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sheerasagar\Desktop\"/>
    </mc:Choice>
  </mc:AlternateContent>
  <xr:revisionPtr revIDLastSave="0" documentId="8_{CD2F6E23-249A-4291-8639-A4544BBE17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00XL3" sheetId="11" r:id="rId1"/>
    <sheet name="5" sheetId="5" state="hidden" r:id="rId2"/>
  </sheets>
  <externalReferences>
    <externalReference r:id="rId3"/>
  </externalReferences>
  <definedNames>
    <definedName name="Apple">#REF!</definedName>
    <definedName name="Binary">'500XL3'!$AA$1:$AA$2</definedName>
    <definedName name="ERROR">'5'!$A$11</definedName>
    <definedName name="F0">#REF!</definedName>
    <definedName name="fgf">#REF!</definedName>
    <definedName name="Figrue5">#REF!</definedName>
    <definedName name="Figrue8">#REF!</definedName>
    <definedName name="Figure0">'5'!$A$1</definedName>
    <definedName name="Figure1">'5'!$A$2</definedName>
    <definedName name="Figure2">'5'!$A$3</definedName>
    <definedName name="Figure3">'5'!$A$4</definedName>
    <definedName name="Figure4">'5'!$A$5</definedName>
    <definedName name="Figure5">'5'!$A$6</definedName>
    <definedName name="Figure6">'5'!$A$7</definedName>
    <definedName name="Figure7">'5'!$A$8</definedName>
    <definedName name="Figure8">'5'!$A$9</definedName>
    <definedName name="Figure9">'5'!$A$10</definedName>
    <definedName name="Figures">#REF!</definedName>
    <definedName name="New">'[1]500XL'!#REF!</definedName>
    <definedName name="NRFIGURE0">#REF!</definedName>
    <definedName name="NRFIGURE1">#REF!</definedName>
    <definedName name="NRFIGURE2">#REF!</definedName>
    <definedName name="NRFIGURE3">#REF!</definedName>
    <definedName name="NRFIGURE4">#REF!</definedName>
    <definedName name="Orange">#REF!</definedName>
    <definedName name="Pear">#REF!</definedName>
    <definedName name="Picture">#REF!</definedName>
    <definedName name="Picture_NR">INDIRECT(#REF!)</definedName>
    <definedName name="Picture_w">INDIRECT(#REF!)</definedName>
    <definedName name="Picture600">INDIRECT(#REF!)</definedName>
    <definedName name="pipe_size">#REF!</definedName>
    <definedName name="Pipe_Size_2">#REF!</definedName>
    <definedName name="_xlnm.Print_Area" localSheetId="0">'500XL3'!$K$11:$M$12</definedName>
    <definedName name="Trinary">'500XL3'!$Z$1:$Z$3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1" l="1"/>
  <c r="K13" i="11" l="1"/>
  <c r="M8" i="11"/>
  <c r="M5" i="11" l="1"/>
  <c r="M12" i="11"/>
  <c r="M2" i="11"/>
  <c r="A21" i="11" s="1"/>
  <c r="M3" i="11" l="1"/>
  <c r="M4" i="11"/>
  <c r="M7" i="11" l="1"/>
  <c r="M9" i="11" s="1"/>
</calcChain>
</file>

<file path=xl/sharedStrings.xml><?xml version="1.0" encoding="utf-8"?>
<sst xmlns="http://schemas.openxmlformats.org/spreadsheetml/2006/main" count="82" uniqueCount="80">
  <si>
    <t>1"</t>
  </si>
  <si>
    <t>2"</t>
  </si>
  <si>
    <t>3"</t>
  </si>
  <si>
    <t>Error: Please contact manufactor on given specifications. Outlet Pressure may not be achieved with given flow.Alternate methods may be required. Please see ACV.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</si>
  <si>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</si>
  <si>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</si>
  <si>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</si>
  <si>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</si>
  <si>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</si>
  <si>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</si>
  <si>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</si>
  <si>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</si>
  <si>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</si>
  <si>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Inlet (Supply) Pressure</t>
  </si>
  <si>
    <t>Multi-stage reduction required</t>
  </si>
  <si>
    <t>System Data (Inputs)</t>
  </si>
  <si>
    <t>Desired System (Outlet) Pressure</t>
  </si>
  <si>
    <t>Yes</t>
  </si>
  <si>
    <t>No</t>
  </si>
  <si>
    <t>Yes (100%)</t>
  </si>
  <si>
    <t>PRV Station Configuration Suggestions (Results)</t>
  </si>
  <si>
    <t>500XL3 falloff</t>
  </si>
  <si>
    <t>Flow Rate</t>
  </si>
  <si>
    <t>1-1/4"</t>
  </si>
  <si>
    <t>1-1/2"</t>
  </si>
  <si>
    <t>2-1/2"</t>
  </si>
  <si>
    <t>Yes (partial)</t>
  </si>
  <si>
    <t>Legend</t>
  </si>
  <si>
    <t>2B-L</t>
  </si>
  <si>
    <t>Two Bronze PRVs, w/ low-flow by-pass</t>
  </si>
  <si>
    <t>4B-L</t>
  </si>
  <si>
    <t>Four Bronze PRVs, w/ low-flow by-pass</t>
  </si>
  <si>
    <t>Max Working Inlet Pressure (PSI)</t>
  </si>
  <si>
    <t>Max Water Temperature (F)</t>
  </si>
  <si>
    <t>Max Reduced Pressure Setting (PSI)</t>
  </si>
  <si>
    <t>Min Reduced Pressure Setting (PSI)</t>
  </si>
  <si>
    <t>Description</t>
  </si>
  <si>
    <t>500XL3 Product Specifications</t>
  </si>
  <si>
    <t xml:space="preserve">2) Enter the value for the system's inlet pressure and the desired outlet pressure. </t>
  </si>
  <si>
    <t>*Note: figure is only a representation of the system and may vary in detail between each application.*</t>
  </si>
  <si>
    <t>Minimum Flow Rate (GPM)</t>
  </si>
  <si>
    <t>Click for: 500XL3 Spec. Sheet</t>
  </si>
  <si>
    <t>Suggested Accessories</t>
  </si>
  <si>
    <t>Instructions</t>
  </si>
  <si>
    <t>Minimum (GPM)</t>
  </si>
  <si>
    <t>Maximum (GPM)</t>
  </si>
  <si>
    <t xml:space="preserve">Total PRV count suggested </t>
  </si>
  <si>
    <t>PRV reduction ratio</t>
  </si>
  <si>
    <t>Suggested configuration</t>
  </si>
  <si>
    <t>Product Data Links</t>
  </si>
  <si>
    <t>Flow
Rate*</t>
  </si>
  <si>
    <t>Pressure
Reduction*</t>
  </si>
  <si>
    <t>Max. flow rate suggested for each valve size matches typical 8ft/sec. plumbing velocity limit.</t>
  </si>
  <si>
    <t>Accessories</t>
  </si>
  <si>
    <t>Due to highly efficient flow performance, do not use a standard 500XL3 as a low flow bypass, only use the 500XL3BPK or 500XL3DUBP w/ bypass tailpiece as low flow bypass valve options.</t>
  </si>
  <si>
    <t>Series PRV quantity</t>
  </si>
  <si>
    <t>Parallel PRV quantity</t>
  </si>
  <si>
    <t>System pressure monitor (sensor) required?</t>
  </si>
  <si>
    <t xml:space="preserve">3) Select "Yes" or "No" for the pressure monitor in the Accessories section. </t>
  </si>
  <si>
    <t>4) Click the "Display Schematic Diagram" button and refer to the image below for a visual representation of the the "Suggested Configuration" for individual PRV, or PRV station.</t>
  </si>
  <si>
    <t>1) Enter the value for the min. &amp; max. flow rates for the plumbing system being designed. (If the minimum flow is unknown, leave blank or enter "0").</t>
  </si>
  <si>
    <t>Notes</t>
  </si>
  <si>
    <t>Configuration.</t>
  </si>
  <si>
    <t>Low flow By-pass required</t>
  </si>
  <si>
    <t>*Click "Button" Below to refresh image after changing inputs*</t>
  </si>
  <si>
    <t>Click for: 1" - 2" Installation/Maint. Instructions</t>
  </si>
  <si>
    <t>This program will specify the proper sizing and quantities of 500XL3 valves required, based on specified pressure settings &amp; flow characteristics input into cells 'I2' through 'I5'.</t>
  </si>
  <si>
    <t>4"</t>
  </si>
  <si>
    <t>4" 8ft/sec = 318 GPM</t>
  </si>
  <si>
    <t>Click for: 2-1/2", 3" &amp; 4" Installation /Maint. Instructions</t>
  </si>
  <si>
    <t>'Y' Option (Wye Strainer)</t>
  </si>
  <si>
    <t>Zurn Wilkins Model 500XL3(F)</t>
  </si>
  <si>
    <t>Fall-off is a drop in valve outlet pressure when flowing.</t>
  </si>
  <si>
    <t>Fall-off (PSI) @ Maximum Flow Rate</t>
  </si>
  <si>
    <t>PRV Size (Inches)</t>
  </si>
  <si>
    <t>2B(F)</t>
  </si>
  <si>
    <t>Two Bronze (Flanged) PRVs</t>
  </si>
  <si>
    <t>1B(F)</t>
  </si>
  <si>
    <t>One Bronze (Flanged) PRV</t>
  </si>
  <si>
    <t>Click for: 500XL3(F)(BP) (Flanged) Spec.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</si>
</sst>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theme="1"/>
      <name val="Arial Nova"/>
      <family val="2"/>
    </font>
  </fonts>
  <fills count="1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74C58A"/>
        <bgColor indexed="64"/>
      </patternFill>
    </fill>
    <fill>
      <patternFill patternType="solid">
        <fgColor rgb="FF71C387"/>
        <bgColor indexed="64"/>
      </patternFill>
    </fill>
    <fill>
      <patternFill patternType="solid">
        <fgColor rgb="FF8ECFA0"/>
        <bgColor indexed="64"/>
      </patternFill>
    </fill>
    <fill>
      <patternFill patternType="solid">
        <fgColor rgb="FF6DC284"/>
        <bgColor indexed="64"/>
      </patternFill>
    </fill>
    <fill>
      <patternFill patternType="solid">
        <fgColor rgb="FF6BC182"/>
        <bgColor indexed="64"/>
      </patternFill>
    </fill>
    <fill>
      <patternFill patternType="solid">
        <fgColor rgb="FF77C68C"/>
        <bgColor indexed="64"/>
      </patternFill>
    </fill>
    <fill>
      <patternFill patternType="solid">
        <fgColor rgb="FF83CB97"/>
        <bgColor indexed="64"/>
      </patternFill>
    </fill>
    <fill>
      <patternFill patternType="solid">
        <fgColor rgb="FFB1DDBE"/>
        <bgColor indexed="64"/>
      </patternFill>
    </fill>
    <fill>
      <patternFill patternType="solid">
        <fgColor rgb="FF76C68C"/>
        <bgColor indexed="64"/>
      </patternFill>
    </fill>
    <fill>
      <patternFill patternType="solid">
        <fgColor rgb="FF71C487"/>
        <bgColor indexed="64"/>
      </patternFill>
    </fill>
    <fill>
      <patternFill patternType="solid">
        <fgColor rgb="FF89CD9C"/>
        <bgColor indexed="64"/>
      </patternFill>
    </fill>
    <fill>
      <patternFill patternType="solid">
        <fgColor rgb="FF8CCE9E"/>
        <bgColor indexed="64"/>
      </patternFill>
    </fill>
    <fill>
      <patternFill patternType="solid">
        <fgColor rgb="FFABDBB9"/>
        <bgColor indexed="64"/>
      </patternFill>
    </fill>
    <fill>
      <patternFill patternType="solid">
        <fgColor rgb="FFCDE9D6"/>
        <bgColor indexed="64"/>
      </patternFill>
    </fill>
    <fill>
      <patternFill patternType="solid">
        <fgColor rgb="FF7EC992"/>
        <bgColor indexed="64"/>
      </patternFill>
    </fill>
    <fill>
      <patternFill patternType="solid">
        <fgColor rgb="FF9AD4AA"/>
        <bgColor indexed="64"/>
      </patternFill>
    </fill>
    <fill>
      <patternFill patternType="solid">
        <fgColor rgb="FF92D1A4"/>
        <bgColor indexed="64"/>
      </patternFill>
    </fill>
    <fill>
      <patternFill patternType="solid">
        <fgColor rgb="FFBEE3C9"/>
        <bgColor indexed="64"/>
      </patternFill>
    </fill>
    <fill>
      <patternFill patternType="solid">
        <fgColor rgb="FFE3F2E9"/>
        <bgColor indexed="64"/>
      </patternFill>
    </fill>
    <fill>
      <patternFill patternType="solid">
        <fgColor rgb="FF85CB98"/>
        <bgColor indexed="64"/>
      </patternFill>
    </fill>
    <fill>
      <patternFill patternType="solid">
        <fgColor rgb="FF7CC890"/>
        <bgColor indexed="64"/>
      </patternFill>
    </fill>
    <fill>
      <patternFill patternType="solid">
        <fgColor rgb="FFA8DAB7"/>
        <bgColor indexed="64"/>
      </patternFill>
    </fill>
    <fill>
      <patternFill patternType="solid">
        <fgColor rgb="FF9ED6AE"/>
        <bgColor indexed="64"/>
      </patternFill>
    </fill>
    <fill>
      <patternFill patternType="solid">
        <fgColor rgb="FFC8E7D2"/>
        <bgColor indexed="64"/>
      </patternFill>
    </fill>
    <fill>
      <patternFill patternType="solid">
        <fgColor rgb="FFF4F9F8"/>
        <bgColor indexed="64"/>
      </patternFill>
    </fill>
    <fill>
      <patternFill patternType="solid">
        <fgColor rgb="FF8BCE9D"/>
        <bgColor indexed="64"/>
      </patternFill>
    </fill>
    <fill>
      <patternFill patternType="solid">
        <fgColor rgb="FF80C994"/>
        <bgColor indexed="64"/>
      </patternFill>
    </fill>
    <fill>
      <patternFill patternType="solid">
        <fgColor rgb="FFB5DFC2"/>
        <bgColor indexed="64"/>
      </patternFill>
    </fill>
    <fill>
      <patternFill patternType="solid">
        <fgColor rgb="FFBFE3CB"/>
        <bgColor indexed="64"/>
      </patternFill>
    </fill>
    <fill>
      <patternFill patternType="solid">
        <fgColor rgb="FFD3EBDB"/>
        <bgColor indexed="64"/>
      </patternFill>
    </fill>
    <fill>
      <patternFill patternType="solid">
        <fgColor rgb="FFFCFBFE"/>
        <bgColor indexed="64"/>
      </patternFill>
    </fill>
    <fill>
      <patternFill patternType="solid">
        <fgColor rgb="FF90D0A1"/>
        <bgColor indexed="64"/>
      </patternFill>
    </fill>
    <fill>
      <patternFill patternType="solid">
        <fgColor rgb="FF83CB96"/>
        <bgColor indexed="64"/>
      </patternFill>
    </fill>
    <fill>
      <patternFill patternType="solid">
        <fgColor rgb="FFC0E4CB"/>
        <bgColor indexed="64"/>
      </patternFill>
    </fill>
    <fill>
      <patternFill patternType="solid">
        <fgColor rgb="FFFCFAFD"/>
        <bgColor indexed="64"/>
      </patternFill>
    </fill>
    <fill>
      <patternFill patternType="solid">
        <fgColor rgb="FFEDF6F2"/>
        <bgColor indexed="64"/>
      </patternFill>
    </fill>
    <fill>
      <patternFill patternType="solid">
        <fgColor rgb="FF94D2A5"/>
        <bgColor indexed="64"/>
      </patternFill>
    </fill>
    <fill>
      <patternFill patternType="solid">
        <fgColor rgb="FF85CC98"/>
        <bgColor indexed="64"/>
      </patternFill>
    </fill>
    <fill>
      <patternFill patternType="solid">
        <fgColor rgb="FFCAE8D4"/>
        <bgColor indexed="64"/>
      </patternFill>
    </fill>
    <fill>
      <patternFill patternType="solid">
        <fgColor rgb="FFFCE2E5"/>
        <bgColor indexed="64"/>
      </patternFill>
    </fill>
    <fill>
      <patternFill patternType="solid">
        <fgColor rgb="FFFCF4F6"/>
        <bgColor indexed="64"/>
      </patternFill>
    </fill>
    <fill>
      <patternFill patternType="solid">
        <fgColor rgb="FFFCF8FB"/>
        <bgColor indexed="64"/>
      </patternFill>
    </fill>
    <fill>
      <patternFill patternType="solid">
        <fgColor rgb="FF98D3A9"/>
        <bgColor indexed="64"/>
      </patternFill>
    </fill>
    <fill>
      <patternFill patternType="solid">
        <fgColor rgb="FF87CC9A"/>
        <bgColor indexed="64"/>
      </patternFill>
    </fill>
    <fill>
      <patternFill patternType="solid">
        <fgColor rgb="FFFBBABC"/>
        <bgColor indexed="64"/>
      </patternFill>
    </fill>
    <fill>
      <patternFill patternType="solid">
        <fgColor rgb="FFFCDCDE"/>
        <bgColor indexed="64"/>
      </patternFill>
    </fill>
    <fill>
      <patternFill patternType="solid">
        <fgColor rgb="FFFCF6F9"/>
        <bgColor indexed="64"/>
      </patternFill>
    </fill>
    <fill>
      <patternFill patternType="solid">
        <fgColor rgb="FF9CD5AC"/>
        <bgColor indexed="64"/>
      </patternFill>
    </fill>
    <fill>
      <patternFill patternType="solid">
        <fgColor rgb="FFDAEEE2"/>
        <bgColor indexed="64"/>
      </patternFill>
    </fill>
    <fill>
      <patternFill patternType="solid">
        <fgColor rgb="FFF97A7C"/>
        <bgColor indexed="64"/>
      </patternFill>
    </fill>
    <fill>
      <patternFill patternType="solid">
        <fgColor rgb="FFFAB0B3"/>
        <bgColor indexed="64"/>
      </patternFill>
    </fill>
    <fill>
      <patternFill patternType="solid">
        <fgColor rgb="FFFCF5F8"/>
        <bgColor indexed="64"/>
      </patternFill>
    </fill>
    <fill>
      <patternFill patternType="solid">
        <fgColor rgb="FF9FD6AF"/>
        <bgColor indexed="64"/>
      </patternFill>
    </fill>
    <fill>
      <patternFill patternType="solid">
        <fgColor rgb="FF8ACE9D"/>
        <bgColor indexed="64"/>
      </patternFill>
    </fill>
    <fill>
      <patternFill patternType="solid">
        <fgColor rgb="FFE0F0E7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CF3F6"/>
        <bgColor indexed="64"/>
      </patternFill>
    </fill>
    <fill>
      <patternFill patternType="solid">
        <fgColor rgb="FFA4D8B3"/>
        <bgColor indexed="64"/>
      </patternFill>
    </fill>
    <fill>
      <patternFill patternType="solid">
        <fgColor rgb="FFE5F3EB"/>
        <bgColor indexed="64"/>
      </patternFill>
    </fill>
    <fill>
      <patternFill patternType="solid">
        <fgColor rgb="FFFCF0F3"/>
        <bgColor indexed="64"/>
      </patternFill>
    </fill>
    <fill>
      <patternFill patternType="solid">
        <fgColor rgb="FF8DCF9F"/>
        <bgColor indexed="64"/>
      </patternFill>
    </fill>
    <fill>
      <patternFill patternType="solid">
        <fgColor rgb="FFEAF4EF"/>
        <bgColor indexed="64"/>
      </patternFill>
    </fill>
    <fill>
      <patternFill patternType="solid">
        <fgColor rgb="FFFCEDF0"/>
        <bgColor indexed="64"/>
      </patternFill>
    </fill>
    <fill>
      <patternFill patternType="solid">
        <fgColor rgb="FFADDCBB"/>
        <bgColor indexed="64"/>
      </patternFill>
    </fill>
    <fill>
      <patternFill patternType="solid">
        <fgColor rgb="FFFCE9EC"/>
        <bgColor indexed="64"/>
      </patternFill>
    </fill>
    <fill>
      <patternFill patternType="solid">
        <fgColor rgb="FFB3DEC0"/>
        <bgColor indexed="64"/>
      </patternFill>
    </fill>
    <fill>
      <patternFill patternType="solid">
        <fgColor rgb="FF90D0A2"/>
        <bgColor indexed="64"/>
      </patternFill>
    </fill>
    <fill>
      <patternFill patternType="solid">
        <fgColor rgb="FFF0F7F5"/>
        <bgColor indexed="64"/>
      </patternFill>
    </fill>
    <fill>
      <patternFill patternType="solid">
        <fgColor rgb="FFFCE4E7"/>
        <bgColor indexed="64"/>
      </patternFill>
    </fill>
    <fill>
      <patternFill patternType="solid">
        <fgColor rgb="FFBAE1C6"/>
        <bgColor indexed="64"/>
      </patternFill>
    </fill>
    <fill>
      <patternFill patternType="solid">
        <fgColor rgb="FF92D1A3"/>
        <bgColor indexed="64"/>
      </patternFill>
    </fill>
    <fill>
      <patternFill patternType="solid">
        <fgColor rgb="FFF2F8F7"/>
        <bgColor indexed="64"/>
      </patternFill>
    </fill>
    <fill>
      <patternFill patternType="solid">
        <fgColor rgb="FFFCDEE1"/>
        <bgColor indexed="64"/>
      </patternFill>
    </fill>
    <fill>
      <patternFill patternType="solid">
        <fgColor rgb="FFC2E4CD"/>
        <bgColor indexed="64"/>
      </patternFill>
    </fill>
    <fill>
      <patternFill patternType="solid">
        <fgColor rgb="FFFBD6D9"/>
        <bgColor indexed="64"/>
      </patternFill>
    </fill>
    <fill>
      <patternFill patternType="solid">
        <fgColor rgb="FFCCE8D6"/>
        <bgColor indexed="64"/>
      </patternFill>
    </fill>
    <fill>
      <patternFill patternType="solid">
        <fgColor rgb="FF97D3A8"/>
        <bgColor indexed="64"/>
      </patternFill>
    </fill>
    <fill>
      <patternFill patternType="solid">
        <fgColor rgb="FFF5F9F9"/>
        <bgColor indexed="64"/>
      </patternFill>
    </fill>
    <fill>
      <patternFill patternType="solid">
        <fgColor rgb="FFFBCDD0"/>
        <bgColor indexed="64"/>
      </patternFill>
    </fill>
    <fill>
      <patternFill patternType="solid">
        <fgColor rgb="FFD7EDDF"/>
        <bgColor indexed="64"/>
      </patternFill>
    </fill>
    <fill>
      <patternFill patternType="solid">
        <fgColor rgb="FFF6F9FA"/>
        <bgColor indexed="64"/>
      </patternFill>
    </fill>
    <fill>
      <patternFill patternType="solid">
        <fgColor rgb="FFFBC2C5"/>
        <bgColor indexed="64"/>
      </patternFill>
    </fill>
    <fill>
      <patternFill patternType="solid">
        <fgColor rgb="FFE4F2EB"/>
        <bgColor indexed="64"/>
      </patternFill>
    </fill>
    <fill>
      <patternFill patternType="solid">
        <fgColor rgb="FF9ED5AE"/>
        <bgColor indexed="64"/>
      </patternFill>
    </fill>
    <fill>
      <patternFill patternType="solid">
        <fgColor rgb="FFF7FAFB"/>
        <bgColor indexed="64"/>
      </patternFill>
    </fill>
    <fill>
      <patternFill patternType="solid">
        <fgColor rgb="FFFBB5B7"/>
        <bgColor indexed="64"/>
      </patternFill>
    </fill>
    <fill>
      <patternFill patternType="solid">
        <fgColor rgb="FFF4F8F8"/>
        <bgColor indexed="64"/>
      </patternFill>
    </fill>
    <fill>
      <patternFill patternType="solid">
        <fgColor rgb="FFA2D7B1"/>
        <bgColor indexed="64"/>
      </patternFill>
    </fill>
    <fill>
      <patternFill patternType="solid">
        <fgColor rgb="FFF8FAFB"/>
        <bgColor indexed="64"/>
      </patternFill>
    </fill>
    <fill>
      <patternFill patternType="solid">
        <fgColor rgb="FFFAA6A8"/>
        <bgColor indexed="64"/>
      </patternFill>
    </fill>
    <fill>
      <patternFill patternType="solid">
        <fgColor rgb="FFA7D9B6"/>
        <bgColor indexed="64"/>
      </patternFill>
    </fill>
    <fill>
      <patternFill patternType="solid">
        <fgColor rgb="FFFCF4F7"/>
        <bgColor indexed="64"/>
      </patternFill>
    </fill>
    <fill>
      <patternFill patternType="solid">
        <fgColor rgb="FFB4DFC1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rgb="FFFCF0F2"/>
        <bgColor indexed="64"/>
      </patternFill>
    </fill>
    <fill>
      <patternFill patternType="solid">
        <fgColor rgb="FFBCE2C7"/>
        <bgColor indexed="64"/>
      </patternFill>
    </fill>
    <fill>
      <patternFill patternType="solid">
        <fgColor rgb="FFFCEBEE"/>
        <bgColor indexed="64"/>
      </patternFill>
    </fill>
    <fill>
      <patternFill patternType="solid">
        <fgColor rgb="FFC4E5CF"/>
        <bgColor indexed="64"/>
      </patternFill>
    </fill>
    <fill>
      <patternFill patternType="solid">
        <fgColor rgb="FFF9FAFC"/>
        <bgColor indexed="64"/>
      </patternFill>
    </fill>
    <fill>
      <patternFill patternType="solid">
        <fgColor rgb="FFFCE5E8"/>
        <bgColor indexed="64"/>
      </patternFill>
    </fill>
    <fill>
      <patternFill patternType="solid">
        <fgColor rgb="FFCDE9D7"/>
        <bgColor indexed="64"/>
      </patternFill>
    </fill>
    <fill>
      <patternFill patternType="solid">
        <fgColor rgb="FFF9FBFC"/>
        <bgColor indexed="64"/>
      </patternFill>
    </fill>
    <fill>
      <patternFill patternType="solid">
        <fgColor rgb="FFFCE0E2"/>
        <bgColor indexed="64"/>
      </patternFill>
    </fill>
    <fill>
      <patternFill patternType="solid">
        <fgColor rgb="FFD8EDE0"/>
        <bgColor indexed="64"/>
      </patternFill>
    </fill>
    <fill>
      <patternFill patternType="solid">
        <fgColor rgb="FFFAFBFD"/>
        <bgColor indexed="64"/>
      </patternFill>
    </fill>
    <fill>
      <patternFill patternType="solid">
        <fgColor rgb="FFFCD9DC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FBCACD"/>
        <bgColor indexed="64"/>
      </patternFill>
    </fill>
    <fill>
      <patternFill patternType="solid">
        <fgColor rgb="FFFBC2C4"/>
        <bgColor indexed="64"/>
      </patternFill>
    </fill>
    <fill>
      <patternFill patternType="solid">
        <fgColor rgb="FFFBB8BB"/>
        <bgColor indexed="64"/>
      </patternFill>
    </fill>
    <fill>
      <patternFill patternType="solid">
        <fgColor rgb="FFFCF7FA"/>
        <bgColor indexed="64"/>
      </patternFill>
    </fill>
    <fill>
      <patternFill patternType="solid">
        <fgColor rgb="FFFAAEB1"/>
        <bgColor indexed="64"/>
      </patternFill>
    </fill>
    <fill>
      <patternFill patternType="solid">
        <fgColor rgb="FFFCF2F5"/>
        <bgColor indexed="64"/>
      </patternFill>
    </fill>
    <fill>
      <patternFill patternType="solid">
        <fgColor rgb="FFFCEFF1"/>
        <bgColor indexed="64"/>
      </patternFill>
    </fill>
    <fill>
      <patternFill patternType="solid">
        <fgColor rgb="FFFCE8EB"/>
        <bgColor indexed="64"/>
      </patternFill>
    </fill>
    <fill>
      <patternFill patternType="solid">
        <fgColor rgb="FFFCF9FC"/>
        <bgColor indexed="64"/>
      </patternFill>
    </fill>
    <fill>
      <patternFill patternType="solid">
        <fgColor rgb="FFFCE1E3"/>
        <bgColor indexed="64"/>
      </patternFill>
    </fill>
    <fill>
      <patternFill patternType="solid">
        <fgColor rgb="FFFBD5D8"/>
        <bgColor indexed="64"/>
      </patternFill>
    </fill>
    <fill>
      <patternFill patternType="solid">
        <fgColor rgb="FFFBD1D3"/>
        <bgColor indexed="64"/>
      </patternFill>
    </fill>
    <fill>
      <patternFill patternType="solid">
        <fgColor rgb="FFFBCCCF"/>
        <bgColor indexed="64"/>
      </patternFill>
    </fill>
    <fill>
      <patternFill patternType="solid">
        <fgColor rgb="FFFCF1F4"/>
        <bgColor indexed="64"/>
      </patternFill>
    </fill>
    <fill>
      <patternFill patternType="solid">
        <fgColor rgb="FFFBC8CB"/>
        <bgColor indexed="64"/>
      </patternFill>
    </fill>
    <fill>
      <patternFill patternType="solid">
        <fgColor rgb="FFFBC3C6"/>
        <bgColor indexed="64"/>
      </patternFill>
    </fill>
    <fill>
      <patternFill patternType="solid">
        <fgColor rgb="FFFCEEF1"/>
        <bgColor indexed="64"/>
      </patternFill>
    </fill>
    <fill>
      <patternFill patternType="solid">
        <fgColor rgb="FFFBBFC2"/>
        <bgColor indexed="64"/>
      </patternFill>
    </fill>
    <fill>
      <patternFill patternType="solid">
        <fgColor rgb="FFFCEDEF"/>
        <bgColor indexed="64"/>
      </patternFill>
    </fill>
    <fill>
      <patternFill patternType="solid">
        <fgColor rgb="FFFBBABD"/>
        <bgColor indexed="64"/>
      </patternFill>
    </fill>
    <fill>
      <patternFill patternType="solid">
        <fgColor rgb="FFFCE7EA"/>
        <bgColor indexed="64"/>
      </patternFill>
    </fill>
    <fill>
      <patternFill patternType="solid">
        <fgColor rgb="FFFCE3E6"/>
        <bgColor indexed="64"/>
      </patternFill>
    </fill>
    <fill>
      <patternFill patternType="solid">
        <fgColor rgb="FFFCDCDF"/>
        <bgColor indexed="64"/>
      </patternFill>
    </fill>
    <fill>
      <patternFill patternType="solid">
        <fgColor rgb="FFFBD7DA"/>
        <bgColor indexed="64"/>
      </patternFill>
    </fill>
    <fill>
      <patternFill patternType="solid">
        <fgColor rgb="FFFBD4D7"/>
        <bgColor indexed="64"/>
      </patternFill>
    </fill>
    <fill>
      <patternFill patternType="solid">
        <fgColor rgb="FFFBD1D4"/>
        <bgColor indexed="64"/>
      </patternFill>
    </fill>
    <fill>
      <patternFill patternType="solid">
        <fgColor rgb="FFFBCFD1"/>
        <bgColor indexed="64"/>
      </patternFill>
    </fill>
    <fill>
      <patternFill patternType="solid">
        <fgColor rgb="FFFBCCCE"/>
        <bgColor indexed="64"/>
      </patternFill>
    </fill>
    <fill>
      <patternFill patternType="solid">
        <fgColor rgb="FFFBC9CB"/>
        <bgColor indexed="64"/>
      </patternFill>
    </fill>
    <fill>
      <patternFill patternType="solid">
        <fgColor rgb="FFFBC6C8"/>
        <bgColor indexed="64"/>
      </patternFill>
    </fill>
    <fill>
      <patternFill patternType="solid">
        <fgColor rgb="FFFBC3C5"/>
        <bgColor indexed="64"/>
      </patternFill>
    </fill>
    <fill>
      <patternFill patternType="solid">
        <fgColor rgb="FFFBBCBF"/>
        <bgColor indexed="64"/>
      </patternFill>
    </fill>
    <fill>
      <patternFill patternType="solid">
        <fgColor rgb="FFFBB9BB"/>
        <bgColor indexed="64"/>
      </patternFill>
    </fill>
    <fill>
      <patternFill patternType="solid">
        <fgColor rgb="FFFBB6B8"/>
        <bgColor indexed="64"/>
      </patternFill>
    </fill>
    <fill>
      <patternFill patternType="solid">
        <fgColor rgb="FFFAB2B5"/>
        <bgColor indexed="64"/>
      </patternFill>
    </fill>
    <fill>
      <patternFill patternType="solid">
        <fgColor rgb="FFFAAFB1"/>
        <bgColor indexed="64"/>
      </patternFill>
    </fill>
    <fill>
      <patternFill patternType="solid">
        <fgColor rgb="FFFAABAE"/>
        <bgColor indexed="64"/>
      </patternFill>
    </fill>
    <fill>
      <patternFill patternType="solid">
        <fgColor rgb="FFFAA8AA"/>
        <bgColor indexed="64"/>
      </patternFill>
    </fill>
    <fill>
      <patternFill patternType="solid">
        <fgColor rgb="FFFAA4A6"/>
        <bgColor indexed="64"/>
      </patternFill>
    </fill>
    <fill>
      <patternFill patternType="solid">
        <fgColor rgb="FFFBD2D5"/>
        <bgColor indexed="64"/>
      </patternFill>
    </fill>
    <fill>
      <patternFill patternType="solid">
        <fgColor rgb="FFEFF7F4"/>
        <bgColor indexed="64"/>
      </patternFill>
    </fill>
    <fill>
      <patternFill patternType="solid">
        <fgColor rgb="FFFCDDE0"/>
        <bgColor indexed="64"/>
      </patternFill>
    </fill>
    <fill>
      <patternFill patternType="solid">
        <fgColor rgb="FF0077C8"/>
        <bgColor indexed="64"/>
      </patternFill>
    </fill>
    <fill>
      <patternFill patternType="solid">
        <fgColor rgb="FF00C1D5"/>
        <bgColor indexed="64"/>
      </patternFill>
    </fill>
    <fill>
      <patternFill patternType="solid">
        <fgColor rgb="FF253746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289">
    <xf numFmtId="0" fontId="0" fillId="0" borderId="0" xfId="0"/>
    <xf numFmtId="0" fontId="0" fillId="2" borderId="1" xfId="0" applyFill="1" applyBorder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7" xfId="0" applyFont="1" applyFill="1" applyBorder="1"/>
    <xf numFmtId="0" fontId="3" fillId="2" borderId="14" xfId="0" applyFont="1" applyFill="1" applyBorder="1"/>
    <xf numFmtId="0" fontId="3" fillId="2" borderId="13" xfId="0" applyFont="1" applyFill="1" applyBorder="1"/>
    <xf numFmtId="0" fontId="3" fillId="2" borderId="0" xfId="0" applyFont="1" applyFill="1"/>
    <xf numFmtId="0" fontId="6" fillId="2" borderId="0" xfId="0" applyFont="1" applyFill="1"/>
    <xf numFmtId="0" fontId="3" fillId="2" borderId="8" xfId="0" applyFont="1" applyFill="1" applyBorder="1"/>
    <xf numFmtId="0" fontId="9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21" borderId="14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3" borderId="14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2" borderId="14" xfId="0" applyFont="1" applyFill="1" applyBorder="1" applyAlignment="1">
      <alignment horizontal="center" vertical="center"/>
    </xf>
    <xf numFmtId="0" fontId="9" fillId="43" borderId="14" xfId="0" applyFont="1" applyFill="1" applyBorder="1" applyAlignment="1">
      <alignment horizontal="center" vertical="center"/>
    </xf>
    <xf numFmtId="0" fontId="9" fillId="44" borderId="14" xfId="0" applyFont="1" applyFill="1" applyBorder="1" applyAlignment="1">
      <alignment horizontal="center" vertical="center"/>
    </xf>
    <xf numFmtId="0" fontId="9" fillId="45" borderId="14" xfId="0" applyFont="1" applyFill="1" applyBorder="1" applyAlignment="1">
      <alignment horizontal="center" vertical="center"/>
    </xf>
    <xf numFmtId="0" fontId="9" fillId="46" borderId="14" xfId="0" applyFont="1" applyFill="1" applyBorder="1" applyAlignment="1">
      <alignment horizontal="center" vertical="center"/>
    </xf>
    <xf numFmtId="0" fontId="9" fillId="47" borderId="14" xfId="0" applyFont="1" applyFill="1" applyBorder="1" applyAlignment="1">
      <alignment horizontal="center" vertical="center"/>
    </xf>
    <xf numFmtId="0" fontId="9" fillId="48" borderId="14" xfId="0" applyFont="1" applyFill="1" applyBorder="1" applyAlignment="1">
      <alignment horizontal="center" vertical="center"/>
    </xf>
    <xf numFmtId="0" fontId="9" fillId="49" borderId="14" xfId="0" applyFont="1" applyFill="1" applyBorder="1" applyAlignment="1">
      <alignment horizontal="center" vertical="center"/>
    </xf>
    <xf numFmtId="0" fontId="9" fillId="50" borderId="14" xfId="0" applyFont="1" applyFill="1" applyBorder="1" applyAlignment="1">
      <alignment horizontal="center" vertical="center"/>
    </xf>
    <xf numFmtId="0" fontId="9" fillId="51" borderId="14" xfId="0" applyFont="1" applyFill="1" applyBorder="1" applyAlignment="1">
      <alignment horizontal="center" vertical="center"/>
    </xf>
    <xf numFmtId="0" fontId="9" fillId="52" borderId="14" xfId="0" applyFont="1" applyFill="1" applyBorder="1" applyAlignment="1">
      <alignment horizontal="center" vertical="center"/>
    </xf>
    <xf numFmtId="0" fontId="9" fillId="53" borderId="14" xfId="0" applyFont="1" applyFill="1" applyBorder="1" applyAlignment="1">
      <alignment horizontal="center" vertical="center"/>
    </xf>
    <xf numFmtId="0" fontId="9" fillId="54" borderId="14" xfId="0" applyFont="1" applyFill="1" applyBorder="1" applyAlignment="1">
      <alignment horizontal="center" vertical="center"/>
    </xf>
    <xf numFmtId="0" fontId="9" fillId="55" borderId="14" xfId="0" applyFont="1" applyFill="1" applyBorder="1" applyAlignment="1">
      <alignment horizontal="center" vertical="center"/>
    </xf>
    <xf numFmtId="0" fontId="9" fillId="56" borderId="14" xfId="0" applyFont="1" applyFill="1" applyBorder="1" applyAlignment="1">
      <alignment horizontal="center" vertical="center"/>
    </xf>
    <xf numFmtId="0" fontId="9" fillId="57" borderId="14" xfId="0" applyFont="1" applyFill="1" applyBorder="1" applyAlignment="1">
      <alignment horizontal="center" vertical="center"/>
    </xf>
    <xf numFmtId="0" fontId="9" fillId="58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59" borderId="14" xfId="0" applyFont="1" applyFill="1" applyBorder="1" applyAlignment="1">
      <alignment horizontal="center" vertical="center"/>
    </xf>
    <xf numFmtId="0" fontId="9" fillId="60" borderId="14" xfId="0" applyFont="1" applyFill="1" applyBorder="1" applyAlignment="1">
      <alignment horizontal="center" vertical="center"/>
    </xf>
    <xf numFmtId="0" fontId="9" fillId="61" borderId="14" xfId="0" applyFont="1" applyFill="1" applyBorder="1" applyAlignment="1">
      <alignment horizontal="center" vertical="center"/>
    </xf>
    <xf numFmtId="0" fontId="9" fillId="62" borderId="14" xfId="0" applyFont="1" applyFill="1" applyBorder="1" applyAlignment="1">
      <alignment horizontal="center" vertical="center"/>
    </xf>
    <xf numFmtId="0" fontId="9" fillId="63" borderId="14" xfId="0" applyFont="1" applyFill="1" applyBorder="1" applyAlignment="1">
      <alignment horizontal="center" vertical="center"/>
    </xf>
    <xf numFmtId="0" fontId="9" fillId="64" borderId="14" xfId="0" applyFont="1" applyFill="1" applyBorder="1" applyAlignment="1">
      <alignment horizontal="center" vertical="center"/>
    </xf>
    <xf numFmtId="0" fontId="9" fillId="65" borderId="14" xfId="0" applyFont="1" applyFill="1" applyBorder="1" applyAlignment="1">
      <alignment horizontal="center" vertical="center"/>
    </xf>
    <xf numFmtId="0" fontId="9" fillId="66" borderId="14" xfId="0" applyFont="1" applyFill="1" applyBorder="1" applyAlignment="1">
      <alignment horizontal="center" vertical="center"/>
    </xf>
    <xf numFmtId="0" fontId="9" fillId="67" borderId="14" xfId="0" applyFont="1" applyFill="1" applyBorder="1" applyAlignment="1">
      <alignment horizontal="center" vertical="center"/>
    </xf>
    <xf numFmtId="0" fontId="9" fillId="68" borderId="14" xfId="0" applyFont="1" applyFill="1" applyBorder="1" applyAlignment="1">
      <alignment horizontal="center" vertical="center"/>
    </xf>
    <xf numFmtId="0" fontId="9" fillId="69" borderId="14" xfId="0" applyFont="1" applyFill="1" applyBorder="1" applyAlignment="1">
      <alignment horizontal="center" vertical="center"/>
    </xf>
    <xf numFmtId="0" fontId="9" fillId="70" borderId="14" xfId="0" applyFont="1" applyFill="1" applyBorder="1" applyAlignment="1">
      <alignment horizontal="center" vertical="center"/>
    </xf>
    <xf numFmtId="0" fontId="9" fillId="71" borderId="14" xfId="0" applyFont="1" applyFill="1" applyBorder="1" applyAlignment="1">
      <alignment horizontal="center" vertical="center"/>
    </xf>
    <xf numFmtId="0" fontId="9" fillId="72" borderId="14" xfId="0" applyFont="1" applyFill="1" applyBorder="1" applyAlignment="1">
      <alignment horizontal="center" vertical="center"/>
    </xf>
    <xf numFmtId="0" fontId="9" fillId="73" borderId="14" xfId="0" applyFont="1" applyFill="1" applyBorder="1" applyAlignment="1">
      <alignment horizontal="center" vertical="center"/>
    </xf>
    <xf numFmtId="0" fontId="9" fillId="74" borderId="14" xfId="0" applyFont="1" applyFill="1" applyBorder="1" applyAlignment="1">
      <alignment horizontal="center" vertical="center"/>
    </xf>
    <xf numFmtId="0" fontId="9" fillId="75" borderId="14" xfId="0" applyFont="1" applyFill="1" applyBorder="1" applyAlignment="1">
      <alignment horizontal="center" vertical="center"/>
    </xf>
    <xf numFmtId="0" fontId="9" fillId="76" borderId="14" xfId="0" applyFont="1" applyFill="1" applyBorder="1" applyAlignment="1">
      <alignment horizontal="center" vertical="center"/>
    </xf>
    <xf numFmtId="0" fontId="9" fillId="77" borderId="14" xfId="0" applyFont="1" applyFill="1" applyBorder="1" applyAlignment="1">
      <alignment horizontal="center" vertical="center"/>
    </xf>
    <xf numFmtId="0" fontId="9" fillId="78" borderId="14" xfId="0" applyFont="1" applyFill="1" applyBorder="1" applyAlignment="1">
      <alignment horizontal="center" vertical="center"/>
    </xf>
    <xf numFmtId="0" fontId="9" fillId="79" borderId="14" xfId="0" applyFont="1" applyFill="1" applyBorder="1" applyAlignment="1">
      <alignment horizontal="center" vertical="center"/>
    </xf>
    <xf numFmtId="0" fontId="9" fillId="80" borderId="14" xfId="0" applyFont="1" applyFill="1" applyBorder="1" applyAlignment="1">
      <alignment horizontal="center" vertical="center"/>
    </xf>
    <xf numFmtId="0" fontId="9" fillId="81" borderId="14" xfId="0" applyFont="1" applyFill="1" applyBorder="1" applyAlignment="1">
      <alignment horizontal="center" vertical="center"/>
    </xf>
    <xf numFmtId="0" fontId="9" fillId="82" borderId="14" xfId="0" applyFont="1" applyFill="1" applyBorder="1" applyAlignment="1">
      <alignment horizontal="center" vertical="center"/>
    </xf>
    <xf numFmtId="0" fontId="9" fillId="83" borderId="14" xfId="0" applyFont="1" applyFill="1" applyBorder="1" applyAlignment="1">
      <alignment horizontal="center" vertical="center"/>
    </xf>
    <xf numFmtId="0" fontId="9" fillId="84" borderId="14" xfId="0" applyFont="1" applyFill="1" applyBorder="1" applyAlignment="1">
      <alignment horizontal="center" vertical="center"/>
    </xf>
    <xf numFmtId="0" fontId="9" fillId="85" borderId="14" xfId="0" applyFont="1" applyFill="1" applyBorder="1" applyAlignment="1">
      <alignment horizontal="center" vertical="center"/>
    </xf>
    <xf numFmtId="0" fontId="9" fillId="86" borderId="14" xfId="0" applyFont="1" applyFill="1" applyBorder="1" applyAlignment="1">
      <alignment horizontal="center" vertical="center"/>
    </xf>
    <xf numFmtId="0" fontId="9" fillId="87" borderId="14" xfId="0" applyFont="1" applyFill="1" applyBorder="1" applyAlignment="1">
      <alignment horizontal="center" vertical="center"/>
    </xf>
    <xf numFmtId="0" fontId="9" fillId="88" borderId="14" xfId="0" applyFont="1" applyFill="1" applyBorder="1" applyAlignment="1">
      <alignment horizontal="center" vertical="center"/>
    </xf>
    <xf numFmtId="0" fontId="9" fillId="89" borderId="14" xfId="0" applyFont="1" applyFill="1" applyBorder="1" applyAlignment="1">
      <alignment horizontal="center" vertical="center"/>
    </xf>
    <xf numFmtId="0" fontId="9" fillId="90" borderId="14" xfId="0" applyFont="1" applyFill="1" applyBorder="1" applyAlignment="1">
      <alignment horizontal="center" vertical="center"/>
    </xf>
    <xf numFmtId="0" fontId="9" fillId="91" borderId="14" xfId="0" applyFont="1" applyFill="1" applyBorder="1" applyAlignment="1">
      <alignment horizontal="center" vertical="center"/>
    </xf>
    <xf numFmtId="0" fontId="9" fillId="92" borderId="14" xfId="0" applyFont="1" applyFill="1" applyBorder="1" applyAlignment="1">
      <alignment horizontal="center" vertical="center"/>
    </xf>
    <xf numFmtId="0" fontId="9" fillId="93" borderId="14" xfId="0" applyFont="1" applyFill="1" applyBorder="1" applyAlignment="1">
      <alignment horizontal="center" vertical="center"/>
    </xf>
    <xf numFmtId="0" fontId="9" fillId="94" borderId="14" xfId="0" applyFont="1" applyFill="1" applyBorder="1" applyAlignment="1">
      <alignment horizontal="center" vertical="center"/>
    </xf>
    <xf numFmtId="0" fontId="9" fillId="95" borderId="14" xfId="0" applyFont="1" applyFill="1" applyBorder="1" applyAlignment="1">
      <alignment horizontal="center" vertical="center"/>
    </xf>
    <xf numFmtId="0" fontId="9" fillId="96" borderId="14" xfId="0" applyFont="1" applyFill="1" applyBorder="1" applyAlignment="1">
      <alignment horizontal="center" vertical="center"/>
    </xf>
    <xf numFmtId="0" fontId="9" fillId="97" borderId="14" xfId="0" applyFont="1" applyFill="1" applyBorder="1" applyAlignment="1">
      <alignment horizontal="center" vertical="center"/>
    </xf>
    <xf numFmtId="0" fontId="9" fillId="98" borderId="14" xfId="0" applyFont="1" applyFill="1" applyBorder="1" applyAlignment="1">
      <alignment horizontal="center" vertical="center"/>
    </xf>
    <xf numFmtId="0" fontId="9" fillId="99" borderId="14" xfId="0" applyFont="1" applyFill="1" applyBorder="1" applyAlignment="1">
      <alignment horizontal="center" vertical="center"/>
    </xf>
    <xf numFmtId="0" fontId="9" fillId="100" borderId="14" xfId="0" applyFont="1" applyFill="1" applyBorder="1" applyAlignment="1">
      <alignment horizontal="center" vertical="center"/>
    </xf>
    <xf numFmtId="0" fontId="9" fillId="101" borderId="14" xfId="0" applyFont="1" applyFill="1" applyBorder="1" applyAlignment="1">
      <alignment horizontal="center" vertical="center"/>
    </xf>
    <xf numFmtId="0" fontId="9" fillId="102" borderId="14" xfId="0" applyFont="1" applyFill="1" applyBorder="1" applyAlignment="1">
      <alignment horizontal="center" vertical="center"/>
    </xf>
    <xf numFmtId="0" fontId="9" fillId="103" borderId="14" xfId="0" applyFont="1" applyFill="1" applyBorder="1" applyAlignment="1">
      <alignment horizontal="center" vertical="center"/>
    </xf>
    <xf numFmtId="0" fontId="9" fillId="104" borderId="14" xfId="0" applyFont="1" applyFill="1" applyBorder="1" applyAlignment="1">
      <alignment horizontal="center" vertical="center"/>
    </xf>
    <xf numFmtId="0" fontId="9" fillId="105" borderId="14" xfId="0" applyFont="1" applyFill="1" applyBorder="1" applyAlignment="1">
      <alignment horizontal="center" vertical="center"/>
    </xf>
    <xf numFmtId="0" fontId="9" fillId="106" borderId="14" xfId="0" applyFont="1" applyFill="1" applyBorder="1" applyAlignment="1">
      <alignment horizontal="center" vertical="center"/>
    </xf>
    <xf numFmtId="0" fontId="9" fillId="107" borderId="14" xfId="0" applyFont="1" applyFill="1" applyBorder="1" applyAlignment="1">
      <alignment horizontal="center" vertical="center"/>
    </xf>
    <xf numFmtId="0" fontId="9" fillId="108" borderId="14" xfId="0" applyFont="1" applyFill="1" applyBorder="1" applyAlignment="1">
      <alignment horizontal="center" vertical="center"/>
    </xf>
    <xf numFmtId="0" fontId="9" fillId="109" borderId="14" xfId="0" applyFont="1" applyFill="1" applyBorder="1" applyAlignment="1">
      <alignment horizontal="center" vertical="center"/>
    </xf>
    <xf numFmtId="0" fontId="9" fillId="110" borderId="14" xfId="0" applyFont="1" applyFill="1" applyBorder="1" applyAlignment="1">
      <alignment horizontal="center" vertical="center"/>
    </xf>
    <xf numFmtId="0" fontId="9" fillId="111" borderId="14" xfId="0" applyFont="1" applyFill="1" applyBorder="1" applyAlignment="1">
      <alignment horizontal="center" vertical="center"/>
    </xf>
    <xf numFmtId="0" fontId="9" fillId="112" borderId="14" xfId="0" applyFont="1" applyFill="1" applyBorder="1" applyAlignment="1">
      <alignment horizontal="center" vertical="center"/>
    </xf>
    <xf numFmtId="0" fontId="9" fillId="113" borderId="14" xfId="0" applyFont="1" applyFill="1" applyBorder="1" applyAlignment="1">
      <alignment horizontal="center" vertical="center"/>
    </xf>
    <xf numFmtId="0" fontId="9" fillId="114" borderId="14" xfId="0" applyFont="1" applyFill="1" applyBorder="1" applyAlignment="1">
      <alignment horizontal="center" vertical="center"/>
    </xf>
    <xf numFmtId="0" fontId="9" fillId="115" borderId="14" xfId="0" applyFont="1" applyFill="1" applyBorder="1" applyAlignment="1">
      <alignment horizontal="center" vertical="center"/>
    </xf>
    <xf numFmtId="0" fontId="9" fillId="116" borderId="14" xfId="0" applyFont="1" applyFill="1" applyBorder="1" applyAlignment="1">
      <alignment horizontal="center" vertical="center"/>
    </xf>
    <xf numFmtId="0" fontId="9" fillId="117" borderId="14" xfId="0" applyFont="1" applyFill="1" applyBorder="1" applyAlignment="1">
      <alignment horizontal="center" vertical="center"/>
    </xf>
    <xf numFmtId="0" fontId="9" fillId="118" borderId="14" xfId="0" applyFont="1" applyFill="1" applyBorder="1" applyAlignment="1">
      <alignment horizontal="center" vertical="center"/>
    </xf>
    <xf numFmtId="0" fontId="9" fillId="119" borderId="14" xfId="0" applyFont="1" applyFill="1" applyBorder="1" applyAlignment="1">
      <alignment horizontal="center" vertical="center"/>
    </xf>
    <xf numFmtId="0" fontId="9" fillId="120" borderId="14" xfId="0" applyFont="1" applyFill="1" applyBorder="1" applyAlignment="1">
      <alignment horizontal="center" vertical="center"/>
    </xf>
    <xf numFmtId="0" fontId="9" fillId="121" borderId="14" xfId="0" applyFont="1" applyFill="1" applyBorder="1" applyAlignment="1">
      <alignment horizontal="center" vertical="center"/>
    </xf>
    <xf numFmtId="0" fontId="9" fillId="122" borderId="14" xfId="0" applyFont="1" applyFill="1" applyBorder="1" applyAlignment="1">
      <alignment horizontal="center" vertical="center"/>
    </xf>
    <xf numFmtId="0" fontId="9" fillId="123" borderId="14" xfId="0" applyFont="1" applyFill="1" applyBorder="1" applyAlignment="1">
      <alignment horizontal="center" vertical="center"/>
    </xf>
    <xf numFmtId="0" fontId="9" fillId="124" borderId="14" xfId="0" applyFont="1" applyFill="1" applyBorder="1" applyAlignment="1">
      <alignment horizontal="center" vertical="center"/>
    </xf>
    <xf numFmtId="0" fontId="9" fillId="125" borderId="14" xfId="0" applyFont="1" applyFill="1" applyBorder="1" applyAlignment="1">
      <alignment horizontal="center" vertical="center"/>
    </xf>
    <xf numFmtId="0" fontId="9" fillId="126" borderId="14" xfId="0" applyFont="1" applyFill="1" applyBorder="1" applyAlignment="1">
      <alignment horizontal="center" vertical="center"/>
    </xf>
    <xf numFmtId="0" fontId="9" fillId="127" borderId="14" xfId="0" applyFont="1" applyFill="1" applyBorder="1" applyAlignment="1">
      <alignment horizontal="center" vertical="center"/>
    </xf>
    <xf numFmtId="0" fontId="9" fillId="128" borderId="14" xfId="0" applyFont="1" applyFill="1" applyBorder="1" applyAlignment="1">
      <alignment horizontal="center" vertical="center"/>
    </xf>
    <xf numFmtId="0" fontId="9" fillId="129" borderId="14" xfId="0" applyFont="1" applyFill="1" applyBorder="1" applyAlignment="1">
      <alignment horizontal="center" vertical="center"/>
    </xf>
    <xf numFmtId="0" fontId="9" fillId="130" borderId="14" xfId="0" applyFont="1" applyFill="1" applyBorder="1" applyAlignment="1">
      <alignment horizontal="center" vertical="center"/>
    </xf>
    <xf numFmtId="0" fontId="9" fillId="131" borderId="14" xfId="0" applyFont="1" applyFill="1" applyBorder="1" applyAlignment="1">
      <alignment horizontal="center" vertical="center"/>
    </xf>
    <xf numFmtId="0" fontId="9" fillId="132" borderId="14" xfId="0" applyFont="1" applyFill="1" applyBorder="1" applyAlignment="1">
      <alignment horizontal="center" vertical="center"/>
    </xf>
    <xf numFmtId="0" fontId="9" fillId="133" borderId="14" xfId="0" applyFont="1" applyFill="1" applyBorder="1" applyAlignment="1">
      <alignment horizontal="center" vertical="center"/>
    </xf>
    <xf numFmtId="0" fontId="9" fillId="134" borderId="14" xfId="0" applyFont="1" applyFill="1" applyBorder="1" applyAlignment="1">
      <alignment horizontal="center" vertical="center"/>
    </xf>
    <xf numFmtId="0" fontId="9" fillId="135" borderId="14" xfId="0" applyFont="1" applyFill="1" applyBorder="1" applyAlignment="1">
      <alignment horizontal="center" vertical="center"/>
    </xf>
    <xf numFmtId="0" fontId="9" fillId="136" borderId="14" xfId="0" applyFont="1" applyFill="1" applyBorder="1" applyAlignment="1">
      <alignment horizontal="center" vertical="center"/>
    </xf>
    <xf numFmtId="0" fontId="9" fillId="137" borderId="14" xfId="0" applyFont="1" applyFill="1" applyBorder="1" applyAlignment="1">
      <alignment horizontal="center" vertical="center"/>
    </xf>
    <xf numFmtId="0" fontId="9" fillId="138" borderId="14" xfId="0" applyFont="1" applyFill="1" applyBorder="1" applyAlignment="1">
      <alignment horizontal="center" vertical="center"/>
    </xf>
    <xf numFmtId="0" fontId="9" fillId="139" borderId="14" xfId="0" applyFont="1" applyFill="1" applyBorder="1" applyAlignment="1">
      <alignment horizontal="center" vertical="center"/>
    </xf>
    <xf numFmtId="0" fontId="9" fillId="140" borderId="14" xfId="0" applyFont="1" applyFill="1" applyBorder="1" applyAlignment="1">
      <alignment horizontal="center" vertical="center"/>
    </xf>
    <xf numFmtId="0" fontId="9" fillId="141" borderId="14" xfId="0" applyFont="1" applyFill="1" applyBorder="1" applyAlignment="1">
      <alignment horizontal="center" vertical="center"/>
    </xf>
    <xf numFmtId="0" fontId="9" fillId="142" borderId="14" xfId="0" applyFont="1" applyFill="1" applyBorder="1" applyAlignment="1">
      <alignment horizontal="center" vertical="center"/>
    </xf>
    <xf numFmtId="0" fontId="9" fillId="143" borderId="14" xfId="0" applyFont="1" applyFill="1" applyBorder="1" applyAlignment="1">
      <alignment horizontal="center" vertical="center"/>
    </xf>
    <xf numFmtId="0" fontId="9" fillId="144" borderId="14" xfId="0" applyFont="1" applyFill="1" applyBorder="1" applyAlignment="1">
      <alignment horizontal="center" vertical="center"/>
    </xf>
    <xf numFmtId="0" fontId="9" fillId="145" borderId="14" xfId="0" applyFont="1" applyFill="1" applyBorder="1" applyAlignment="1">
      <alignment horizontal="center" vertical="center"/>
    </xf>
    <xf numFmtId="0" fontId="9" fillId="146" borderId="14" xfId="0" applyFont="1" applyFill="1" applyBorder="1" applyAlignment="1">
      <alignment horizontal="center" vertical="center"/>
    </xf>
    <xf numFmtId="0" fontId="9" fillId="147" borderId="14" xfId="0" applyFont="1" applyFill="1" applyBorder="1" applyAlignment="1">
      <alignment horizontal="center" vertical="center"/>
    </xf>
    <xf numFmtId="0" fontId="9" fillId="148" borderId="14" xfId="0" applyFont="1" applyFill="1" applyBorder="1" applyAlignment="1">
      <alignment horizontal="center" vertical="center"/>
    </xf>
    <xf numFmtId="0" fontId="9" fillId="149" borderId="14" xfId="0" applyFont="1" applyFill="1" applyBorder="1" applyAlignment="1">
      <alignment horizontal="center" vertical="center"/>
    </xf>
    <xf numFmtId="0" fontId="9" fillId="150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2" borderId="13" xfId="0" applyFont="1" applyFill="1" applyBorder="1"/>
    <xf numFmtId="0" fontId="6" fillId="2" borderId="14" xfId="0" applyFont="1" applyFill="1" applyBorder="1"/>
    <xf numFmtId="0" fontId="0" fillId="2" borderId="13" xfId="0" applyFill="1" applyBorder="1"/>
    <xf numFmtId="0" fontId="3" fillId="2" borderId="16" xfId="0" applyFont="1" applyFill="1" applyBorder="1"/>
    <xf numFmtId="0" fontId="3" fillId="2" borderId="9" xfId="0" applyFont="1" applyFill="1" applyBorder="1"/>
    <xf numFmtId="0" fontId="0" fillId="2" borderId="0" xfId="0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2" xfId="0" applyFont="1" applyBorder="1"/>
    <xf numFmtId="0" fontId="7" fillId="2" borderId="0" xfId="0" applyFont="1" applyFill="1" applyAlignment="1">
      <alignment vertical="center"/>
    </xf>
    <xf numFmtId="0" fontId="3" fillId="2" borderId="5" xfId="0" applyFont="1" applyFill="1" applyBorder="1"/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wrapText="1"/>
    </xf>
    <xf numFmtId="0" fontId="0" fillId="0" borderId="14" xfId="0" applyBorder="1"/>
    <xf numFmtId="0" fontId="7" fillId="2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3" fillId="2" borderId="6" xfId="0" applyFont="1" applyFill="1" applyBorder="1"/>
    <xf numFmtId="0" fontId="9" fillId="26" borderId="14" xfId="0" applyFont="1" applyFill="1" applyBorder="1" applyAlignment="1">
      <alignment horizontal="center" vertical="center"/>
    </xf>
    <xf numFmtId="0" fontId="9" fillId="151" borderId="14" xfId="0" applyFont="1" applyFill="1" applyBorder="1" applyAlignment="1">
      <alignment horizontal="center" vertical="center"/>
    </xf>
    <xf numFmtId="0" fontId="9" fillId="152" borderId="14" xfId="0" applyFont="1" applyFill="1" applyBorder="1" applyAlignment="1">
      <alignment horizontal="center" vertical="center"/>
    </xf>
    <xf numFmtId="0" fontId="9" fillId="153" borderId="14" xfId="0" applyFont="1" applyFill="1" applyBorder="1" applyAlignment="1">
      <alignment horizontal="center" vertical="center"/>
    </xf>
    <xf numFmtId="164" fontId="12" fillId="155" borderId="4" xfId="0" applyNumberFormat="1" applyFont="1" applyFill="1" applyBorder="1" applyAlignment="1">
      <alignment horizontal="center" vertical="center"/>
    </xf>
    <xf numFmtId="0" fontId="5" fillId="157" borderId="12" xfId="0" applyFont="1" applyFill="1" applyBorder="1" applyAlignment="1">
      <alignment horizontal="center"/>
    </xf>
    <xf numFmtId="2" fontId="5" fillId="157" borderId="9" xfId="0" applyNumberFormat="1" applyFont="1" applyFill="1" applyBorder="1" applyAlignment="1">
      <alignment horizontal="center"/>
    </xf>
    <xf numFmtId="0" fontId="5" fillId="157" borderId="9" xfId="0" applyFont="1" applyFill="1" applyBorder="1" applyAlignment="1">
      <alignment horizontal="center"/>
    </xf>
    <xf numFmtId="0" fontId="5" fillId="157" borderId="2" xfId="0" applyFont="1" applyFill="1" applyBorder="1" applyAlignment="1" applyProtection="1">
      <alignment horizontal="center" vertical="center"/>
      <protection locked="0"/>
    </xf>
    <xf numFmtId="0" fontId="9" fillId="158" borderId="14" xfId="0" applyFont="1" applyFill="1" applyBorder="1" applyAlignment="1">
      <alignment horizontal="center" vertical="center"/>
    </xf>
    <xf numFmtId="2" fontId="0" fillId="0" borderId="0" xfId="0" applyNumberFormat="1"/>
    <xf numFmtId="0" fontId="5" fillId="158" borderId="2" xfId="0" applyFont="1" applyFill="1" applyBorder="1" applyAlignment="1" applyProtection="1">
      <alignment horizontal="center" vertical="center"/>
      <protection locked="0"/>
    </xf>
    <xf numFmtId="0" fontId="9" fillId="158" borderId="4" xfId="0" applyFont="1" applyFill="1" applyBorder="1" applyAlignment="1">
      <alignment horizontal="center" vertical="center"/>
    </xf>
    <xf numFmtId="0" fontId="12" fillId="155" borderId="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" fillId="155" borderId="5" xfId="0" applyFont="1" applyFill="1" applyBorder="1" applyAlignment="1">
      <alignment horizontal="left" wrapText="1"/>
    </xf>
    <xf numFmtId="0" fontId="1" fillId="155" borderId="6" xfId="0" applyFont="1" applyFill="1" applyBorder="1" applyAlignment="1">
      <alignment horizontal="left" wrapText="1"/>
    </xf>
    <xf numFmtId="0" fontId="1" fillId="155" borderId="7" xfId="0" applyFont="1" applyFill="1" applyBorder="1" applyAlignment="1">
      <alignment horizontal="left" wrapText="1"/>
    </xf>
    <xf numFmtId="0" fontId="1" fillId="155" borderId="8" xfId="0" applyFont="1" applyFill="1" applyBorder="1" applyAlignment="1">
      <alignment horizontal="left" wrapText="1"/>
    </xf>
    <xf numFmtId="0" fontId="1" fillId="155" borderId="16" xfId="0" applyFont="1" applyFill="1" applyBorder="1" applyAlignment="1">
      <alignment horizontal="left" wrapText="1"/>
    </xf>
    <xf numFmtId="0" fontId="1" fillId="155" borderId="9" xfId="0" applyFont="1" applyFill="1" applyBorder="1" applyAlignment="1">
      <alignment horizontal="left" wrapText="1"/>
    </xf>
    <xf numFmtId="0" fontId="1" fillId="155" borderId="5" xfId="0" applyFont="1" applyFill="1" applyBorder="1" applyAlignment="1">
      <alignment horizontal="left" vertical="center" wrapText="1"/>
    </xf>
    <xf numFmtId="0" fontId="1" fillId="155" borderId="6" xfId="0" applyFont="1" applyFill="1" applyBorder="1" applyAlignment="1">
      <alignment horizontal="left" vertical="center" wrapText="1"/>
    </xf>
    <xf numFmtId="0" fontId="1" fillId="155" borderId="7" xfId="0" applyFont="1" applyFill="1" applyBorder="1" applyAlignment="1">
      <alignment horizontal="left" vertical="center" wrapText="1"/>
    </xf>
    <xf numFmtId="0" fontId="4" fillId="154" borderId="15" xfId="0" applyFont="1" applyFill="1" applyBorder="1" applyAlignment="1">
      <alignment horizontal="center" wrapText="1"/>
    </xf>
    <xf numFmtId="0" fontId="4" fillId="154" borderId="4" xfId="0" applyFont="1" applyFill="1" applyBorder="1" applyAlignment="1">
      <alignment horizontal="center"/>
    </xf>
    <xf numFmtId="0" fontId="5" fillId="154" borderId="23" xfId="0" applyFont="1" applyFill="1" applyBorder="1" applyAlignment="1">
      <alignment horizontal="left"/>
    </xf>
    <xf numFmtId="0" fontId="5" fillId="154" borderId="24" xfId="0" applyFont="1" applyFill="1" applyBorder="1" applyAlignment="1">
      <alignment horizontal="left"/>
    </xf>
    <xf numFmtId="0" fontId="5" fillId="154" borderId="8" xfId="0" applyFont="1" applyFill="1" applyBorder="1" applyAlignment="1">
      <alignment horizontal="left"/>
    </xf>
    <xf numFmtId="0" fontId="5" fillId="154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154" borderId="10" xfId="0" applyFont="1" applyFill="1" applyBorder="1" applyAlignment="1">
      <alignment horizontal="left"/>
    </xf>
    <xf numFmtId="0" fontId="5" fillId="154" borderId="11" xfId="0" applyFont="1" applyFill="1" applyBorder="1" applyAlignment="1">
      <alignment horizontal="left"/>
    </xf>
    <xf numFmtId="0" fontId="14" fillId="154" borderId="10" xfId="0" applyFont="1" applyFill="1" applyBorder="1" applyAlignment="1">
      <alignment horizontal="center" vertical="center"/>
    </xf>
    <xf numFmtId="0" fontId="14" fillId="154" borderId="11" xfId="0" applyFont="1" applyFill="1" applyBorder="1" applyAlignment="1">
      <alignment horizontal="center" vertical="center"/>
    </xf>
    <xf numFmtId="0" fontId="14" fillId="154" borderId="12" xfId="0" applyFont="1" applyFill="1" applyBorder="1" applyAlignment="1">
      <alignment horizontal="center" vertical="center"/>
    </xf>
    <xf numFmtId="0" fontId="5" fillId="155" borderId="10" xfId="0" applyFont="1" applyFill="1" applyBorder="1" applyAlignment="1">
      <alignment horizontal="left" vertical="center"/>
    </xf>
    <xf numFmtId="0" fontId="5" fillId="155" borderId="12" xfId="0" applyFont="1" applyFill="1" applyBorder="1" applyAlignment="1">
      <alignment horizontal="left" vertical="center"/>
    </xf>
    <xf numFmtId="0" fontId="5" fillId="155" borderId="10" xfId="0" applyFont="1" applyFill="1" applyBorder="1" applyAlignment="1">
      <alignment horizontal="left"/>
    </xf>
    <xf numFmtId="0" fontId="5" fillId="155" borderId="12" xfId="0" applyFont="1" applyFill="1" applyBorder="1" applyAlignment="1">
      <alignment horizontal="left"/>
    </xf>
    <xf numFmtId="0" fontId="12" fillId="155" borderId="10" xfId="0" applyFont="1" applyFill="1" applyBorder="1" applyAlignment="1">
      <alignment horizontal="center" vertical="center"/>
    </xf>
    <xf numFmtId="0" fontId="12" fillId="155" borderId="12" xfId="0" applyFont="1" applyFill="1" applyBorder="1" applyAlignment="1">
      <alignment horizontal="center" vertical="center"/>
    </xf>
    <xf numFmtId="0" fontId="12" fillId="157" borderId="10" xfId="0" applyFont="1" applyFill="1" applyBorder="1" applyAlignment="1">
      <alignment horizontal="center" vertical="center"/>
    </xf>
    <xf numFmtId="0" fontId="12" fillId="157" borderId="11" xfId="0" applyFont="1" applyFill="1" applyBorder="1" applyAlignment="1">
      <alignment horizontal="center" vertical="center"/>
    </xf>
    <xf numFmtId="0" fontId="12" fillId="157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156" borderId="5" xfId="0" applyFont="1" applyFill="1" applyBorder="1" applyAlignment="1">
      <alignment horizontal="center"/>
    </xf>
    <xf numFmtId="0" fontId="14" fillId="156" borderId="6" xfId="0" applyFont="1" applyFill="1" applyBorder="1" applyAlignment="1">
      <alignment horizontal="center"/>
    </xf>
    <xf numFmtId="0" fontId="14" fillId="156" borderId="7" xfId="0" applyFont="1" applyFill="1" applyBorder="1" applyAlignment="1">
      <alignment horizontal="center"/>
    </xf>
    <xf numFmtId="0" fontId="16" fillId="0" borderId="10" xfId="2" quotePrefix="1" applyFont="1" applyFill="1" applyBorder="1" applyAlignment="1">
      <alignment horizontal="center"/>
    </xf>
    <xf numFmtId="0" fontId="16" fillId="0" borderId="11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center"/>
    </xf>
    <xf numFmtId="0" fontId="16" fillId="0" borderId="10" xfId="2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4" fillId="156" borderId="10" xfId="0" applyFont="1" applyFill="1" applyBorder="1" applyAlignment="1">
      <alignment horizontal="center"/>
    </xf>
    <xf numFmtId="0" fontId="14" fillId="156" borderId="11" xfId="0" applyFont="1" applyFill="1" applyBorder="1" applyAlignment="1">
      <alignment horizontal="center"/>
    </xf>
    <xf numFmtId="0" fontId="14" fillId="156" borderId="12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4" fillId="154" borderId="7" xfId="0" applyFont="1" applyFill="1" applyBorder="1" applyAlignment="1">
      <alignment horizontal="center" vertical="center"/>
    </xf>
    <xf numFmtId="0" fontId="4" fillId="154" borderId="3" xfId="0" applyFont="1" applyFill="1" applyBorder="1" applyAlignment="1">
      <alignment horizontal="center"/>
    </xf>
    <xf numFmtId="0" fontId="1" fillId="155" borderId="8" xfId="0" applyFont="1" applyFill="1" applyBorder="1" applyAlignment="1">
      <alignment horizontal="left" vertical="center" wrapText="1"/>
    </xf>
    <xf numFmtId="0" fontId="1" fillId="155" borderId="16" xfId="0" applyFont="1" applyFill="1" applyBorder="1" applyAlignment="1">
      <alignment horizontal="left" vertical="center" wrapText="1"/>
    </xf>
    <xf numFmtId="0" fontId="1" fillId="155" borderId="9" xfId="0" applyFont="1" applyFill="1" applyBorder="1" applyAlignment="1">
      <alignment horizontal="left" vertical="center" wrapText="1"/>
    </xf>
    <xf numFmtId="0" fontId="13" fillId="2" borderId="10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13" fillId="2" borderId="12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/>
    </xf>
    <xf numFmtId="0" fontId="1" fillId="155" borderId="13" xfId="0" applyFont="1" applyFill="1" applyBorder="1" applyAlignment="1">
      <alignment horizontal="left" vertical="center" wrapText="1"/>
    </xf>
    <xf numFmtId="0" fontId="1" fillId="155" borderId="0" xfId="0" applyFont="1" applyFill="1" applyAlignment="1">
      <alignment horizontal="left" vertical="center" wrapText="1"/>
    </xf>
    <xf numFmtId="0" fontId="1" fillId="155" borderId="14" xfId="0" applyFont="1" applyFill="1" applyBorder="1" applyAlignment="1">
      <alignment horizontal="left" vertical="center" wrapText="1"/>
    </xf>
    <xf numFmtId="0" fontId="1" fillId="155" borderId="10" xfId="0" applyFont="1" applyFill="1" applyBorder="1" applyAlignment="1">
      <alignment horizontal="left" vertical="center" wrapText="1"/>
    </xf>
    <xf numFmtId="0" fontId="1" fillId="155" borderId="11" xfId="0" applyFont="1" applyFill="1" applyBorder="1" applyAlignment="1">
      <alignment horizontal="left" vertical="center" wrapText="1"/>
    </xf>
    <xf numFmtId="0" fontId="1" fillId="155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155" borderId="11" xfId="0" applyFont="1" applyFill="1" applyBorder="1" applyAlignment="1">
      <alignment horizontal="center" vertical="center"/>
    </xf>
    <xf numFmtId="0" fontId="1" fillId="155" borderId="10" xfId="0" applyFont="1" applyFill="1" applyBorder="1" applyAlignment="1">
      <alignment horizontal="left" vertical="center"/>
    </xf>
    <xf numFmtId="0" fontId="1" fillId="155" borderId="11" xfId="0" applyFont="1" applyFill="1" applyBorder="1" applyAlignment="1">
      <alignment horizontal="left" vertical="center"/>
    </xf>
    <xf numFmtId="0" fontId="1" fillId="155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3">
    <cellStyle name="Hyperlink" xfId="2" builtinId="8"/>
    <cellStyle name="Hyperlink 2" xfId="1" xr:uid="{E23BD6D8-0EFB-4154-9EE3-94033F26CE1C}"/>
    <cellStyle name="Normal" xfId="0" builtinId="0"/>
  </cellStyles>
  <dxfs count="0"/>
  <tableStyles count="0" defaultTableStyle="TableStyleMedium9" defaultPivotStyle="PivotStyleLight16"/>
  <colors>
    <mruColors>
      <color rgb="FFFFCD00"/>
      <color rgb="FF00C1D5"/>
      <color rgb="FF0077C8"/>
      <color rgb="FF00B796"/>
      <color rgb="FF253746"/>
      <color rgb="FFFFE135"/>
      <color rgb="FFFFCC00"/>
      <color rgb="FF6CBD4A"/>
      <color rgb="FFFFFF99"/>
      <color rgb="FFEDBE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114482</xdr:colOff>
      <xdr:row>1</xdr:row>
      <xdr:rowOff>19051</xdr:rowOff>
    </xdr:from>
    <xdr:to>
      <xdr:col>3</xdr:col>
      <xdr:colOff>72391</xdr:colOff>
      <xdr:row>9</xdr:row>
      <xdr:rowOff>189070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57" y="266701"/>
          <a:ext cx="1685744" cy="1770219"/>
        </a:xfrm>
        <a:prstGeom prst="rect">
          <a:avLst/>
        </a:prstGeom>
      </xdr:spPr>
    </xdr:pic>
    <xdr:clientData/>
  </xdr:twoCellAnchor>
  <xdr:twoCellAnchor editAs="oneCell">
    <xdr:from>
      <xdr:col>0</xdr:col>
      <xdr:colOff>8466</xdr:colOff>
      <xdr:row>1</xdr:row>
      <xdr:rowOff>38101</xdr:rowOff>
    </xdr:from>
    <xdr:to>
      <xdr:col>1</xdr:col>
      <xdr:colOff>531633</xdr:colOff>
      <xdr:row>3</xdr:row>
      <xdr:rowOff>148590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" y="247651"/>
          <a:ext cx="1008942" cy="510539"/>
        </a:xfrm>
        <a:prstGeom prst="rect">
          <a:avLst/>
        </a:prstGeom>
      </xdr:spPr>
    </xdr:pic>
    <xdr:clientData/>
  </xdr:twoCellAnchor>
  <xdr:twoCellAnchor>
    <xdr:from>
      <xdr:col>5</xdr:col>
      <xdr:colOff>28574</xdr:colOff>
      <xdr:row>10</xdr:row>
      <xdr:rowOff>9526</xdr:rowOff>
    </xdr:from>
    <xdr:to>
      <xdr:col>8</xdr:col>
      <xdr:colOff>409574</xdr:colOff>
      <xdr:row>11</xdr:row>
      <xdr:rowOff>171451</xdr:rowOff>
    </xdr:to>
    <xdr:sp macro="[0]!Update_Button_Click" textlink="" fLocksText="0">
      <xdr:nvSpPr>
        <xdr:cNvPr id="4" name="Rectangle: Update 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028949" y="2105026"/>
          <a:ext cx="3638550" cy="409575"/>
        </a:xfrm>
        <a:prstGeom prst="roundRect">
          <a:avLst/>
        </a:prstGeom>
        <a:solidFill>
          <a:srgbClr val="0077C8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  <a:latin typeface="+mn-lt"/>
            </a:rPr>
            <a:t>Suggested Configuration</a:t>
          </a:r>
        </a:p>
      </xdr:txBody>
    </xdr:sp>
    <xdr:clientData fLocksWithSheet="0"/>
  </xdr:twoCellAnchor>
  <xdr:twoCellAnchor editAs="oneCell">
    <xdr:from>
      <xdr:col>5</xdr:col>
      <xdr:colOff>79374</xdr:colOff>
      <xdr:row>13</xdr:row>
      <xdr:rowOff>142876</xdr:rowOff>
    </xdr:from>
    <xdr:to>
      <xdr:col>8</xdr:col>
      <xdr:colOff>425829</xdr:colOff>
      <xdr:row>27</xdr:row>
      <xdr:rowOff>85595</xdr:rowOff>
    </xdr:to>
    <xdr:pic>
      <xdr:nvPicPr>
        <xdr:cNvPr id="78" name="Picture_4B-L" hidden="1">
          <a:extLst>
            <a:ext uri="{FF2B5EF4-FFF2-40B4-BE49-F238E27FC236}">
              <a16:creationId xmlns:a16="http://schemas.microsoft.com/office/drawing/2014/main" id="{A4A2D004-2C4E-4786-A578-D478281F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6274" y="2816226"/>
          <a:ext cx="3756405" cy="2711319"/>
        </a:xfrm>
        <a:prstGeom prst="rect">
          <a:avLst/>
        </a:prstGeom>
      </xdr:spPr>
    </xdr:pic>
    <xdr:clientData/>
  </xdr:twoCellAnchor>
  <xdr:twoCellAnchor editAs="oneCell">
    <xdr:from>
      <xdr:col>5</xdr:col>
      <xdr:colOff>79374</xdr:colOff>
      <xdr:row>14</xdr:row>
      <xdr:rowOff>28576</xdr:rowOff>
    </xdr:from>
    <xdr:to>
      <xdr:col>8</xdr:col>
      <xdr:colOff>434295</xdr:colOff>
      <xdr:row>27</xdr:row>
      <xdr:rowOff>148460</xdr:rowOff>
    </xdr:to>
    <xdr:pic>
      <xdr:nvPicPr>
        <xdr:cNvPr id="80" name="Picture_2B-L" hidden="1">
          <a:extLst>
            <a:ext uri="{FF2B5EF4-FFF2-40B4-BE49-F238E27FC236}">
              <a16:creationId xmlns:a16="http://schemas.microsoft.com/office/drawing/2014/main" id="{3872D753-172B-477F-8CBC-8AD540F8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9749" y="2857501"/>
          <a:ext cx="3606121" cy="2736084"/>
        </a:xfrm>
        <a:prstGeom prst="rect">
          <a:avLst/>
        </a:prstGeom>
      </xdr:spPr>
    </xdr:pic>
    <xdr:clientData/>
  </xdr:twoCellAnchor>
  <xdr:twoCellAnchor editAs="oneCell">
    <xdr:from>
      <xdr:col>5</xdr:col>
      <xdr:colOff>434974</xdr:colOff>
      <xdr:row>13</xdr:row>
      <xdr:rowOff>142876</xdr:rowOff>
    </xdr:from>
    <xdr:to>
      <xdr:col>7</xdr:col>
      <xdr:colOff>896832</xdr:colOff>
      <xdr:row>26</xdr:row>
      <xdr:rowOff>86078</xdr:rowOff>
    </xdr:to>
    <xdr:pic>
      <xdr:nvPicPr>
        <xdr:cNvPr id="13" name="Picture_Error_Flow" hidden="1">
          <a:extLst>
            <a:ext uri="{FF2B5EF4-FFF2-40B4-BE49-F238E27FC236}">
              <a16:creationId xmlns:a16="http://schemas.microsoft.com/office/drawing/2014/main" id="{B6DBCAFA-A58D-4464-9692-F911694C0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4" y="2816226"/>
          <a:ext cx="2855808" cy="2514952"/>
        </a:xfrm>
        <a:prstGeom prst="rect">
          <a:avLst/>
        </a:prstGeom>
      </xdr:spPr>
    </xdr:pic>
    <xdr:clientData/>
  </xdr:twoCellAnchor>
  <xdr:twoCellAnchor editAs="oneCell">
    <xdr:from>
      <xdr:col>5</xdr:col>
      <xdr:colOff>434974</xdr:colOff>
      <xdr:row>13</xdr:row>
      <xdr:rowOff>142876</xdr:rowOff>
    </xdr:from>
    <xdr:to>
      <xdr:col>7</xdr:col>
      <xdr:colOff>872070</xdr:colOff>
      <xdr:row>26</xdr:row>
      <xdr:rowOff>142570</xdr:rowOff>
    </xdr:to>
    <xdr:pic>
      <xdr:nvPicPr>
        <xdr:cNvPr id="3" name="Picture_Error_Pressure" hidden="1">
          <a:extLst>
            <a:ext uri="{FF2B5EF4-FFF2-40B4-BE49-F238E27FC236}">
              <a16:creationId xmlns:a16="http://schemas.microsoft.com/office/drawing/2014/main" id="{829FAC5B-AFC5-454E-9AB9-19171AA44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4" y="2816226"/>
          <a:ext cx="2831046" cy="2571444"/>
        </a:xfrm>
        <a:prstGeom prst="rect">
          <a:avLst/>
        </a:prstGeom>
      </xdr:spPr>
    </xdr:pic>
    <xdr:clientData/>
  </xdr:twoCellAnchor>
  <xdr:twoCellAnchor editAs="oneCell">
    <xdr:from>
      <xdr:col>5</xdr:col>
      <xdr:colOff>79374</xdr:colOff>
      <xdr:row>14</xdr:row>
      <xdr:rowOff>22226</xdr:rowOff>
    </xdr:from>
    <xdr:to>
      <xdr:col>8</xdr:col>
      <xdr:colOff>400845</xdr:colOff>
      <xdr:row>27</xdr:row>
      <xdr:rowOff>124304</xdr:rowOff>
    </xdr:to>
    <xdr:pic>
      <xdr:nvPicPr>
        <xdr:cNvPr id="67" name="Picture_1B" hidden="1">
          <a:extLst>
            <a:ext uri="{FF2B5EF4-FFF2-40B4-BE49-F238E27FC236}">
              <a16:creationId xmlns:a16="http://schemas.microsoft.com/office/drawing/2014/main" id="{D645A476-2FDD-72DB-55A6-DDA22F73A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16274" y="2892426"/>
          <a:ext cx="3731421" cy="2673828"/>
        </a:xfrm>
        <a:prstGeom prst="rect">
          <a:avLst/>
        </a:prstGeom>
      </xdr:spPr>
    </xdr:pic>
    <xdr:clientData/>
  </xdr:twoCellAnchor>
  <xdr:twoCellAnchor editAs="oneCell">
    <xdr:from>
      <xdr:col>5</xdr:col>
      <xdr:colOff>79374</xdr:colOff>
      <xdr:row>14</xdr:row>
      <xdr:rowOff>22226</xdr:rowOff>
    </xdr:from>
    <xdr:to>
      <xdr:col>8</xdr:col>
      <xdr:colOff>404363</xdr:colOff>
      <xdr:row>27</xdr:row>
      <xdr:rowOff>98923</xdr:rowOff>
    </xdr:to>
    <xdr:pic>
      <xdr:nvPicPr>
        <xdr:cNvPr id="68" name="Picture_2B" hidden="1">
          <a:extLst>
            <a:ext uri="{FF2B5EF4-FFF2-40B4-BE49-F238E27FC236}">
              <a16:creationId xmlns:a16="http://schemas.microsoft.com/office/drawing/2014/main" id="{32AA026E-C836-7A90-C933-AE24D8B48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16274" y="2892426"/>
          <a:ext cx="3734939" cy="2648447"/>
        </a:xfrm>
        <a:prstGeom prst="rect">
          <a:avLst/>
        </a:prstGeom>
      </xdr:spPr>
    </xdr:pic>
    <xdr:clientData/>
  </xdr:twoCellAnchor>
  <xdr:twoCellAnchor editAs="oneCell">
    <xdr:from>
      <xdr:col>5</xdr:col>
      <xdr:colOff>53974</xdr:colOff>
      <xdr:row>14</xdr:row>
      <xdr:rowOff>22226</xdr:rowOff>
    </xdr:from>
    <xdr:to>
      <xdr:col>8</xdr:col>
      <xdr:colOff>419100</xdr:colOff>
      <xdr:row>27</xdr:row>
      <xdr:rowOff>123144</xdr:rowOff>
    </xdr:to>
    <xdr:pic>
      <xdr:nvPicPr>
        <xdr:cNvPr id="2" name="Picture_2BF" hidden="1">
          <a:extLst>
            <a:ext uri="{FF2B5EF4-FFF2-40B4-BE49-F238E27FC236}">
              <a16:creationId xmlns:a16="http://schemas.microsoft.com/office/drawing/2014/main" id="{25B868BF-3563-9026-C288-3E1530E00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2892426"/>
          <a:ext cx="3775076" cy="2672668"/>
        </a:xfrm>
        <a:prstGeom prst="rect">
          <a:avLst/>
        </a:prstGeom>
      </xdr:spPr>
    </xdr:pic>
    <xdr:clientData/>
  </xdr:twoCellAnchor>
  <xdr:twoCellAnchor editAs="oneCell">
    <xdr:from>
      <xdr:col>5</xdr:col>
      <xdr:colOff>92074</xdr:colOff>
      <xdr:row>13</xdr:row>
      <xdr:rowOff>168276</xdr:rowOff>
    </xdr:from>
    <xdr:to>
      <xdr:col>8</xdr:col>
      <xdr:colOff>374650</xdr:colOff>
      <xdr:row>27</xdr:row>
      <xdr:rowOff>153424</xdr:rowOff>
    </xdr:to>
    <xdr:pic>
      <xdr:nvPicPr>
        <xdr:cNvPr id="5" name="Picture_1BF" hidden="1">
          <a:extLst>
            <a:ext uri="{FF2B5EF4-FFF2-40B4-BE49-F238E27FC236}">
              <a16:creationId xmlns:a16="http://schemas.microsoft.com/office/drawing/2014/main" id="{2B3AB627-8999-F062-A76A-AA5559CF7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28974" y="2841626"/>
          <a:ext cx="3692526" cy="2753748"/>
        </a:xfrm>
        <a:prstGeom prst="rect">
          <a:avLst/>
        </a:prstGeom>
      </xdr:spPr>
    </xdr:pic>
    <xdr:clientData/>
  </xdr:twoCellAnchor>
  <xdr:twoCellAnchor editAs="oneCell">
    <xdr:from>
      <xdr:col>5</xdr:col>
      <xdr:colOff>53974</xdr:colOff>
      <xdr:row>13</xdr:row>
      <xdr:rowOff>117476</xdr:rowOff>
    </xdr:from>
    <xdr:to>
      <xdr:col>8</xdr:col>
      <xdr:colOff>419100</xdr:colOff>
      <xdr:row>27</xdr:row>
      <xdr:rowOff>157466</xdr:rowOff>
    </xdr:to>
    <xdr:pic>
      <xdr:nvPicPr>
        <xdr:cNvPr id="6" name="Picture_2BF-L">
          <a:extLst>
            <a:ext uri="{FF2B5EF4-FFF2-40B4-BE49-F238E27FC236}">
              <a16:creationId xmlns:a16="http://schemas.microsoft.com/office/drawing/2014/main" id="{10BDA2BB-38F4-E139-C48A-AD9F0DFED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190874" y="2790826"/>
          <a:ext cx="3775076" cy="280859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66674</xdr:colOff>
      <xdr:row>13</xdr:row>
      <xdr:rowOff>142876</xdr:rowOff>
    </xdr:from>
    <xdr:to>
      <xdr:col>8</xdr:col>
      <xdr:colOff>425450</xdr:colOff>
      <xdr:row>27</xdr:row>
      <xdr:rowOff>165924</xdr:rowOff>
    </xdr:to>
    <xdr:pic>
      <xdr:nvPicPr>
        <xdr:cNvPr id="8" name="Picture_4BF-L" hidden="1">
          <a:extLst>
            <a:ext uri="{FF2B5EF4-FFF2-40B4-BE49-F238E27FC236}">
              <a16:creationId xmlns:a16="http://schemas.microsoft.com/office/drawing/2014/main" id="{07429DDD-4D49-7A1A-026E-2FC1BDED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3574" y="2816226"/>
          <a:ext cx="3768726" cy="2791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84042</xdr:colOff>
      <xdr:row>1</xdr:row>
      <xdr:rowOff>519953</xdr:rowOff>
    </xdr:from>
    <xdr:to>
      <xdr:col>0</xdr:col>
      <xdr:colOff>2661395</xdr:colOff>
      <xdr:row>1</xdr:row>
      <xdr:rowOff>1892676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42" y="3055284"/>
          <a:ext cx="2577353" cy="13727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28014</xdr:colOff>
      <xdr:row>2</xdr:row>
      <xdr:rowOff>770403</xdr:rowOff>
    </xdr:from>
    <xdr:to>
      <xdr:col>0</xdr:col>
      <xdr:colOff>2688713</xdr:colOff>
      <xdr:row>2</xdr:row>
      <xdr:rowOff>1583390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14" y="5841065"/>
          <a:ext cx="2660699" cy="8129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14008</xdr:colOff>
      <xdr:row>3</xdr:row>
      <xdr:rowOff>952500</xdr:rowOff>
    </xdr:from>
    <xdr:to>
      <xdr:col>0</xdr:col>
      <xdr:colOff>2679993</xdr:colOff>
      <xdr:row>3</xdr:row>
      <xdr:rowOff>1576667</xdr:rowOff>
    </xdr:to>
    <xdr:pic>
      <xdr:nvPicPr>
        <xdr:cNvPr id="6148" name="Picture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8" y="8558493"/>
          <a:ext cx="2665985" cy="6241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140072</xdr:colOff>
      <xdr:row>4</xdr:row>
      <xdr:rowOff>233161</xdr:rowOff>
    </xdr:from>
    <xdr:to>
      <xdr:col>0</xdr:col>
      <xdr:colOff>2605366</xdr:colOff>
      <xdr:row>4</xdr:row>
      <xdr:rowOff>2260226</xdr:rowOff>
    </xdr:to>
    <xdr:pic>
      <xdr:nvPicPr>
        <xdr:cNvPr id="6149" name="Picture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072" y="10374485"/>
          <a:ext cx="2465294" cy="20270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42022</xdr:colOff>
      <xdr:row>5</xdr:row>
      <xdr:rowOff>686367</xdr:rowOff>
    </xdr:from>
    <xdr:to>
      <xdr:col>0</xdr:col>
      <xdr:colOff>2655537</xdr:colOff>
      <xdr:row>5</xdr:row>
      <xdr:rowOff>1810876</xdr:rowOff>
    </xdr:to>
    <xdr:pic>
      <xdr:nvPicPr>
        <xdr:cNvPr id="6150" name="Picture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022" y="13363021"/>
          <a:ext cx="2613515" cy="11245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518274</xdr:colOff>
      <xdr:row>6</xdr:row>
      <xdr:rowOff>85050</xdr:rowOff>
    </xdr:from>
    <xdr:to>
      <xdr:col>0</xdr:col>
      <xdr:colOff>2213164</xdr:colOff>
      <xdr:row>6</xdr:row>
      <xdr:rowOff>2315275</xdr:rowOff>
    </xdr:to>
    <xdr:pic>
      <xdr:nvPicPr>
        <xdr:cNvPr id="6151" name="Picture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8274" y="15297035"/>
          <a:ext cx="1694890" cy="2230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</xdr:row>
      <xdr:rowOff>942598</xdr:rowOff>
    </xdr:from>
    <xdr:to>
      <xdr:col>0</xdr:col>
      <xdr:colOff>2689412</xdr:colOff>
      <xdr:row>7</xdr:row>
      <xdr:rowOff>1755963</xdr:rowOff>
    </xdr:to>
    <xdr:pic>
      <xdr:nvPicPr>
        <xdr:cNvPr id="6152" name="Picture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8689914"/>
          <a:ext cx="2689412" cy="8133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42021</xdr:colOff>
      <xdr:row>8</xdr:row>
      <xdr:rowOff>336185</xdr:rowOff>
    </xdr:from>
    <xdr:to>
      <xdr:col>0</xdr:col>
      <xdr:colOff>2686054</xdr:colOff>
      <xdr:row>8</xdr:row>
      <xdr:rowOff>2123523</xdr:rowOff>
    </xdr:to>
    <xdr:pic>
      <xdr:nvPicPr>
        <xdr:cNvPr id="6153" name="Picture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2021" y="20618832"/>
          <a:ext cx="2644033" cy="1787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42022</xdr:colOff>
      <xdr:row>9</xdr:row>
      <xdr:rowOff>672009</xdr:rowOff>
    </xdr:from>
    <xdr:to>
      <xdr:col>0</xdr:col>
      <xdr:colOff>2703420</xdr:colOff>
      <xdr:row>9</xdr:row>
      <xdr:rowOff>1887629</xdr:rowOff>
    </xdr:to>
    <xdr:pic>
      <xdr:nvPicPr>
        <xdr:cNvPr id="6154" name="Picture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022" y="23489987"/>
          <a:ext cx="2661398" cy="12156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Sires\Projects\_Product_Management\_Regulators\500XL3\Pressure-Reducing-Calculator(500XL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0XL3"/>
      <sheetName val="Pressure Reduction"/>
      <sheetName val="500XL"/>
      <sheetName val="NR3XL"/>
      <sheetName val="600XL"/>
      <sheetName val="5"/>
    </sheetNames>
    <sheetDataSet>
      <sheetData sheetId="0"/>
      <sheetData sheetId="1">
        <row r="6">
          <cell r="R6" t="str">
            <v>1/2"</v>
          </cell>
        </row>
      </sheetData>
      <sheetData sheetId="2"/>
      <sheetData sheetId="3">
        <row r="41">
          <cell r="U41" t="str">
            <v>Figure0</v>
          </cell>
        </row>
      </sheetData>
      <sheetData sheetId="4">
        <row r="41">
          <cell r="U41" t="str">
            <v>Figure0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urn.com/media-library/web_documents/pdfs/instructions-(1)/is500xl3" TargetMode="External"/><Relationship Id="rId2" Type="http://schemas.openxmlformats.org/officeDocument/2006/relationships/hyperlink" Target="https://www.zurn.com/media-library/web_documents/pdfs/instructions-(1)/is500xl3-212in-3in-4in" TargetMode="External"/><Relationship Id="rId1" Type="http://schemas.openxmlformats.org/officeDocument/2006/relationships/hyperlink" Target="https://www.zurn.com/media-library/web_documents/pdfs/specsheets/reg-500xl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urn.com/media-library/web_documents/pdfs/specsheets/reg-500xl3FB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799D-DB26-4EE7-AE6E-92F44934F20F}">
  <sheetPr codeName="Sheet3"/>
  <dimension ref="A1:AW147"/>
  <sheetViews>
    <sheetView showGridLines="0" tabSelected="1" zoomScaleNormal="100" workbookViewId="0">
      <selection activeCell="F6" sqref="F6:I6"/>
    </sheetView>
  </sheetViews>
  <sheetFormatPr defaultRowHeight="14.5" x14ac:dyDescent="0.35"/>
  <cols>
    <col min="1" max="1" width="7.26953125" customWidth="1"/>
    <col min="2" max="2" width="13.81640625" customWidth="1"/>
    <col min="3" max="3" width="12.1796875" customWidth="1"/>
    <col min="4" max="4" width="9.81640625" customWidth="1"/>
    <col min="5" max="5" width="1.81640625" customWidth="1"/>
    <col min="6" max="6" width="13.26953125" customWidth="1"/>
    <col min="7" max="7" width="21" customWidth="1"/>
    <col min="8" max="8" width="14.54296875" customWidth="1"/>
    <col min="9" max="9" width="6.81640625" customWidth="1"/>
    <col min="10" max="10" width="2.81640625" customWidth="1"/>
    <col min="11" max="11" width="18.81640625" customWidth="1"/>
    <col min="12" max="12" width="14.7265625" customWidth="1"/>
    <col min="13" max="13" width="51.54296875" customWidth="1"/>
    <col min="14" max="14" width="1.26953125" customWidth="1"/>
    <col min="15" max="15" width="8.26953125" customWidth="1"/>
    <col min="16" max="17" width="9.1796875" customWidth="1"/>
    <col min="18" max="18" width="9.7265625" style="2" hidden="1" customWidth="1"/>
    <col min="19" max="19" width="5.54296875" style="2" hidden="1" customWidth="1"/>
    <col min="20" max="21" width="6.7265625" style="2" hidden="1" customWidth="1"/>
    <col min="22" max="23" width="7" style="2" hidden="1" customWidth="1"/>
    <col min="24" max="25" width="5.54296875" style="2" hidden="1" customWidth="1"/>
    <col min="26" max="26" width="17.7265625" hidden="1" customWidth="1"/>
    <col min="27" max="27" width="9.1796875" hidden="1" customWidth="1"/>
  </cols>
  <sheetData>
    <row r="1" spans="1:49" ht="16.5" customHeight="1" thickBot="1" x14ac:dyDescent="0.5">
      <c r="A1" s="250" t="s">
        <v>71</v>
      </c>
      <c r="B1" s="251"/>
      <c r="C1" s="251"/>
      <c r="D1" s="252"/>
      <c r="E1" s="4"/>
      <c r="F1" s="221" t="s">
        <v>15</v>
      </c>
      <c r="G1" s="222"/>
      <c r="H1" s="222"/>
      <c r="I1" s="255"/>
      <c r="J1" s="2"/>
      <c r="K1" s="228" t="s">
        <v>20</v>
      </c>
      <c r="L1" s="282"/>
      <c r="M1" s="229"/>
      <c r="N1" s="179"/>
      <c r="O1" s="177"/>
      <c r="R1" s="10"/>
      <c r="S1" s="235" t="s">
        <v>21</v>
      </c>
      <c r="T1" s="235"/>
      <c r="U1" s="235"/>
      <c r="V1" s="235"/>
      <c r="W1" s="235"/>
      <c r="X1" s="235"/>
      <c r="Y1" s="236"/>
      <c r="Z1" t="s">
        <v>19</v>
      </c>
      <c r="AA1" t="s">
        <v>17</v>
      </c>
    </row>
    <row r="2" spans="1:49" ht="15.75" customHeight="1" thickBot="1" x14ac:dyDescent="0.4">
      <c r="A2" s="178"/>
      <c r="B2" s="187"/>
      <c r="C2" s="187"/>
      <c r="D2" s="4"/>
      <c r="E2" s="5"/>
      <c r="F2" s="212" t="s">
        <v>50</v>
      </c>
      <c r="G2" s="214" t="s">
        <v>44</v>
      </c>
      <c r="H2" s="215"/>
      <c r="I2" s="199">
        <v>0</v>
      </c>
      <c r="J2" s="2"/>
      <c r="K2" s="226" t="s">
        <v>63</v>
      </c>
      <c r="L2" s="227"/>
      <c r="M2" s="195" t="str">
        <f>IF($I$3&lt;=83, "No", IF($M$8&lt;=2.5, "No", IF($I$2&lt;=10,"Yes","No")))</f>
        <v>No</v>
      </c>
      <c r="N2" s="179"/>
      <c r="O2" s="177"/>
      <c r="R2" s="11" t="s">
        <v>22</v>
      </c>
      <c r="S2" s="12" t="s">
        <v>0</v>
      </c>
      <c r="T2" s="171" t="s">
        <v>23</v>
      </c>
      <c r="U2" s="171" t="s">
        <v>24</v>
      </c>
      <c r="V2" s="171" t="s">
        <v>1</v>
      </c>
      <c r="W2" s="171" t="s">
        <v>25</v>
      </c>
      <c r="X2" s="172" t="s">
        <v>2</v>
      </c>
      <c r="Y2" s="172" t="s">
        <v>67</v>
      </c>
      <c r="Z2" t="s">
        <v>26</v>
      </c>
      <c r="AA2" t="s">
        <v>18</v>
      </c>
    </row>
    <row r="3" spans="1:49" ht="15.75" customHeight="1" thickBot="1" x14ac:dyDescent="0.4">
      <c r="A3" s="6"/>
      <c r="B3" s="7"/>
      <c r="C3" s="7"/>
      <c r="D3" s="5"/>
      <c r="E3" s="5"/>
      <c r="F3" s="256"/>
      <c r="G3" s="216" t="s">
        <v>45</v>
      </c>
      <c r="H3" s="217"/>
      <c r="I3" s="199">
        <v>300</v>
      </c>
      <c r="J3" s="2"/>
      <c r="K3" s="226" t="s">
        <v>56</v>
      </c>
      <c r="L3" s="227"/>
      <c r="M3" s="195">
        <f>IF($M$2="Yes", 2, 1)</f>
        <v>1</v>
      </c>
      <c r="N3" s="179"/>
      <c r="O3" s="177"/>
      <c r="R3" s="13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0.01</v>
      </c>
      <c r="Y3" s="14">
        <v>0.01</v>
      </c>
      <c r="Z3" t="s">
        <v>18</v>
      </c>
    </row>
    <row r="4" spans="1:49" ht="15.75" customHeight="1" thickBot="1" x14ac:dyDescent="0.4">
      <c r="A4" s="6"/>
      <c r="B4" s="7"/>
      <c r="C4" s="7"/>
      <c r="D4" s="5"/>
      <c r="E4" s="5"/>
      <c r="F4" s="212" t="s">
        <v>51</v>
      </c>
      <c r="G4" s="214" t="s">
        <v>13</v>
      </c>
      <c r="H4" s="215"/>
      <c r="I4" s="199">
        <v>140</v>
      </c>
      <c r="J4" s="2"/>
      <c r="K4" s="226" t="s">
        <v>14</v>
      </c>
      <c r="L4" s="227"/>
      <c r="M4" s="193" t="str">
        <f>IF($M$5="3","Consult manufacturer (zwapp@zurn.com)",IF($M$5="2","Two PRV stages suggested","No"))</f>
        <v>No</v>
      </c>
      <c r="N4" s="179"/>
      <c r="O4" s="177"/>
      <c r="R4" s="15">
        <v>5</v>
      </c>
      <c r="S4" s="16">
        <v>0.43</v>
      </c>
      <c r="T4" s="17">
        <v>0.35</v>
      </c>
      <c r="U4" s="18">
        <v>1.04</v>
      </c>
      <c r="V4" s="19">
        <v>0.26</v>
      </c>
      <c r="W4" s="20">
        <v>0.2</v>
      </c>
      <c r="X4" s="21">
        <v>0.5</v>
      </c>
      <c r="Y4" s="21">
        <v>0.5</v>
      </c>
      <c r="Z4" s="177"/>
    </row>
    <row r="5" spans="1:49" ht="15" thickBot="1" x14ac:dyDescent="0.4">
      <c r="A5" s="6"/>
      <c r="B5" s="7"/>
      <c r="C5" s="7"/>
      <c r="D5" s="5"/>
      <c r="E5" s="5"/>
      <c r="F5" s="213"/>
      <c r="G5" s="216" t="s">
        <v>16</v>
      </c>
      <c r="H5" s="217"/>
      <c r="I5" s="199">
        <v>60</v>
      </c>
      <c r="J5" s="2"/>
      <c r="K5" s="226" t="s">
        <v>55</v>
      </c>
      <c r="L5" s="227"/>
      <c r="M5" s="195" t="str">
        <f>IF($M$8&gt;=9,"3",IF($M$8&gt;3,"2","1"))</f>
        <v>1</v>
      </c>
      <c r="N5" s="179"/>
      <c r="O5" s="177"/>
      <c r="R5" s="15">
        <v>10</v>
      </c>
      <c r="S5" s="22">
        <v>0.78</v>
      </c>
      <c r="T5" s="18">
        <v>1.05</v>
      </c>
      <c r="U5" s="23">
        <v>1.88</v>
      </c>
      <c r="V5" s="24">
        <v>0.48</v>
      </c>
      <c r="W5" s="25">
        <v>0.36</v>
      </c>
      <c r="X5" s="26">
        <v>0.93</v>
      </c>
      <c r="Y5" s="26">
        <v>0.93</v>
      </c>
      <c r="Z5" s="177"/>
    </row>
    <row r="6" spans="1:49" ht="15.75" customHeight="1" thickBot="1" x14ac:dyDescent="0.4">
      <c r="A6" s="6"/>
      <c r="B6" s="7"/>
      <c r="C6" s="7"/>
      <c r="D6" s="5"/>
      <c r="E6" s="5"/>
      <c r="F6" s="218"/>
      <c r="G6" s="218"/>
      <c r="H6" s="218"/>
      <c r="I6" s="218"/>
      <c r="J6" s="2"/>
      <c r="K6" s="2"/>
      <c r="L6" s="8"/>
      <c r="M6" s="8"/>
      <c r="N6" s="179"/>
      <c r="O6" s="177"/>
      <c r="R6" s="15">
        <v>15</v>
      </c>
      <c r="S6" s="27">
        <v>1</v>
      </c>
      <c r="T6" s="28">
        <v>1.73</v>
      </c>
      <c r="U6" s="29">
        <v>2.5499999999999998</v>
      </c>
      <c r="V6" s="30">
        <v>0.67</v>
      </c>
      <c r="W6" s="21">
        <v>0.49</v>
      </c>
      <c r="X6" s="31">
        <v>1.33</v>
      </c>
      <c r="Y6" s="31">
        <v>1.2028499999999998</v>
      </c>
      <c r="Z6" s="177"/>
      <c r="AA6" s="198"/>
    </row>
    <row r="7" spans="1:49" ht="15.75" customHeight="1" thickBot="1" x14ac:dyDescent="0.4">
      <c r="A7" s="6"/>
      <c r="B7" s="7"/>
      <c r="C7" s="7"/>
      <c r="D7" s="5"/>
      <c r="E7" s="7"/>
      <c r="F7" s="221" t="s">
        <v>53</v>
      </c>
      <c r="G7" s="222"/>
      <c r="H7" s="222"/>
      <c r="I7" s="223"/>
      <c r="J7" s="2"/>
      <c r="K7" s="224" t="s">
        <v>46</v>
      </c>
      <c r="L7" s="225"/>
      <c r="M7" s="193">
        <f>SUM($M$3*$M$5)</f>
        <v>1</v>
      </c>
      <c r="N7" s="179"/>
      <c r="O7" s="177"/>
      <c r="R7" s="15">
        <v>20</v>
      </c>
      <c r="S7" s="32">
        <v>1.1399999999999999</v>
      </c>
      <c r="T7" s="33">
        <v>2.19</v>
      </c>
      <c r="U7" s="34">
        <v>3.09</v>
      </c>
      <c r="V7" s="35">
        <v>0.83</v>
      </c>
      <c r="W7" s="36">
        <v>0.61</v>
      </c>
      <c r="X7" s="37">
        <v>1.67</v>
      </c>
      <c r="Y7" s="37">
        <v>1.3364999999999998</v>
      </c>
      <c r="Z7" s="177"/>
      <c r="AA7" s="198"/>
    </row>
    <row r="8" spans="1:49" ht="15" thickBot="1" x14ac:dyDescent="0.4">
      <c r="A8" s="6"/>
      <c r="B8" s="7"/>
      <c r="C8" s="7"/>
      <c r="D8" s="5"/>
      <c r="E8" s="7"/>
      <c r="F8" s="219" t="s">
        <v>57</v>
      </c>
      <c r="G8" s="220"/>
      <c r="H8" s="220"/>
      <c r="I8" s="196" t="s">
        <v>18</v>
      </c>
      <c r="J8" s="2"/>
      <c r="K8" s="226" t="s">
        <v>47</v>
      </c>
      <c r="L8" s="227"/>
      <c r="M8" s="194">
        <f>$I$4/$I$5</f>
        <v>2.3333333333333335</v>
      </c>
      <c r="N8" s="179"/>
      <c r="O8" s="177"/>
      <c r="R8" s="15">
        <v>25</v>
      </c>
      <c r="S8" s="188">
        <v>1.44</v>
      </c>
      <c r="T8" s="38">
        <v>2.4500000000000002</v>
      </c>
      <c r="U8" s="39">
        <v>3.5</v>
      </c>
      <c r="V8" s="40">
        <v>0.96</v>
      </c>
      <c r="W8" s="41">
        <v>0.7</v>
      </c>
      <c r="X8" s="42">
        <v>1.98</v>
      </c>
      <c r="Y8" s="42">
        <v>1.4849999999999999</v>
      </c>
      <c r="Z8" s="177"/>
      <c r="AA8" s="198"/>
    </row>
    <row r="9" spans="1:49" ht="15.75" customHeight="1" thickBot="1" x14ac:dyDescent="0.4">
      <c r="A9" s="6"/>
      <c r="B9" s="7"/>
      <c r="C9" s="7"/>
      <c r="D9" s="5"/>
      <c r="E9" s="8"/>
      <c r="F9" s="180"/>
      <c r="G9" s="180"/>
      <c r="H9" s="180"/>
      <c r="I9" s="180"/>
      <c r="J9" s="2"/>
      <c r="K9" s="226" t="s">
        <v>48</v>
      </c>
      <c r="L9" s="227"/>
      <c r="M9" s="193" t="str">
        <f>IF($M$5="3","Consult manufacturer (zwapp@zurn.com)",IF($I$3&gt;=401,"See ZW209(BP)",IF($M$7=4,"4BF-L", IF($M$7=2, IF($M$2="Yes","2BF-L",IF($I$3&gt;=84,"2BF",IF($I$3&lt;=83, "2B"))),IF($I$3&lt;=83,"1B","1BF")))))</f>
        <v>1BF</v>
      </c>
      <c r="N9" s="179"/>
      <c r="O9" s="177"/>
      <c r="R9" s="15">
        <v>30</v>
      </c>
      <c r="S9" s="43">
        <v>2.23</v>
      </c>
      <c r="T9" s="44">
        <v>2.69</v>
      </c>
      <c r="U9" s="45">
        <v>3.83</v>
      </c>
      <c r="V9" s="46">
        <v>1.08</v>
      </c>
      <c r="W9" s="47">
        <v>0.77</v>
      </c>
      <c r="X9" s="48">
        <v>2.25</v>
      </c>
      <c r="Y9" s="48">
        <v>1.6500000000000001</v>
      </c>
      <c r="Z9" s="177"/>
      <c r="AA9" s="198"/>
    </row>
    <row r="10" spans="1:49" ht="15.75" customHeight="1" thickBot="1" x14ac:dyDescent="0.4">
      <c r="A10" s="9"/>
      <c r="B10" s="168"/>
      <c r="C10" s="168"/>
      <c r="D10" s="169"/>
      <c r="E10" s="7"/>
      <c r="F10" s="247" t="s">
        <v>64</v>
      </c>
      <c r="G10" s="248"/>
      <c r="H10" s="248"/>
      <c r="I10" s="249"/>
      <c r="J10" s="2"/>
      <c r="K10" s="2"/>
      <c r="L10" s="7"/>
      <c r="M10" s="2"/>
      <c r="N10" s="179"/>
      <c r="O10" s="177"/>
      <c r="R10" s="15">
        <v>35</v>
      </c>
      <c r="S10" s="49">
        <v>4.01</v>
      </c>
      <c r="T10" s="50">
        <v>3.33</v>
      </c>
      <c r="U10" s="49">
        <v>4.09</v>
      </c>
      <c r="V10" s="51">
        <v>1.18</v>
      </c>
      <c r="W10" s="52">
        <v>0.83</v>
      </c>
      <c r="X10" s="53">
        <v>2.4900000000000002</v>
      </c>
      <c r="Y10" s="53">
        <v>1.8150000000000004</v>
      </c>
      <c r="Z10" s="177"/>
      <c r="AA10" s="198"/>
    </row>
    <row r="11" spans="1:49" ht="16.5" customHeight="1" thickBot="1" x14ac:dyDescent="0.4">
      <c r="A11" s="234"/>
      <c r="B11" s="234"/>
      <c r="C11" s="234"/>
      <c r="D11" s="234"/>
      <c r="E11" s="7"/>
      <c r="F11" s="165"/>
      <c r="G11" s="8"/>
      <c r="H11" s="8"/>
      <c r="I11" s="166"/>
      <c r="J11" s="7"/>
      <c r="K11" s="228" t="s">
        <v>74</v>
      </c>
      <c r="L11" s="229"/>
      <c r="M11" s="201" t="s">
        <v>73</v>
      </c>
      <c r="N11" s="179"/>
      <c r="O11" s="177"/>
      <c r="R11" s="15">
        <v>40</v>
      </c>
      <c r="S11" s="54">
        <v>7.4</v>
      </c>
      <c r="T11" s="55">
        <v>4.95</v>
      </c>
      <c r="U11" s="56">
        <v>4.32</v>
      </c>
      <c r="V11" s="57">
        <v>1.28</v>
      </c>
      <c r="W11" s="58">
        <v>0.88</v>
      </c>
      <c r="X11" s="44">
        <v>2.69</v>
      </c>
      <c r="Y11" s="44">
        <v>1.9965000000000006</v>
      </c>
      <c r="Z11" s="177"/>
      <c r="AA11" s="198"/>
    </row>
    <row r="12" spans="1:49" ht="16.5" customHeight="1" thickBot="1" x14ac:dyDescent="0.5">
      <c r="A12" s="250" t="s">
        <v>37</v>
      </c>
      <c r="B12" s="251"/>
      <c r="C12" s="251"/>
      <c r="D12" s="252"/>
      <c r="E12" s="7"/>
      <c r="F12" s="165"/>
      <c r="G12" s="8"/>
      <c r="H12" s="8"/>
      <c r="I12" s="166"/>
      <c r="J12" s="179"/>
      <c r="K12" s="228" t="str">
        <f>IF($I$3&lt;25,"1",IF($I$3&lt;38,"1-1/4",IF($I$3&lt;52,"1-1/2",IF($I$3&lt;85,"2",IF($I$3&lt;120,"2-1/2",IF($I$3&lt;185,"3",IF($I$3&lt;=318,"4",IF($I$3&lt;=400,"4*","See ZW209(BP)"))))))))</f>
        <v>4</v>
      </c>
      <c r="L12" s="229"/>
      <c r="M12" s="192">
        <f>IF($I$3=0, 0,IF($I$3&lt;15,($S$6*2/$M$8),IF($I$3&lt;22,($S$8*2/$M$8), IF($I$3&lt;26,($T$8*2/$M$8), IF($I$3&lt;37,($T$10*2/$M$8), IF($I$3&lt;40,($U$11*2/$M$8), IF($I$3&lt;52,($U$13*2/$M$8), IF($I$3&lt;66,($V$16*2/$M$8), IF($I$3&lt;84,($V$20*2/$M$8), IF($I$3&lt;101,($W$23*2/$M$8),IF($I$3&lt;120,($W$27*2/$M$8),IF($I$3&lt;=141,($X$31*2/$M$8), IF($I$3&lt;=175,($X$38*2/$M$8), IF($I$3&lt;=195,($X$42*2/$M$8), IF($I$3&lt;=220,($X$47*2/$M$8), IF($I$3&lt;=241,($X$52*2/$M$8), IF($I$3&lt;=260,($Y$55*2/$M$8),  IF($I$3&lt;=285,($Y$61*2/$M$8), IF($I$3&lt;=320,($Y$67*2/$M$8),  IF($I$3&lt;=360,($Y$75*2/$M$8),  IF($I$3&lt;=390,($Y$81*2/$M$8),  IF($I$3&lt;=400,($Y$88*2/$M$8),"See ZW209(BP)"))))))))))))))))))))))</f>
        <v>8.5714285714285712</v>
      </c>
      <c r="N12" s="179"/>
      <c r="O12" s="177"/>
      <c r="R12" s="15">
        <v>45</v>
      </c>
      <c r="S12" s="59">
        <v>13.19</v>
      </c>
      <c r="T12" s="60">
        <v>8.34</v>
      </c>
      <c r="U12" s="61">
        <v>4.53</v>
      </c>
      <c r="V12" s="62">
        <v>1.37</v>
      </c>
      <c r="W12" s="26">
        <v>0.92</v>
      </c>
      <c r="X12" s="63">
        <v>2.87</v>
      </c>
      <c r="Y12" s="63">
        <v>2.1961500000000007</v>
      </c>
      <c r="Z12" s="177"/>
      <c r="AA12" s="198"/>
      <c r="AV12" s="202"/>
      <c r="AW12" s="202"/>
    </row>
    <row r="13" spans="1:49" ht="22.5" customHeight="1" thickBot="1" x14ac:dyDescent="0.4">
      <c r="A13" s="253" t="s">
        <v>32</v>
      </c>
      <c r="B13" s="254"/>
      <c r="C13" s="254"/>
      <c r="D13" s="173">
        <v>400</v>
      </c>
      <c r="E13" s="7"/>
      <c r="F13" s="244" t="s">
        <v>39</v>
      </c>
      <c r="G13" s="245"/>
      <c r="H13" s="245"/>
      <c r="I13" s="246"/>
      <c r="J13" s="179"/>
      <c r="K13" s="233" t="str">
        <f>IF($K$12="4*", "*Flow velocity exceeds 8 ft/sec", "")</f>
        <v/>
      </c>
      <c r="L13" s="233"/>
      <c r="N13" s="177"/>
      <c r="O13" s="177"/>
      <c r="R13" s="15">
        <v>50</v>
      </c>
      <c r="S13" s="64">
        <v>22.26</v>
      </c>
      <c r="T13" s="65">
        <v>14.5</v>
      </c>
      <c r="U13" s="66">
        <v>4.7699999999999996</v>
      </c>
      <c r="V13" s="67">
        <v>1.46</v>
      </c>
      <c r="W13" s="68">
        <v>0.95</v>
      </c>
      <c r="X13" s="69">
        <v>3.01</v>
      </c>
      <c r="Y13" s="69">
        <v>2.4157650000000008</v>
      </c>
      <c r="Z13" s="177"/>
      <c r="AA13" s="198"/>
      <c r="AV13" s="202"/>
      <c r="AW13" s="202"/>
    </row>
    <row r="14" spans="1:49" ht="15.75" customHeight="1" thickBot="1" x14ac:dyDescent="0.4">
      <c r="A14" s="253" t="s">
        <v>33</v>
      </c>
      <c r="B14" s="254"/>
      <c r="C14" s="254"/>
      <c r="D14" s="173">
        <v>140</v>
      </c>
      <c r="E14" s="7"/>
      <c r="F14" s="244"/>
      <c r="G14" s="245"/>
      <c r="H14" s="245"/>
      <c r="I14" s="246"/>
      <c r="J14" s="7"/>
      <c r="K14" s="230" t="s">
        <v>43</v>
      </c>
      <c r="L14" s="231"/>
      <c r="M14" s="232"/>
      <c r="N14" s="182"/>
      <c r="O14" s="177"/>
      <c r="R14" s="15">
        <v>55</v>
      </c>
      <c r="S14" s="70"/>
      <c r="T14" s="71">
        <v>24.59</v>
      </c>
      <c r="U14" s="72">
        <v>5.04</v>
      </c>
      <c r="V14" s="73">
        <v>1.56</v>
      </c>
      <c r="W14" s="27">
        <v>0.99</v>
      </c>
      <c r="X14" s="74">
        <v>3.14</v>
      </c>
      <c r="Y14" s="197">
        <v>2.5</v>
      </c>
      <c r="AV14" s="202"/>
      <c r="AW14" s="202"/>
    </row>
    <row r="15" spans="1:49" ht="15.75" customHeight="1" thickBot="1" x14ac:dyDescent="0.4">
      <c r="A15" s="253" t="s">
        <v>34</v>
      </c>
      <c r="B15" s="254"/>
      <c r="C15" s="254"/>
      <c r="D15" s="173">
        <v>125</v>
      </c>
      <c r="E15" s="7"/>
      <c r="F15" s="165"/>
      <c r="G15" s="8"/>
      <c r="H15" s="8"/>
      <c r="I15" s="166"/>
      <c r="J15" s="7"/>
      <c r="K15" s="203" t="s">
        <v>60</v>
      </c>
      <c r="L15" s="204"/>
      <c r="M15" s="205"/>
      <c r="N15" s="179"/>
      <c r="O15" s="177"/>
      <c r="R15" s="15">
        <v>60</v>
      </c>
      <c r="S15" s="70"/>
      <c r="T15" s="70"/>
      <c r="U15" s="75">
        <v>5.39</v>
      </c>
      <c r="V15" s="37">
        <v>1.67</v>
      </c>
      <c r="W15" s="76">
        <v>1.02</v>
      </c>
      <c r="X15" s="77">
        <v>3.24</v>
      </c>
      <c r="Y15" s="69">
        <v>2.6195000000000004</v>
      </c>
      <c r="AA15" s="198"/>
      <c r="AV15" s="202"/>
      <c r="AW15" s="202"/>
    </row>
    <row r="16" spans="1:49" ht="15" thickBot="1" x14ac:dyDescent="0.4">
      <c r="A16" s="253" t="s">
        <v>35</v>
      </c>
      <c r="B16" s="254"/>
      <c r="C16" s="254"/>
      <c r="D16" s="173">
        <v>15</v>
      </c>
      <c r="E16" s="7"/>
      <c r="F16" s="165"/>
      <c r="G16" s="8"/>
      <c r="H16" s="8"/>
      <c r="I16" s="166"/>
      <c r="J16" s="7"/>
      <c r="K16" s="206"/>
      <c r="L16" s="207"/>
      <c r="M16" s="208"/>
      <c r="N16" s="179"/>
      <c r="O16" s="177"/>
      <c r="R16" s="15">
        <v>65</v>
      </c>
      <c r="S16" s="70"/>
      <c r="T16" s="70"/>
      <c r="U16" s="78">
        <v>5.83</v>
      </c>
      <c r="V16" s="79">
        <v>1.79</v>
      </c>
      <c r="W16" s="18">
        <v>1.05</v>
      </c>
      <c r="X16" s="50">
        <v>3.33</v>
      </c>
      <c r="Y16" s="69">
        <v>2.7447121000000005</v>
      </c>
      <c r="Z16" s="177"/>
      <c r="AA16" s="198"/>
    </row>
    <row r="17" spans="1:27" ht="15.75" customHeight="1" thickBot="1" x14ac:dyDescent="0.4">
      <c r="A17" s="269" t="s">
        <v>40</v>
      </c>
      <c r="B17" s="270"/>
      <c r="C17" s="270"/>
      <c r="D17" s="174">
        <v>0</v>
      </c>
      <c r="E17" s="7"/>
      <c r="F17" s="165"/>
      <c r="G17" s="8"/>
      <c r="H17" s="8"/>
      <c r="I17" s="166"/>
      <c r="J17" s="7"/>
      <c r="K17" s="203" t="s">
        <v>38</v>
      </c>
      <c r="L17" s="204"/>
      <c r="M17" s="205"/>
      <c r="N17" s="179"/>
      <c r="O17" s="177"/>
      <c r="R17" s="15">
        <v>70</v>
      </c>
      <c r="S17" s="70"/>
      <c r="T17" s="70"/>
      <c r="U17" s="80">
        <v>6.4</v>
      </c>
      <c r="V17" s="81">
        <v>1.93</v>
      </c>
      <c r="W17" s="82">
        <v>1.0900000000000001</v>
      </c>
      <c r="X17" s="83">
        <v>3.4</v>
      </c>
      <c r="Y17" s="69">
        <v>2.875909338380001</v>
      </c>
      <c r="Z17" s="177"/>
      <c r="AA17" s="198"/>
    </row>
    <row r="18" spans="1:27" ht="15.75" customHeight="1" thickBot="1" x14ac:dyDescent="0.4">
      <c r="A18" s="234"/>
      <c r="B18" s="234"/>
      <c r="C18" s="234"/>
      <c r="D18" s="234"/>
      <c r="E18" s="7"/>
      <c r="F18" s="165"/>
      <c r="G18" s="8"/>
      <c r="H18" s="8"/>
      <c r="I18" s="166"/>
      <c r="J18" s="7"/>
      <c r="K18" s="209" t="s">
        <v>58</v>
      </c>
      <c r="L18" s="210"/>
      <c r="M18" s="211"/>
      <c r="N18" s="179"/>
      <c r="O18" s="177"/>
      <c r="R18" s="15">
        <v>75</v>
      </c>
      <c r="S18" s="70"/>
      <c r="T18" s="70"/>
      <c r="U18" s="84">
        <v>7.12</v>
      </c>
      <c r="V18" s="85">
        <v>2.1</v>
      </c>
      <c r="W18" s="86">
        <v>1.1299999999999999</v>
      </c>
      <c r="X18" s="87">
        <v>3.45</v>
      </c>
      <c r="Y18" s="69">
        <v>3.0133778047545654</v>
      </c>
      <c r="Z18" s="177"/>
      <c r="AA18" s="198"/>
    </row>
    <row r="19" spans="1:27" ht="16.5" customHeight="1" thickBot="1" x14ac:dyDescent="0.5">
      <c r="A19" s="237" t="s">
        <v>42</v>
      </c>
      <c r="B19" s="238"/>
      <c r="C19" s="238"/>
      <c r="D19" s="239"/>
      <c r="E19" s="7"/>
      <c r="F19" s="165"/>
      <c r="G19" s="8"/>
      <c r="H19" s="8"/>
      <c r="I19" s="166"/>
      <c r="J19" s="7"/>
      <c r="K19" s="209" t="s">
        <v>59</v>
      </c>
      <c r="L19" s="210"/>
      <c r="M19" s="211"/>
      <c r="N19" s="179"/>
      <c r="O19" s="177"/>
      <c r="R19" s="15">
        <v>80</v>
      </c>
      <c r="S19" s="70"/>
      <c r="T19" s="70"/>
      <c r="U19" s="88">
        <v>8.01</v>
      </c>
      <c r="V19" s="89">
        <v>2.2999999999999998</v>
      </c>
      <c r="W19" s="51">
        <v>1.19</v>
      </c>
      <c r="X19" s="39">
        <v>3.49</v>
      </c>
      <c r="Y19" s="69">
        <v>3.1574172638218339</v>
      </c>
      <c r="Z19" s="177"/>
      <c r="AA19" s="198"/>
    </row>
    <row r="20" spans="1:27" ht="15.75" customHeight="1" thickBot="1" x14ac:dyDescent="0.4">
      <c r="A20" s="240" t="s">
        <v>70</v>
      </c>
      <c r="B20" s="241"/>
      <c r="C20" s="241"/>
      <c r="D20" s="242"/>
      <c r="E20" s="7"/>
      <c r="F20" s="165"/>
      <c r="G20" s="8"/>
      <c r="H20" s="8"/>
      <c r="I20" s="166"/>
      <c r="J20" s="7"/>
      <c r="K20" s="257"/>
      <c r="L20" s="258"/>
      <c r="M20" s="259"/>
      <c r="N20" s="179"/>
      <c r="O20" s="177"/>
      <c r="R20" s="15">
        <v>85</v>
      </c>
      <c r="S20" s="70"/>
      <c r="T20" s="70"/>
      <c r="U20" s="90">
        <v>9.1</v>
      </c>
      <c r="V20" s="91">
        <v>2.5299999999999998</v>
      </c>
      <c r="W20" s="92">
        <v>1.25</v>
      </c>
      <c r="X20" s="93">
        <v>3.53</v>
      </c>
      <c r="Y20" s="69">
        <v>3.3083418090325178</v>
      </c>
      <c r="Z20" s="177"/>
      <c r="AA20" s="198"/>
    </row>
    <row r="21" spans="1:27" ht="15" thickBot="1" x14ac:dyDescent="0.4">
      <c r="A21" s="243" t="str">
        <f>IF($K$12&lt;=2,"",IF($M$2="Yes","1-500XL3BPK (Use with 500XL3F)",""))</f>
        <v/>
      </c>
      <c r="B21" s="241"/>
      <c r="C21" s="241"/>
      <c r="D21" s="242"/>
      <c r="E21" s="7"/>
      <c r="F21" s="165"/>
      <c r="G21" s="8"/>
      <c r="H21" s="8"/>
      <c r="I21" s="166"/>
      <c r="J21" s="7"/>
      <c r="K21" s="7"/>
      <c r="L21" s="177"/>
      <c r="M21" s="177"/>
      <c r="N21" s="179"/>
      <c r="O21" s="177"/>
      <c r="R21" s="15">
        <v>90</v>
      </c>
      <c r="S21" s="70"/>
      <c r="T21" s="70"/>
      <c r="U21" s="94">
        <v>10.43</v>
      </c>
      <c r="V21" s="95">
        <v>2.8</v>
      </c>
      <c r="W21" s="31">
        <v>1.33</v>
      </c>
      <c r="X21" s="96">
        <v>3.55</v>
      </c>
      <c r="Y21" s="69">
        <v>3.4664805475042724</v>
      </c>
      <c r="Z21" s="177"/>
      <c r="AA21" s="198"/>
    </row>
    <row r="22" spans="1:27" ht="15.75" customHeight="1" thickBot="1" x14ac:dyDescent="0.4">
      <c r="A22" s="271"/>
      <c r="B22" s="271"/>
      <c r="C22" s="271"/>
      <c r="D22" s="271"/>
      <c r="E22" s="7"/>
      <c r="F22" s="165"/>
      <c r="G22" s="8"/>
      <c r="H22" s="8"/>
      <c r="I22" s="166"/>
      <c r="J22" s="7"/>
      <c r="K22" s="230" t="s">
        <v>61</v>
      </c>
      <c r="L22" s="231"/>
      <c r="M22" s="232"/>
      <c r="N22" s="179"/>
      <c r="O22" s="177"/>
      <c r="R22" s="15">
        <v>95</v>
      </c>
      <c r="S22" s="70"/>
      <c r="T22" s="70"/>
      <c r="U22" s="97">
        <v>12.01</v>
      </c>
      <c r="V22" s="98">
        <v>3.12</v>
      </c>
      <c r="W22" s="99">
        <v>1.42</v>
      </c>
      <c r="X22" s="100">
        <v>3.56</v>
      </c>
      <c r="Y22" s="69">
        <v>3.6321783176749767</v>
      </c>
      <c r="Z22" s="177"/>
      <c r="AA22" s="198"/>
    </row>
    <row r="23" spans="1:27" ht="17.25" customHeight="1" thickBot="1" x14ac:dyDescent="0.5">
      <c r="A23" s="237" t="s">
        <v>27</v>
      </c>
      <c r="B23" s="238"/>
      <c r="C23" s="238"/>
      <c r="D23" s="239"/>
      <c r="E23" s="7"/>
      <c r="F23" s="165"/>
      <c r="G23" s="8"/>
      <c r="H23" s="8"/>
      <c r="I23" s="166"/>
      <c r="J23" s="7"/>
      <c r="K23" s="209" t="s">
        <v>66</v>
      </c>
      <c r="L23" s="210"/>
      <c r="M23" s="211"/>
      <c r="N23" s="179"/>
      <c r="O23" s="177"/>
      <c r="R23" s="15">
        <v>100</v>
      </c>
      <c r="S23" s="70"/>
      <c r="T23" s="70"/>
      <c r="U23" s="101">
        <v>13.87</v>
      </c>
      <c r="V23" s="102">
        <v>3.48</v>
      </c>
      <c r="W23" s="103">
        <v>1.53</v>
      </c>
      <c r="X23" s="104">
        <v>3.58</v>
      </c>
      <c r="Y23" s="69">
        <v>3.8057964412598406</v>
      </c>
      <c r="Z23" s="177"/>
      <c r="AA23" s="198"/>
    </row>
    <row r="24" spans="1:27" ht="15.75" customHeight="1" thickBot="1" x14ac:dyDescent="0.4">
      <c r="A24" s="176" t="s">
        <v>62</v>
      </c>
      <c r="B24" s="286" t="s">
        <v>36</v>
      </c>
      <c r="C24" s="287"/>
      <c r="D24" s="288"/>
      <c r="E24" s="7"/>
      <c r="F24" s="165"/>
      <c r="G24" s="8"/>
      <c r="H24" s="8"/>
      <c r="I24" s="166"/>
      <c r="J24" s="7"/>
      <c r="K24" s="257"/>
      <c r="L24" s="258"/>
      <c r="M24" s="259"/>
      <c r="N24" s="179"/>
      <c r="O24" s="177"/>
      <c r="R24" s="15">
        <v>105</v>
      </c>
      <c r="S24" s="70"/>
      <c r="T24" s="70"/>
      <c r="U24" s="105">
        <v>16.04</v>
      </c>
      <c r="V24" s="45">
        <v>3.9</v>
      </c>
      <c r="W24" s="106">
        <v>1.65</v>
      </c>
      <c r="X24" s="104">
        <v>3.58</v>
      </c>
      <c r="Y24" s="69">
        <v>3.9877135111520614</v>
      </c>
      <c r="Z24" s="177"/>
      <c r="AA24" s="198"/>
    </row>
    <row r="25" spans="1:27" ht="15.75" customHeight="1" thickBot="1" x14ac:dyDescent="0.4">
      <c r="A25" s="176" t="s">
        <v>77</v>
      </c>
      <c r="B25" s="279" t="s">
        <v>78</v>
      </c>
      <c r="C25" s="280"/>
      <c r="D25" s="281"/>
      <c r="E25" s="7"/>
      <c r="F25" s="165"/>
      <c r="G25" s="8"/>
      <c r="H25" s="8"/>
      <c r="I25" s="166"/>
      <c r="J25" s="7"/>
      <c r="K25" s="283" t="s">
        <v>52</v>
      </c>
      <c r="L25" s="284"/>
      <c r="M25" s="285"/>
      <c r="N25" s="179"/>
      <c r="O25" s="177"/>
      <c r="R25" s="15">
        <v>110</v>
      </c>
      <c r="S25" s="70"/>
      <c r="T25" s="70"/>
      <c r="U25" s="70"/>
      <c r="V25" s="56">
        <v>4.37</v>
      </c>
      <c r="W25" s="79">
        <v>1.79</v>
      </c>
      <c r="X25" s="104">
        <v>3.59</v>
      </c>
      <c r="Y25" s="197">
        <v>4</v>
      </c>
    </row>
    <row r="26" spans="1:27" ht="15" customHeight="1" thickBot="1" x14ac:dyDescent="0.4">
      <c r="A26" s="176" t="s">
        <v>75</v>
      </c>
      <c r="B26" s="279" t="s">
        <v>76</v>
      </c>
      <c r="C26" s="280"/>
      <c r="D26" s="281"/>
      <c r="E26" s="7"/>
      <c r="F26" s="165"/>
      <c r="G26" s="8"/>
      <c r="H26" s="7"/>
      <c r="I26" s="166"/>
      <c r="J26" s="7"/>
      <c r="K26" s="209" t="s">
        <v>54</v>
      </c>
      <c r="L26" s="210"/>
      <c r="M26" s="211"/>
      <c r="N26" s="179"/>
      <c r="O26" s="177"/>
      <c r="P26" s="177"/>
      <c r="R26" s="15">
        <v>115</v>
      </c>
      <c r="S26" s="70"/>
      <c r="T26" s="70"/>
      <c r="U26" s="70"/>
      <c r="V26" s="107">
        <v>4.91</v>
      </c>
      <c r="W26" s="108">
        <v>1.95</v>
      </c>
      <c r="X26" s="109">
        <v>3.59</v>
      </c>
      <c r="Y26" s="109">
        <v>4.08</v>
      </c>
      <c r="Z26" s="177"/>
      <c r="AA26" s="198"/>
    </row>
    <row r="27" spans="1:27" ht="15.75" customHeight="1" thickBot="1" x14ac:dyDescent="0.4">
      <c r="A27" s="176" t="s">
        <v>28</v>
      </c>
      <c r="B27" s="279" t="s">
        <v>29</v>
      </c>
      <c r="C27" s="280"/>
      <c r="D27" s="281"/>
      <c r="F27" s="183"/>
      <c r="G27" s="184"/>
      <c r="H27" s="184"/>
      <c r="I27" s="181"/>
      <c r="J27" s="7"/>
      <c r="K27" s="273"/>
      <c r="L27" s="274"/>
      <c r="M27" s="275"/>
      <c r="N27" s="179"/>
      <c r="O27" s="177"/>
      <c r="P27" s="177"/>
      <c r="R27" s="15">
        <v>120</v>
      </c>
      <c r="S27" s="70"/>
      <c r="T27" s="70"/>
      <c r="U27" s="70"/>
      <c r="V27" s="110">
        <v>5.51</v>
      </c>
      <c r="W27" s="111">
        <v>2.14</v>
      </c>
      <c r="X27" s="109">
        <v>3.6</v>
      </c>
      <c r="Y27" s="109">
        <v>4.1616</v>
      </c>
      <c r="Z27" s="177"/>
      <c r="AA27" s="198"/>
    </row>
    <row r="28" spans="1:27" ht="15.75" customHeight="1" thickBot="1" x14ac:dyDescent="0.4">
      <c r="A28" s="176" t="s">
        <v>30</v>
      </c>
      <c r="B28" s="279" t="s">
        <v>31</v>
      </c>
      <c r="C28" s="280"/>
      <c r="D28" s="281"/>
      <c r="E28" s="7"/>
      <c r="F28" s="185"/>
      <c r="G28" s="186"/>
      <c r="H28" s="186"/>
      <c r="I28" s="175"/>
      <c r="J28" s="7"/>
      <c r="K28" s="276" t="s">
        <v>72</v>
      </c>
      <c r="L28" s="277"/>
      <c r="M28" s="278"/>
      <c r="N28" s="177"/>
      <c r="O28" s="177"/>
      <c r="P28" s="177"/>
      <c r="R28" s="15">
        <v>125</v>
      </c>
      <c r="S28" s="70"/>
      <c r="T28" s="70"/>
      <c r="U28" s="70"/>
      <c r="V28" s="112">
        <v>6.19</v>
      </c>
      <c r="W28" s="113">
        <v>2.34</v>
      </c>
      <c r="X28" s="114">
        <v>3.6</v>
      </c>
      <c r="Y28" s="114">
        <v>4.2448319999999997</v>
      </c>
      <c r="Z28" s="177"/>
      <c r="AA28" s="198"/>
    </row>
    <row r="29" spans="1:27" ht="15" customHeight="1" thickBot="1" x14ac:dyDescent="0.4">
      <c r="A29" s="167"/>
      <c r="B29" s="2"/>
      <c r="C29" s="2"/>
      <c r="D29" s="2"/>
      <c r="E29" s="2"/>
      <c r="F29" s="2"/>
      <c r="G29" s="2"/>
      <c r="H29" s="2"/>
      <c r="I29" s="2"/>
      <c r="J29" s="2"/>
      <c r="K29" s="272"/>
      <c r="L29" s="272"/>
      <c r="M29" s="272"/>
      <c r="N29" s="177"/>
      <c r="O29" s="177"/>
      <c r="P29" s="177"/>
      <c r="R29" s="15">
        <v>130</v>
      </c>
      <c r="S29" s="70"/>
      <c r="T29" s="70"/>
      <c r="U29" s="70"/>
      <c r="V29" s="115">
        <v>6.95</v>
      </c>
      <c r="W29" s="116">
        <v>2.56</v>
      </c>
      <c r="X29" s="117">
        <v>3.61</v>
      </c>
      <c r="Y29" s="117">
        <v>4.3297286399999999</v>
      </c>
      <c r="Z29" s="177"/>
      <c r="AA29" s="198"/>
    </row>
    <row r="30" spans="1:27" ht="15.75" customHeight="1" thickBot="1" x14ac:dyDescent="0.4">
      <c r="A30" s="221" t="s">
        <v>49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3"/>
      <c r="N30" s="177"/>
      <c r="O30" s="177"/>
      <c r="P30" s="177"/>
      <c r="R30" s="15">
        <v>135</v>
      </c>
      <c r="S30" s="70"/>
      <c r="T30" s="70"/>
      <c r="U30" s="70"/>
      <c r="V30" s="118">
        <v>7.79</v>
      </c>
      <c r="W30" s="119">
        <v>2.81</v>
      </c>
      <c r="X30" s="120">
        <v>3.63</v>
      </c>
      <c r="Y30" s="120">
        <v>4.4163232128000001</v>
      </c>
      <c r="Z30" s="177"/>
      <c r="AA30" s="198"/>
    </row>
    <row r="31" spans="1:27" ht="15" thickBot="1" x14ac:dyDescent="0.4">
      <c r="A31" s="260" t="s">
        <v>41</v>
      </c>
      <c r="B31" s="261"/>
      <c r="C31" s="262"/>
      <c r="D31" s="263" t="s">
        <v>79</v>
      </c>
      <c r="E31" s="264"/>
      <c r="F31" s="264"/>
      <c r="G31" s="265"/>
      <c r="H31" s="266" t="s">
        <v>65</v>
      </c>
      <c r="I31" s="267"/>
      <c r="J31" s="267"/>
      <c r="K31" s="268"/>
      <c r="L31" s="260" t="s">
        <v>69</v>
      </c>
      <c r="M31" s="262"/>
      <c r="N31" s="177"/>
      <c r="O31" s="177"/>
      <c r="P31" s="177"/>
      <c r="R31" s="15">
        <v>140</v>
      </c>
      <c r="S31" s="70"/>
      <c r="T31" s="70"/>
      <c r="U31" s="70"/>
      <c r="V31" s="121">
        <v>8.7100000000000009</v>
      </c>
      <c r="W31" s="34">
        <v>3.08</v>
      </c>
      <c r="X31" s="122">
        <v>3.64</v>
      </c>
      <c r="Y31" s="122">
        <v>4.5046496770560003</v>
      </c>
      <c r="Z31" s="177"/>
      <c r="AA31" s="198"/>
    </row>
    <row r="32" spans="1:27" ht="15.65" customHeight="1" x14ac:dyDescent="0.35">
      <c r="A32" s="167"/>
      <c r="B32" s="2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R32" s="15">
        <v>145</v>
      </c>
      <c r="S32" s="70"/>
      <c r="T32" s="70"/>
      <c r="U32" s="70"/>
      <c r="V32" s="189">
        <v>9.73</v>
      </c>
      <c r="W32" s="190">
        <v>3.38</v>
      </c>
      <c r="X32" s="123">
        <v>3.67</v>
      </c>
      <c r="Y32" s="123">
        <v>4.5947426705971202</v>
      </c>
      <c r="Z32" s="177"/>
      <c r="AA32" s="198"/>
    </row>
    <row r="33" spans="1:27" ht="14.5" customHeight="1" x14ac:dyDescent="0.3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R33" s="15">
        <v>150</v>
      </c>
      <c r="S33" s="70"/>
      <c r="T33" s="70"/>
      <c r="U33" s="70"/>
      <c r="V33" s="124">
        <v>10.85</v>
      </c>
      <c r="W33" s="123">
        <v>3.7</v>
      </c>
      <c r="X33" s="123">
        <v>3.7</v>
      </c>
      <c r="Y33" s="123">
        <v>4.686637524009063</v>
      </c>
      <c r="Z33" s="177"/>
      <c r="AA33" s="198"/>
    </row>
    <row r="34" spans="1:27" x14ac:dyDescent="0.35">
      <c r="A34" s="170"/>
      <c r="B34" s="170"/>
      <c r="C34" s="170"/>
      <c r="D34" s="170"/>
      <c r="E34" s="170"/>
      <c r="F34" s="177"/>
      <c r="G34" s="177"/>
      <c r="H34" s="177"/>
      <c r="I34" s="177"/>
      <c r="J34" s="177"/>
      <c r="K34" s="170"/>
      <c r="L34" s="170"/>
      <c r="M34" s="170"/>
      <c r="N34" s="170"/>
      <c r="O34" s="170"/>
      <c r="P34" s="170"/>
      <c r="Q34" s="170"/>
      <c r="R34" s="15">
        <v>155</v>
      </c>
      <c r="S34" s="70"/>
      <c r="T34" s="70"/>
      <c r="U34" s="70"/>
      <c r="V34" s="125">
        <v>12.06</v>
      </c>
      <c r="W34" s="49">
        <v>4.04</v>
      </c>
      <c r="X34" s="123">
        <v>3.74</v>
      </c>
      <c r="Y34" s="123">
        <v>4.7803702744892442</v>
      </c>
      <c r="Z34" s="177"/>
      <c r="AA34" s="198"/>
    </row>
    <row r="35" spans="1:27" ht="16.5" customHeight="1" x14ac:dyDescent="0.35">
      <c r="A35" s="170"/>
      <c r="B35" s="170"/>
      <c r="C35" s="170"/>
      <c r="D35" s="170"/>
      <c r="E35" s="170"/>
      <c r="F35" s="177"/>
      <c r="G35" s="177"/>
      <c r="H35" s="177"/>
      <c r="I35" s="177"/>
      <c r="J35" s="177"/>
      <c r="K35" s="170"/>
      <c r="L35" s="170"/>
      <c r="M35" s="170"/>
      <c r="N35" s="170"/>
      <c r="O35" s="170"/>
      <c r="P35" s="170"/>
      <c r="Q35" s="170"/>
      <c r="R35" s="15">
        <v>160</v>
      </c>
      <c r="S35" s="70"/>
      <c r="T35" s="70"/>
      <c r="U35" s="70"/>
      <c r="V35" s="126">
        <v>13.38</v>
      </c>
      <c r="W35" s="127">
        <v>4.41</v>
      </c>
      <c r="X35" s="123">
        <v>3.79</v>
      </c>
      <c r="Y35" s="123">
        <v>4.8759776799790293</v>
      </c>
      <c r="Z35" s="177"/>
      <c r="AA35" s="198"/>
    </row>
    <row r="36" spans="1:27" ht="16.5" customHeight="1" x14ac:dyDescent="0.35">
      <c r="A36" s="170"/>
      <c r="B36" s="170"/>
      <c r="C36" s="170"/>
      <c r="D36" s="170"/>
      <c r="E36" s="170"/>
      <c r="F36" s="177"/>
      <c r="G36" s="177"/>
      <c r="H36" s="177"/>
      <c r="I36" s="177"/>
      <c r="J36" s="177"/>
      <c r="K36" s="170"/>
      <c r="L36" s="170"/>
      <c r="M36" s="170"/>
      <c r="N36" s="170"/>
      <c r="O36" s="170"/>
      <c r="P36" s="170"/>
      <c r="Q36" s="170"/>
      <c r="R36" s="15">
        <v>165</v>
      </c>
      <c r="S36" s="70"/>
      <c r="T36" s="70"/>
      <c r="U36" s="70"/>
      <c r="V36" s="128">
        <v>14.82</v>
      </c>
      <c r="W36" s="66">
        <v>4.8</v>
      </c>
      <c r="X36" s="45">
        <v>3.85</v>
      </c>
      <c r="Y36" s="45">
        <v>4.9734972335786098</v>
      </c>
      <c r="Z36" s="177"/>
      <c r="AA36" s="198"/>
    </row>
    <row r="37" spans="1:27" ht="15" customHeight="1" x14ac:dyDescent="0.35">
      <c r="A37" s="170"/>
      <c r="B37" s="170"/>
      <c r="C37" s="170"/>
      <c r="D37" s="170"/>
      <c r="E37" s="170"/>
      <c r="F37" s="177"/>
      <c r="G37" s="177"/>
      <c r="H37" s="177"/>
      <c r="I37" s="177"/>
      <c r="J37" s="177"/>
      <c r="K37" s="170"/>
      <c r="L37" s="177"/>
      <c r="M37" s="170"/>
      <c r="N37" s="170"/>
      <c r="O37" s="170"/>
      <c r="P37" s="170"/>
      <c r="Q37" s="170"/>
      <c r="R37" s="15">
        <v>170</v>
      </c>
      <c r="S37" s="70"/>
      <c r="T37" s="70"/>
      <c r="U37" s="70"/>
      <c r="V37" s="70"/>
      <c r="W37" s="129">
        <v>5.22</v>
      </c>
      <c r="X37" s="45">
        <v>3.92</v>
      </c>
      <c r="Y37" s="45">
        <v>5.072967178250182</v>
      </c>
      <c r="Z37" s="177"/>
      <c r="AA37" s="198"/>
    </row>
    <row r="38" spans="1:27" ht="15" customHeight="1" x14ac:dyDescent="0.35">
      <c r="A38" s="170"/>
      <c r="B38" s="170"/>
      <c r="C38" s="170"/>
      <c r="D38" s="170"/>
      <c r="E38" s="170"/>
      <c r="F38" s="177"/>
      <c r="G38" s="177"/>
      <c r="H38" s="177"/>
      <c r="I38" s="177"/>
      <c r="K38" s="170"/>
      <c r="L38" s="170"/>
      <c r="M38" s="170"/>
      <c r="N38" s="170"/>
      <c r="O38" s="170"/>
      <c r="P38" s="170"/>
      <c r="Q38" s="170"/>
      <c r="R38" s="15">
        <v>175</v>
      </c>
      <c r="S38" s="70"/>
      <c r="T38" s="70"/>
      <c r="U38" s="70"/>
      <c r="V38" s="70"/>
      <c r="W38" s="130">
        <v>5.65</v>
      </c>
      <c r="X38" s="49">
        <v>4</v>
      </c>
      <c r="Y38" s="49">
        <v>5.1744265218151853</v>
      </c>
      <c r="Z38" s="177"/>
      <c r="AA38" s="198"/>
    </row>
    <row r="39" spans="1:27" ht="12" customHeight="1" x14ac:dyDescent="0.35">
      <c r="A39" s="170"/>
      <c r="B39" s="170"/>
      <c r="C39" s="170"/>
      <c r="D39" s="170"/>
      <c r="E39" s="170"/>
      <c r="F39" s="177"/>
      <c r="G39" s="177"/>
      <c r="H39" s="177"/>
      <c r="I39" s="177"/>
      <c r="J39" s="177"/>
      <c r="K39" s="170"/>
      <c r="L39" s="170"/>
      <c r="M39" s="170"/>
      <c r="N39" s="170"/>
      <c r="O39" s="170"/>
      <c r="P39" s="170"/>
      <c r="Q39" s="170"/>
      <c r="R39" s="15">
        <v>180</v>
      </c>
      <c r="S39" s="70"/>
      <c r="T39" s="70"/>
      <c r="U39" s="70"/>
      <c r="V39" s="70"/>
      <c r="W39" s="112">
        <v>6.11</v>
      </c>
      <c r="X39" s="49">
        <v>4.09</v>
      </c>
      <c r="Y39" s="49">
        <v>5.2779150522514895</v>
      </c>
      <c r="Z39" s="177"/>
      <c r="AA39" s="198"/>
    </row>
    <row r="40" spans="1:27" ht="15" customHeight="1" x14ac:dyDescent="0.35">
      <c r="A40" s="170"/>
      <c r="B40" s="170"/>
      <c r="C40" s="170"/>
      <c r="D40" s="170"/>
      <c r="E40" s="170"/>
      <c r="F40" s="177"/>
      <c r="G40" s="177"/>
      <c r="H40" s="177"/>
      <c r="I40" s="177"/>
      <c r="J40" s="177"/>
      <c r="K40" s="170"/>
      <c r="L40" s="170"/>
      <c r="M40" s="170"/>
      <c r="N40" s="170"/>
      <c r="O40" s="170"/>
      <c r="P40" s="170"/>
      <c r="Q40" s="170"/>
      <c r="R40" s="15">
        <v>185</v>
      </c>
      <c r="S40" s="70"/>
      <c r="T40" s="70"/>
      <c r="U40" s="70"/>
      <c r="V40" s="70"/>
      <c r="W40" s="131">
        <v>6.6</v>
      </c>
      <c r="X40" s="132">
        <v>4.1900000000000004</v>
      </c>
      <c r="Y40" s="132">
        <v>5.3834733532965195</v>
      </c>
      <c r="Z40" s="170"/>
      <c r="AA40" s="198"/>
    </row>
    <row r="41" spans="1:27" ht="15" customHeight="1" x14ac:dyDescent="0.35">
      <c r="A41" s="170"/>
      <c r="B41" s="170"/>
      <c r="C41" s="170"/>
      <c r="D41" s="170"/>
      <c r="E41" s="170"/>
      <c r="F41" s="177"/>
      <c r="G41" s="177"/>
      <c r="H41" s="177"/>
      <c r="I41" s="177"/>
      <c r="J41" s="177"/>
      <c r="K41" s="170"/>
      <c r="L41" s="170"/>
      <c r="M41" s="170"/>
      <c r="N41" s="170"/>
      <c r="O41" s="170"/>
      <c r="P41" s="170"/>
      <c r="Q41" s="170"/>
      <c r="R41" s="15">
        <v>190</v>
      </c>
      <c r="S41" s="70"/>
      <c r="T41" s="70"/>
      <c r="U41" s="70"/>
      <c r="V41" s="70"/>
      <c r="W41" s="84">
        <v>7.1</v>
      </c>
      <c r="X41" s="56">
        <v>4.3099999999999996</v>
      </c>
      <c r="Y41" s="197">
        <v>5.5</v>
      </c>
      <c r="Z41" s="170"/>
      <c r="AA41" s="198"/>
    </row>
    <row r="42" spans="1:27" ht="11.25" customHeight="1" x14ac:dyDescent="0.35">
      <c r="A42" s="170"/>
      <c r="B42" s="170"/>
      <c r="C42" s="170"/>
      <c r="D42" s="170"/>
      <c r="E42" s="170"/>
      <c r="F42" s="177"/>
      <c r="G42" s="177"/>
      <c r="H42" s="177"/>
      <c r="I42" s="177"/>
      <c r="J42" s="177"/>
      <c r="K42" s="170"/>
      <c r="L42" s="170"/>
      <c r="M42" s="170"/>
      <c r="N42" s="170"/>
      <c r="O42" s="170"/>
      <c r="P42" s="170"/>
      <c r="Q42" s="170"/>
      <c r="R42" s="15">
        <v>195</v>
      </c>
      <c r="S42" s="70"/>
      <c r="T42" s="70"/>
      <c r="U42" s="70"/>
      <c r="V42" s="70"/>
      <c r="W42" s="133">
        <v>7.63</v>
      </c>
      <c r="X42" s="127">
        <v>4.4400000000000004</v>
      </c>
      <c r="Y42" s="127">
        <v>5.6539999999999999</v>
      </c>
      <c r="Z42" s="170"/>
      <c r="AA42" s="198"/>
    </row>
    <row r="43" spans="1:27" x14ac:dyDescent="0.35">
      <c r="A43" s="170"/>
      <c r="B43" s="170"/>
      <c r="C43" s="170"/>
      <c r="D43" s="170"/>
      <c r="E43" s="170"/>
      <c r="F43" s="177"/>
      <c r="G43" s="177"/>
      <c r="H43" s="177"/>
      <c r="I43" s="177"/>
      <c r="J43" s="177"/>
      <c r="K43" s="170"/>
      <c r="L43" s="170"/>
      <c r="M43" s="170"/>
      <c r="N43" s="170"/>
      <c r="O43" s="170"/>
      <c r="P43" s="170"/>
      <c r="Q43" s="170"/>
      <c r="R43" s="15">
        <v>200</v>
      </c>
      <c r="S43" s="70"/>
      <c r="T43" s="70"/>
      <c r="U43" s="70"/>
      <c r="V43" s="70"/>
      <c r="W43" s="191">
        <v>8.17</v>
      </c>
      <c r="X43" s="61">
        <v>4.58</v>
      </c>
      <c r="Y43" s="61">
        <v>5.8123120000000004</v>
      </c>
      <c r="Z43" s="170"/>
      <c r="AA43" s="198"/>
    </row>
    <row r="44" spans="1:27" x14ac:dyDescent="0.35">
      <c r="A44" s="170"/>
      <c r="B44" s="170"/>
      <c r="C44" s="170"/>
      <c r="D44" s="170"/>
      <c r="E44" s="170"/>
      <c r="F44" s="177"/>
      <c r="G44" s="177"/>
      <c r="H44" s="177"/>
      <c r="I44" s="177"/>
      <c r="J44" s="177"/>
      <c r="K44" s="170"/>
      <c r="L44" s="170"/>
      <c r="M44" s="170"/>
      <c r="N44" s="170"/>
      <c r="O44" s="170"/>
      <c r="P44" s="170"/>
      <c r="Q44" s="170"/>
      <c r="R44" s="15">
        <v>205</v>
      </c>
      <c r="S44" s="70"/>
      <c r="T44" s="70"/>
      <c r="U44" s="70"/>
      <c r="V44" s="70"/>
      <c r="W44" s="121">
        <v>8.74</v>
      </c>
      <c r="X44" s="66">
        <v>4.7300000000000004</v>
      </c>
      <c r="Y44" s="66">
        <v>5.9750567360000009</v>
      </c>
      <c r="Z44" s="170"/>
      <c r="AA44" s="198"/>
    </row>
    <row r="45" spans="1:27" x14ac:dyDescent="0.35">
      <c r="A45" s="170"/>
      <c r="B45" s="170"/>
      <c r="C45" s="170"/>
      <c r="D45" s="170"/>
      <c r="E45" s="170"/>
      <c r="F45" s="177"/>
      <c r="G45" s="177"/>
      <c r="H45" s="177"/>
      <c r="I45" s="177"/>
      <c r="J45" s="177"/>
      <c r="K45" s="170"/>
      <c r="L45" s="170"/>
      <c r="M45" s="170"/>
      <c r="N45" s="170"/>
      <c r="O45" s="170"/>
      <c r="P45" s="170"/>
      <c r="Q45" s="170"/>
      <c r="R45" s="15">
        <v>210</v>
      </c>
      <c r="S45" s="70"/>
      <c r="T45" s="70"/>
      <c r="U45" s="70"/>
      <c r="V45" s="70"/>
      <c r="W45" s="134">
        <v>9.32</v>
      </c>
      <c r="X45" s="107">
        <v>4.9000000000000004</v>
      </c>
      <c r="Y45" s="107">
        <v>6.1423583246080007</v>
      </c>
      <c r="Z45" s="170"/>
      <c r="AA45" s="198"/>
    </row>
    <row r="46" spans="1:27" ht="9" customHeight="1" x14ac:dyDescent="0.35">
      <c r="A46" s="170"/>
      <c r="B46" s="170"/>
      <c r="C46" s="170"/>
      <c r="D46" s="170"/>
      <c r="E46" s="170"/>
      <c r="F46" s="177"/>
      <c r="G46" s="177"/>
      <c r="H46" s="177"/>
      <c r="I46" s="177"/>
      <c r="J46" s="177"/>
      <c r="K46" s="170"/>
      <c r="L46" s="170"/>
      <c r="M46" s="170"/>
      <c r="N46" s="170"/>
      <c r="O46" s="170"/>
      <c r="P46" s="170"/>
      <c r="Q46" s="170"/>
      <c r="R46" s="15">
        <v>215</v>
      </c>
      <c r="S46" s="70"/>
      <c r="T46" s="70"/>
      <c r="U46" s="70"/>
      <c r="V46" s="70"/>
      <c r="W46" s="135">
        <v>9.92</v>
      </c>
      <c r="X46" s="72">
        <v>5.08</v>
      </c>
      <c r="Y46" s="72">
        <v>6.3143443576970251</v>
      </c>
      <c r="Z46" s="170"/>
      <c r="AA46" s="198"/>
    </row>
    <row r="47" spans="1:27" x14ac:dyDescent="0.35">
      <c r="A47" s="170"/>
      <c r="B47" s="170"/>
      <c r="C47" s="170"/>
      <c r="D47" s="170"/>
      <c r="E47" s="170"/>
      <c r="F47" s="177"/>
      <c r="G47" s="177"/>
      <c r="H47" s="177"/>
      <c r="I47" s="177"/>
      <c r="J47" s="177"/>
      <c r="K47" s="170"/>
      <c r="L47" s="170"/>
      <c r="M47" s="170"/>
      <c r="N47" s="170"/>
      <c r="O47" s="170"/>
      <c r="P47" s="170"/>
      <c r="Q47" s="170"/>
      <c r="R47" s="15">
        <v>220</v>
      </c>
      <c r="S47" s="70"/>
      <c r="T47" s="70"/>
      <c r="U47" s="70"/>
      <c r="V47" s="70"/>
      <c r="W47" s="136">
        <v>10.53</v>
      </c>
      <c r="X47" s="137">
        <v>5.27</v>
      </c>
      <c r="Y47" s="137">
        <v>6.4911459997125416</v>
      </c>
      <c r="Z47" s="170"/>
      <c r="AA47" s="198"/>
    </row>
    <row r="48" spans="1:27" ht="14.5" customHeight="1" x14ac:dyDescent="0.35">
      <c r="A48" s="170"/>
      <c r="B48" s="170"/>
      <c r="C48" s="170"/>
      <c r="D48" s="170"/>
      <c r="E48" s="170"/>
      <c r="F48" s="177"/>
      <c r="G48" s="177"/>
      <c r="H48" s="177"/>
      <c r="I48" s="177"/>
      <c r="J48" s="177"/>
      <c r="K48" s="170"/>
      <c r="L48" s="170"/>
      <c r="M48" s="170"/>
      <c r="N48" s="170"/>
      <c r="O48" s="170"/>
      <c r="P48" s="170"/>
      <c r="Q48" s="170"/>
      <c r="R48" s="15">
        <v>225</v>
      </c>
      <c r="S48" s="70"/>
      <c r="T48" s="70"/>
      <c r="U48" s="70"/>
      <c r="V48" s="70"/>
      <c r="W48" s="138">
        <v>11.15</v>
      </c>
      <c r="X48" s="75">
        <v>5.48</v>
      </c>
      <c r="Y48" s="75">
        <v>6.6728980877044926</v>
      </c>
      <c r="Z48" s="170"/>
      <c r="AA48" s="198"/>
    </row>
    <row r="49" spans="1:27" ht="14.5" customHeight="1" x14ac:dyDescent="0.35">
      <c r="A49" s="2"/>
      <c r="B49" s="2"/>
      <c r="C49" s="170"/>
      <c r="D49" s="170"/>
      <c r="E49" s="170"/>
      <c r="F49" s="177"/>
      <c r="G49" s="177"/>
      <c r="H49" s="177"/>
      <c r="I49" s="177"/>
      <c r="J49" s="177"/>
      <c r="K49" s="170"/>
      <c r="L49" s="170"/>
      <c r="M49" s="170"/>
      <c r="N49" s="2"/>
      <c r="O49" s="2"/>
      <c r="P49" s="2"/>
      <c r="Q49" s="2"/>
      <c r="R49" s="15">
        <v>230</v>
      </c>
      <c r="S49" s="70"/>
      <c r="T49" s="70"/>
      <c r="U49" s="70"/>
      <c r="V49" s="70"/>
      <c r="W49" s="139">
        <v>11.78</v>
      </c>
      <c r="X49" s="140">
        <v>5.7</v>
      </c>
      <c r="Y49" s="140">
        <v>6.8597392341602186</v>
      </c>
      <c r="Z49" s="2"/>
      <c r="AA49" s="198"/>
    </row>
    <row r="50" spans="1:27" ht="14.5" customHeight="1" x14ac:dyDescent="0.35">
      <c r="A50" s="2"/>
      <c r="B50" s="2"/>
      <c r="C50" s="170"/>
      <c r="D50" s="170"/>
      <c r="E50" s="170"/>
      <c r="F50" s="177"/>
      <c r="G50" s="177"/>
      <c r="H50" s="177"/>
      <c r="I50" s="177"/>
      <c r="J50" s="177"/>
      <c r="K50" s="170"/>
      <c r="L50" s="170"/>
      <c r="M50" s="170"/>
      <c r="N50" s="2"/>
      <c r="O50" s="2"/>
      <c r="P50" s="2"/>
      <c r="Q50" s="2"/>
      <c r="R50" s="15">
        <v>235</v>
      </c>
      <c r="S50" s="70"/>
      <c r="T50" s="70"/>
      <c r="U50" s="70"/>
      <c r="V50" s="70"/>
      <c r="W50" s="141">
        <v>12.43</v>
      </c>
      <c r="X50" s="142">
        <v>5.94</v>
      </c>
      <c r="Y50" s="142">
        <v>7.0518119327167046</v>
      </c>
      <c r="Z50" s="2"/>
      <c r="AA50" s="198"/>
    </row>
    <row r="51" spans="1:27" ht="14.5" customHeight="1" x14ac:dyDescent="0.35">
      <c r="A51" s="2"/>
      <c r="B51" s="2"/>
      <c r="C51" s="170"/>
      <c r="D51" s="170"/>
      <c r="E51" s="170"/>
      <c r="F51" s="177"/>
      <c r="G51" s="177"/>
      <c r="H51" s="177"/>
      <c r="I51" s="177"/>
      <c r="J51" s="177"/>
      <c r="K51" s="170"/>
      <c r="L51" s="170"/>
      <c r="M51" s="170"/>
      <c r="N51" s="2"/>
      <c r="O51" s="2"/>
      <c r="P51" s="2"/>
      <c r="Q51" s="2"/>
      <c r="R51" s="15">
        <v>240</v>
      </c>
      <c r="S51" s="70"/>
      <c r="T51" s="70"/>
      <c r="U51" s="70"/>
      <c r="V51" s="70"/>
      <c r="W51" s="143">
        <v>13.08</v>
      </c>
      <c r="X51" s="112">
        <v>6.19</v>
      </c>
      <c r="Y51" s="112">
        <v>7.2492626668327729</v>
      </c>
      <c r="Z51" s="2"/>
      <c r="AA51" s="198"/>
    </row>
    <row r="52" spans="1:27" ht="14.5" customHeight="1" x14ac:dyDescent="0.35">
      <c r="A52" s="2"/>
      <c r="B52" s="2"/>
      <c r="C52" s="170"/>
      <c r="D52" s="170"/>
      <c r="E52" s="170"/>
      <c r="F52" s="177"/>
      <c r="G52" s="177"/>
      <c r="H52" s="177"/>
      <c r="I52" s="177"/>
      <c r="J52" s="177"/>
      <c r="K52" s="170"/>
      <c r="L52" s="170"/>
      <c r="M52" s="170"/>
      <c r="N52" s="2"/>
      <c r="O52" s="2"/>
      <c r="P52" s="2"/>
      <c r="Q52" s="2"/>
      <c r="R52" s="15">
        <v>245</v>
      </c>
      <c r="S52" s="70"/>
      <c r="T52" s="70"/>
      <c r="U52" s="70"/>
      <c r="V52" s="70"/>
      <c r="W52" s="70"/>
      <c r="X52" s="80">
        <v>6.45</v>
      </c>
      <c r="Y52" s="80">
        <v>7.452242021504091</v>
      </c>
      <c r="Z52" s="2"/>
      <c r="AA52" s="198"/>
    </row>
    <row r="53" spans="1:27" ht="14.5" customHeight="1" x14ac:dyDescent="0.35">
      <c r="A53" s="2"/>
      <c r="B53" s="2"/>
      <c r="C53" s="170"/>
      <c r="D53" s="170"/>
      <c r="E53" s="170"/>
      <c r="F53" s="177"/>
      <c r="G53" s="177"/>
      <c r="H53" s="177"/>
      <c r="I53" s="177"/>
      <c r="J53" s="177"/>
      <c r="K53" s="170"/>
      <c r="L53" s="170"/>
      <c r="M53" s="170"/>
      <c r="N53" s="2"/>
      <c r="O53" s="2"/>
      <c r="P53" s="2"/>
      <c r="Q53" s="2"/>
      <c r="R53" s="15">
        <v>250</v>
      </c>
      <c r="S53" s="70"/>
      <c r="T53" s="70"/>
      <c r="U53" s="70"/>
      <c r="V53" s="70"/>
      <c r="W53" s="70"/>
      <c r="X53" s="144">
        <v>6.73</v>
      </c>
      <c r="Y53" s="144">
        <v>7.6609047981062055</v>
      </c>
      <c r="Z53" s="2"/>
      <c r="AA53" s="198"/>
    </row>
    <row r="54" spans="1:27" ht="14.5" customHeight="1" x14ac:dyDescent="0.35">
      <c r="A54" s="2"/>
      <c r="B54" s="2"/>
      <c r="C54" s="2"/>
      <c r="D54" s="2"/>
      <c r="E54" s="2"/>
      <c r="F54" s="177"/>
      <c r="G54" s="177"/>
      <c r="H54" s="177"/>
      <c r="I54" s="177"/>
      <c r="J54" s="177"/>
      <c r="K54" s="2"/>
      <c r="M54" s="2"/>
      <c r="N54" s="2"/>
      <c r="O54" s="2"/>
      <c r="P54" s="2"/>
      <c r="Q54" s="2"/>
      <c r="R54" s="15">
        <v>255</v>
      </c>
      <c r="S54" s="70"/>
      <c r="T54" s="70"/>
      <c r="U54" s="70"/>
      <c r="V54" s="70"/>
      <c r="W54" s="70"/>
      <c r="X54" s="115">
        <v>7.01</v>
      </c>
      <c r="Y54" s="115">
        <v>7.8754101324531796</v>
      </c>
      <c r="Z54" s="2"/>
      <c r="AA54" s="198"/>
    </row>
    <row r="55" spans="1:27" ht="15" customHeight="1" x14ac:dyDescent="0.35">
      <c r="E55" s="2"/>
      <c r="F55" s="177"/>
      <c r="G55" s="177"/>
      <c r="H55" s="177"/>
      <c r="I55" s="177"/>
      <c r="J55" s="177"/>
      <c r="K55" s="2"/>
      <c r="M55" s="2"/>
      <c r="N55" s="2"/>
      <c r="O55" s="2"/>
      <c r="P55" s="2"/>
      <c r="Q55" s="2"/>
      <c r="R55" s="15">
        <v>260</v>
      </c>
      <c r="S55" s="70"/>
      <c r="T55" s="70"/>
      <c r="U55" s="70"/>
      <c r="V55" s="70"/>
      <c r="W55" s="70"/>
      <c r="X55" s="145">
        <v>7.32</v>
      </c>
      <c r="Y55" s="197">
        <v>8</v>
      </c>
      <c r="Z55" s="2"/>
      <c r="AA55" s="198"/>
    </row>
    <row r="56" spans="1:27" ht="0.75" customHeight="1" x14ac:dyDescent="0.35">
      <c r="E56" s="2"/>
      <c r="F56" s="177"/>
      <c r="G56" s="177"/>
      <c r="H56" s="177"/>
      <c r="I56" s="177"/>
      <c r="J56" s="177"/>
      <c r="K56" s="2"/>
      <c r="M56" s="2"/>
      <c r="N56" s="2"/>
      <c r="O56" s="2"/>
      <c r="P56" s="2"/>
      <c r="Q56" s="2"/>
      <c r="R56" s="15">
        <v>265</v>
      </c>
      <c r="S56" s="70"/>
      <c r="T56" s="70"/>
      <c r="U56" s="70"/>
      <c r="V56" s="70"/>
      <c r="W56" s="70"/>
      <c r="X56" s="133">
        <v>7.63</v>
      </c>
      <c r="Y56" s="133">
        <v>8.16</v>
      </c>
      <c r="Z56" s="2"/>
      <c r="AA56" s="198"/>
    </row>
    <row r="57" spans="1:27" ht="0.75" customHeight="1" x14ac:dyDescent="0.35">
      <c r="E57" s="2"/>
      <c r="F57" s="177"/>
      <c r="G57" s="177"/>
      <c r="H57" s="177"/>
      <c r="I57" s="177"/>
      <c r="J57" s="177"/>
      <c r="K57" s="2"/>
      <c r="M57" s="2"/>
      <c r="N57" s="2"/>
      <c r="O57" s="2"/>
      <c r="P57" s="2"/>
      <c r="Q57" s="2"/>
      <c r="R57" s="15">
        <v>270</v>
      </c>
      <c r="S57" s="70"/>
      <c r="T57" s="70"/>
      <c r="U57" s="70"/>
      <c r="V57" s="70"/>
      <c r="W57" s="70"/>
      <c r="X57" s="88">
        <v>7.96</v>
      </c>
      <c r="Y57" s="88">
        <v>8.3231999999999999</v>
      </c>
      <c r="Z57" s="2"/>
      <c r="AA57" s="198"/>
    </row>
    <row r="58" spans="1:27" ht="0.75" customHeight="1" x14ac:dyDescent="0.35">
      <c r="E58" s="2"/>
      <c r="F58" s="177"/>
      <c r="G58" s="177"/>
      <c r="H58" s="177"/>
      <c r="I58" s="177"/>
      <c r="J58" s="177"/>
      <c r="K58" s="2"/>
      <c r="M58" s="2"/>
      <c r="N58" s="2"/>
      <c r="O58" s="2"/>
      <c r="P58" s="2"/>
      <c r="Q58" s="2"/>
      <c r="R58" s="15">
        <v>275</v>
      </c>
      <c r="S58" s="70"/>
      <c r="T58" s="70"/>
      <c r="U58" s="70"/>
      <c r="V58" s="70"/>
      <c r="W58" s="70"/>
      <c r="X58" s="146">
        <v>8.31</v>
      </c>
      <c r="Y58" s="146">
        <v>8.4896639999999994</v>
      </c>
      <c r="Z58" s="2"/>
      <c r="AA58" s="198"/>
    </row>
    <row r="59" spans="1:27" ht="14.5" customHeight="1" x14ac:dyDescent="0.35">
      <c r="E59" s="2"/>
      <c r="F59" s="177"/>
      <c r="G59" s="177"/>
      <c r="H59" s="177"/>
      <c r="I59" s="177"/>
      <c r="J59" s="177"/>
      <c r="K59" s="2"/>
      <c r="M59" s="2"/>
      <c r="N59" s="2"/>
      <c r="O59" s="2"/>
      <c r="P59" s="2"/>
      <c r="Q59" s="2"/>
      <c r="R59" s="15">
        <v>280</v>
      </c>
      <c r="S59" s="70"/>
      <c r="T59" s="70"/>
      <c r="U59" s="70"/>
      <c r="V59" s="70"/>
      <c r="W59" s="70"/>
      <c r="X59" s="121">
        <v>8.66</v>
      </c>
      <c r="Y59" s="121">
        <v>8.6594572799999998</v>
      </c>
      <c r="Z59" s="2"/>
      <c r="AA59" s="198"/>
    </row>
    <row r="60" spans="1:27" ht="14.5" customHeight="1" x14ac:dyDescent="0.35">
      <c r="E60" s="2"/>
      <c r="F60" s="177"/>
      <c r="G60" s="177"/>
      <c r="H60" s="177"/>
      <c r="I60" s="177"/>
      <c r="J60" s="177"/>
      <c r="M60" s="2"/>
      <c r="O60" s="2"/>
      <c r="P60" s="2"/>
      <c r="Q60" s="2"/>
      <c r="R60" s="15">
        <v>285</v>
      </c>
      <c r="S60" s="70"/>
      <c r="T60" s="70"/>
      <c r="U60" s="70"/>
      <c r="V60" s="70"/>
      <c r="W60" s="70"/>
      <c r="X60" s="147">
        <v>9.0299999999999994</v>
      </c>
      <c r="Y60" s="147">
        <v>8.8326464256000001</v>
      </c>
      <c r="Z60" s="2"/>
      <c r="AA60" s="198"/>
    </row>
    <row r="61" spans="1:27" ht="9" customHeight="1" x14ac:dyDescent="0.35">
      <c r="E61" s="2"/>
      <c r="F61" s="177"/>
      <c r="G61" s="177"/>
      <c r="H61" s="177"/>
      <c r="I61" s="177"/>
      <c r="J61" s="177"/>
      <c r="M61" s="2"/>
      <c r="O61" s="2"/>
      <c r="P61" s="2"/>
      <c r="Q61" s="2"/>
      <c r="R61" s="15">
        <v>290</v>
      </c>
      <c r="S61" s="70"/>
      <c r="T61" s="70"/>
      <c r="U61" s="70"/>
      <c r="V61" s="70"/>
      <c r="W61" s="70"/>
      <c r="X61" s="148">
        <v>9.4</v>
      </c>
      <c r="Y61" s="148">
        <v>9.0092993541120006</v>
      </c>
      <c r="Z61" s="2"/>
      <c r="AA61" s="198"/>
    </row>
    <row r="62" spans="1:27" x14ac:dyDescent="0.35">
      <c r="E62" s="2"/>
      <c r="F62" s="177"/>
      <c r="G62" s="177"/>
      <c r="H62" s="177"/>
      <c r="I62" s="177"/>
      <c r="J62" s="177"/>
      <c r="M62" s="2"/>
      <c r="O62" s="2"/>
      <c r="P62" s="2"/>
      <c r="Q62" s="2"/>
      <c r="R62" s="15">
        <v>295</v>
      </c>
      <c r="S62" s="70"/>
      <c r="T62" s="70"/>
      <c r="U62" s="70"/>
      <c r="V62" s="70"/>
      <c r="W62" s="70"/>
      <c r="X62" s="149">
        <v>9.7899999999999991</v>
      </c>
      <c r="Y62" s="149">
        <v>9.1894853411942403</v>
      </c>
      <c r="Z62" s="2"/>
      <c r="AA62" s="198"/>
    </row>
    <row r="63" spans="1:27" x14ac:dyDescent="0.35">
      <c r="E63" s="2"/>
      <c r="F63" s="177"/>
      <c r="G63" s="177"/>
      <c r="H63" s="177"/>
      <c r="I63" s="177"/>
      <c r="J63" s="177"/>
      <c r="M63" s="2"/>
      <c r="O63" s="2"/>
      <c r="P63" s="2"/>
      <c r="Q63" s="2"/>
      <c r="R63" s="15">
        <v>300</v>
      </c>
      <c r="S63" s="70"/>
      <c r="T63" s="70"/>
      <c r="U63" s="70"/>
      <c r="V63" s="70"/>
      <c r="W63" s="70"/>
      <c r="X63" s="150">
        <v>10.199999999999999</v>
      </c>
      <c r="Y63" s="150">
        <v>9.3732750480181259</v>
      </c>
      <c r="Z63" s="2"/>
      <c r="AA63" s="198"/>
    </row>
    <row r="64" spans="1:27" x14ac:dyDescent="0.35">
      <c r="E64" s="2"/>
      <c r="F64" s="177"/>
      <c r="G64" s="177"/>
      <c r="H64" s="177"/>
      <c r="I64" s="177"/>
      <c r="J64" s="177"/>
      <c r="M64" s="2"/>
      <c r="R64" s="15">
        <v>305</v>
      </c>
      <c r="S64" s="70"/>
      <c r="T64" s="70"/>
      <c r="U64" s="70"/>
      <c r="V64" s="70"/>
      <c r="W64" s="70"/>
      <c r="X64" s="151">
        <v>10.61</v>
      </c>
      <c r="Y64" s="151">
        <v>9.5607405489784885</v>
      </c>
      <c r="AA64" s="198"/>
    </row>
    <row r="65" spans="5:27" x14ac:dyDescent="0.35">
      <c r="E65" s="2"/>
      <c r="F65" s="177"/>
      <c r="G65" s="177"/>
      <c r="H65" s="177"/>
      <c r="I65" s="177"/>
      <c r="J65" s="177"/>
      <c r="M65" s="2"/>
      <c r="R65" s="15">
        <v>310</v>
      </c>
      <c r="S65" s="70"/>
      <c r="T65" s="70"/>
      <c r="U65" s="70"/>
      <c r="V65" s="70"/>
      <c r="W65" s="70"/>
      <c r="X65" s="152">
        <v>11.03</v>
      </c>
      <c r="Y65" s="152">
        <v>9.7519553599580586</v>
      </c>
      <c r="AA65" s="198"/>
    </row>
    <row r="66" spans="5:27" x14ac:dyDescent="0.35">
      <c r="E66" s="2"/>
      <c r="F66" s="177"/>
      <c r="G66" s="177"/>
      <c r="H66" s="177"/>
      <c r="I66" s="177"/>
      <c r="J66" s="177"/>
      <c r="M66" s="2"/>
      <c r="R66" s="15">
        <v>315</v>
      </c>
      <c r="S66" s="70"/>
      <c r="T66" s="70"/>
      <c r="U66" s="70"/>
      <c r="V66" s="70"/>
      <c r="W66" s="70"/>
      <c r="X66" s="153">
        <v>11.46</v>
      </c>
      <c r="Y66" s="153">
        <v>9.9469944671572197</v>
      </c>
      <c r="AA66" s="198"/>
    </row>
    <row r="67" spans="5:27" x14ac:dyDescent="0.35">
      <c r="E67" s="2"/>
      <c r="F67" s="177"/>
      <c r="G67" s="177"/>
      <c r="H67" s="177"/>
      <c r="I67" s="177"/>
      <c r="J67" s="177"/>
      <c r="M67" s="2"/>
      <c r="R67" s="15">
        <v>320</v>
      </c>
      <c r="S67" s="70"/>
      <c r="T67" s="70"/>
      <c r="U67" s="70"/>
      <c r="V67" s="70"/>
      <c r="W67" s="70"/>
      <c r="X67" s="154">
        <v>11.91</v>
      </c>
      <c r="Y67" s="197">
        <v>10</v>
      </c>
      <c r="Z67" t="s">
        <v>68</v>
      </c>
    </row>
    <row r="68" spans="5:27" x14ac:dyDescent="0.35">
      <c r="E68" s="2"/>
      <c r="F68" s="177"/>
      <c r="G68" s="177"/>
      <c r="H68" s="177"/>
      <c r="I68" s="177"/>
      <c r="J68" s="177"/>
      <c r="M68" s="2"/>
      <c r="R68" s="15">
        <v>325</v>
      </c>
      <c r="S68" s="70"/>
      <c r="T68" s="70"/>
      <c r="U68" s="70"/>
      <c r="V68" s="70"/>
      <c r="W68" s="70"/>
      <c r="X68" s="141">
        <v>12.36</v>
      </c>
      <c r="Y68" s="141">
        <v>10.255000000000001</v>
      </c>
      <c r="AA68" s="198"/>
    </row>
    <row r="69" spans="5:27" x14ac:dyDescent="0.35">
      <c r="E69" s="2"/>
      <c r="F69" s="2"/>
      <c r="H69" s="2"/>
      <c r="M69" s="2"/>
      <c r="R69" s="15">
        <v>330</v>
      </c>
      <c r="S69" s="70"/>
      <c r="T69" s="70"/>
      <c r="U69" s="70"/>
      <c r="V69" s="70"/>
      <c r="W69" s="70"/>
      <c r="X69" s="155">
        <v>12.82</v>
      </c>
      <c r="Y69" s="155">
        <v>10.516502500000001</v>
      </c>
      <c r="AA69" s="198"/>
    </row>
    <row r="70" spans="5:27" x14ac:dyDescent="0.35">
      <c r="E70" s="2"/>
      <c r="F70" s="2"/>
      <c r="H70" s="2"/>
      <c r="M70" s="2"/>
      <c r="R70" s="15">
        <v>335</v>
      </c>
      <c r="S70" s="70"/>
      <c r="T70" s="70"/>
      <c r="U70" s="70"/>
      <c r="V70" s="70"/>
      <c r="W70" s="70"/>
      <c r="X70" s="156">
        <v>13.29</v>
      </c>
      <c r="Y70" s="156">
        <v>10.784673313750002</v>
      </c>
      <c r="AA70" s="198"/>
    </row>
    <row r="71" spans="5:27" x14ac:dyDescent="0.35">
      <c r="E71" s="2"/>
      <c r="F71" s="2"/>
      <c r="H71" s="2"/>
      <c r="M71" s="2"/>
      <c r="R71" s="15">
        <v>340</v>
      </c>
      <c r="S71" s="70"/>
      <c r="T71" s="70"/>
      <c r="U71" s="70"/>
      <c r="V71" s="70"/>
      <c r="W71" s="70"/>
      <c r="X71" s="157">
        <v>13.77</v>
      </c>
      <c r="Y71" s="157">
        <v>11.059682483250628</v>
      </c>
      <c r="AA71" s="198"/>
    </row>
    <row r="72" spans="5:27" x14ac:dyDescent="0.35">
      <c r="E72" s="2"/>
      <c r="F72" s="2"/>
      <c r="H72" s="2"/>
      <c r="M72" s="2"/>
      <c r="R72" s="15">
        <v>345</v>
      </c>
      <c r="S72" s="70"/>
      <c r="T72" s="70"/>
      <c r="U72" s="70"/>
      <c r="V72" s="70"/>
      <c r="W72" s="70"/>
      <c r="X72" s="158">
        <v>14.25</v>
      </c>
      <c r="Y72" s="158">
        <v>11.34170438657352</v>
      </c>
      <c r="AA72" s="198"/>
    </row>
    <row r="73" spans="5:27" x14ac:dyDescent="0.35">
      <c r="E73" s="2"/>
      <c r="F73" s="2"/>
      <c r="H73" s="2"/>
      <c r="M73" s="2"/>
      <c r="R73" s="15">
        <v>350</v>
      </c>
      <c r="S73" s="70"/>
      <c r="T73" s="70"/>
      <c r="U73" s="70"/>
      <c r="V73" s="70"/>
      <c r="W73" s="70"/>
      <c r="X73" s="159">
        <v>14.75</v>
      </c>
      <c r="Y73" s="159">
        <v>11.630917848431146</v>
      </c>
      <c r="AA73" s="198"/>
    </row>
    <row r="74" spans="5:27" x14ac:dyDescent="0.35">
      <c r="E74" s="2"/>
      <c r="F74" s="2"/>
      <c r="H74" s="2"/>
      <c r="M74" s="2"/>
      <c r="R74" s="15">
        <v>355</v>
      </c>
      <c r="S74" s="70"/>
      <c r="T74" s="70"/>
      <c r="U74" s="70"/>
      <c r="V74" s="70"/>
      <c r="W74" s="70"/>
      <c r="X74" s="160">
        <v>15.25</v>
      </c>
      <c r="Y74" s="160">
        <v>11.927506253566142</v>
      </c>
      <c r="AA74" s="198"/>
    </row>
    <row r="75" spans="5:27" x14ac:dyDescent="0.35">
      <c r="E75" s="2"/>
      <c r="F75" s="2"/>
      <c r="H75" s="2"/>
      <c r="M75" s="2"/>
      <c r="R75" s="15">
        <v>360</v>
      </c>
      <c r="S75" s="70"/>
      <c r="T75" s="70"/>
      <c r="U75" s="70"/>
      <c r="V75" s="70"/>
      <c r="W75" s="70"/>
      <c r="X75" s="161">
        <v>15.76</v>
      </c>
      <c r="Y75" s="161">
        <v>12.231657663032079</v>
      </c>
      <c r="AA75" s="198"/>
    </row>
    <row r="76" spans="5:27" x14ac:dyDescent="0.35">
      <c r="E76" s="2"/>
      <c r="F76" s="2"/>
      <c r="H76" s="2"/>
      <c r="M76" s="2"/>
      <c r="R76" s="15">
        <v>365</v>
      </c>
      <c r="S76" s="70"/>
      <c r="T76" s="70"/>
      <c r="U76" s="70"/>
      <c r="V76" s="70"/>
      <c r="W76" s="70"/>
      <c r="X76" s="162">
        <v>16.27</v>
      </c>
      <c r="Y76" s="162">
        <v>12.543564933439399</v>
      </c>
      <c r="AA76" s="198"/>
    </row>
    <row r="77" spans="5:27" x14ac:dyDescent="0.35">
      <c r="E77" s="2"/>
      <c r="F77" s="2"/>
      <c r="H77" s="2"/>
      <c r="M77" s="2"/>
      <c r="R77" s="15">
        <v>370</v>
      </c>
      <c r="S77" s="70"/>
      <c r="T77" s="70"/>
      <c r="U77" s="70"/>
      <c r="V77" s="70"/>
      <c r="W77" s="70"/>
      <c r="X77" s="162">
        <v>16.79</v>
      </c>
      <c r="Y77" s="162">
        <v>12.863425839242105</v>
      </c>
      <c r="AA77" s="198"/>
    </row>
    <row r="78" spans="5:27" x14ac:dyDescent="0.35">
      <c r="E78" s="2"/>
      <c r="F78" s="2"/>
      <c r="H78" s="2"/>
      <c r="M78" s="2"/>
      <c r="R78" s="15">
        <v>375</v>
      </c>
      <c r="S78" s="70"/>
      <c r="T78" s="70"/>
      <c r="U78" s="70"/>
      <c r="V78" s="70"/>
      <c r="W78" s="70"/>
      <c r="X78" s="70"/>
      <c r="Y78" s="162">
        <v>13.19144319814278</v>
      </c>
      <c r="AA78" s="198"/>
    </row>
    <row r="79" spans="5:27" x14ac:dyDescent="0.35">
      <c r="E79" s="2"/>
      <c r="F79" s="2"/>
      <c r="H79" s="2"/>
      <c r="M79" s="2"/>
      <c r="R79" s="15">
        <v>380</v>
      </c>
      <c r="S79" s="70"/>
      <c r="T79" s="70"/>
      <c r="U79" s="70"/>
      <c r="V79" s="70"/>
      <c r="W79" s="70"/>
      <c r="X79" s="70"/>
      <c r="Y79" s="162">
        <v>13.527824999695422</v>
      </c>
      <c r="AA79" s="198"/>
    </row>
    <row r="80" spans="5:27" x14ac:dyDescent="0.35">
      <c r="E80" s="2"/>
      <c r="F80" s="2"/>
      <c r="H80" s="2"/>
      <c r="M80" s="2"/>
      <c r="R80" s="15">
        <v>385</v>
      </c>
      <c r="S80" s="70"/>
      <c r="T80" s="70"/>
      <c r="U80" s="70"/>
      <c r="V80" s="70"/>
      <c r="W80" s="70"/>
      <c r="X80" s="70"/>
      <c r="Y80" s="162">
        <v>13.872784537187657</v>
      </c>
      <c r="AA80" s="198"/>
    </row>
    <row r="81" spans="5:27" x14ac:dyDescent="0.35">
      <c r="E81" s="2"/>
      <c r="F81" s="2"/>
      <c r="H81" s="2"/>
      <c r="M81" s="2"/>
      <c r="R81" s="15">
        <v>390</v>
      </c>
      <c r="S81" s="70"/>
      <c r="T81" s="70"/>
      <c r="U81" s="70"/>
      <c r="V81" s="70"/>
      <c r="W81" s="70"/>
      <c r="X81" s="70"/>
      <c r="Y81" s="197">
        <v>14</v>
      </c>
    </row>
    <row r="82" spans="5:27" x14ac:dyDescent="0.35">
      <c r="E82" s="2"/>
      <c r="F82" s="2"/>
      <c r="H82" s="2"/>
      <c r="M82" s="2"/>
      <c r="R82" s="15">
        <v>395</v>
      </c>
      <c r="S82" s="70"/>
      <c r="T82" s="70"/>
      <c r="U82" s="70"/>
      <c r="V82" s="70"/>
      <c r="W82" s="70"/>
      <c r="X82" s="70"/>
      <c r="Y82" s="162">
        <v>14.3612</v>
      </c>
      <c r="AA82" s="198"/>
    </row>
    <row r="83" spans="5:27" x14ac:dyDescent="0.35">
      <c r="E83" s="2"/>
      <c r="F83" s="2"/>
      <c r="H83" s="2"/>
      <c r="M83" s="2"/>
      <c r="R83" s="15">
        <v>400</v>
      </c>
      <c r="S83" s="70"/>
      <c r="T83" s="70"/>
      <c r="U83" s="70"/>
      <c r="V83" s="70"/>
      <c r="W83" s="70"/>
      <c r="X83" s="70"/>
      <c r="Y83" s="162">
        <v>14.73171896</v>
      </c>
      <c r="AA83" s="198"/>
    </row>
    <row r="84" spans="5:27" x14ac:dyDescent="0.35">
      <c r="E84" s="2"/>
      <c r="F84" s="2"/>
      <c r="H84" s="2"/>
      <c r="M84" s="2"/>
      <c r="R84" s="15">
        <v>405</v>
      </c>
      <c r="S84" s="70"/>
      <c r="T84" s="70"/>
      <c r="U84" s="70"/>
      <c r="V84" s="70"/>
      <c r="W84" s="70"/>
      <c r="X84" s="70"/>
      <c r="Y84" s="162">
        <v>15.111797309168001</v>
      </c>
      <c r="AA84" s="198"/>
    </row>
    <row r="85" spans="5:27" x14ac:dyDescent="0.35">
      <c r="E85" s="2"/>
      <c r="F85" s="2"/>
      <c r="H85" s="2"/>
      <c r="M85" s="2"/>
      <c r="R85" s="15">
        <v>410</v>
      </c>
      <c r="S85" s="70"/>
      <c r="T85" s="70"/>
      <c r="U85" s="70"/>
      <c r="V85" s="70"/>
      <c r="W85" s="70"/>
      <c r="X85" s="70"/>
      <c r="Y85" s="162">
        <v>15.501681679744536</v>
      </c>
      <c r="AA85" s="198"/>
    </row>
    <row r="86" spans="5:27" x14ac:dyDescent="0.35">
      <c r="E86" s="2"/>
      <c r="F86" s="2"/>
      <c r="H86" s="2"/>
      <c r="M86" s="2"/>
      <c r="R86" s="15">
        <v>415</v>
      </c>
      <c r="S86" s="70"/>
      <c r="T86" s="70"/>
      <c r="U86" s="70"/>
      <c r="V86" s="70"/>
      <c r="W86" s="70"/>
      <c r="X86" s="70"/>
      <c r="Y86" s="162">
        <v>15.901625067081946</v>
      </c>
      <c r="AA86" s="198"/>
    </row>
    <row r="87" spans="5:27" x14ac:dyDescent="0.35">
      <c r="E87" s="2"/>
      <c r="F87" s="2"/>
      <c r="H87" s="2"/>
      <c r="M87" s="2"/>
      <c r="R87" s="15">
        <v>420</v>
      </c>
      <c r="S87" s="70"/>
      <c r="T87" s="70"/>
      <c r="U87" s="70"/>
      <c r="V87" s="70"/>
      <c r="W87" s="70"/>
      <c r="X87" s="70"/>
      <c r="Y87" s="162">
        <v>16.31188699381266</v>
      </c>
      <c r="AA87" s="198"/>
    </row>
    <row r="88" spans="5:27" x14ac:dyDescent="0.35">
      <c r="E88" s="2"/>
      <c r="F88" s="2"/>
      <c r="H88" s="2"/>
      <c r="M88" s="2"/>
      <c r="R88" s="15">
        <v>425</v>
      </c>
      <c r="S88" s="70"/>
      <c r="T88" s="70"/>
      <c r="U88" s="70"/>
      <c r="V88" s="70"/>
      <c r="W88" s="70"/>
      <c r="X88" s="70"/>
      <c r="Y88" s="162">
        <v>16.732733678253027</v>
      </c>
      <c r="AA88" s="198"/>
    </row>
    <row r="89" spans="5:27" x14ac:dyDescent="0.35">
      <c r="E89" s="2"/>
      <c r="F89" s="2"/>
      <c r="H89" s="2"/>
      <c r="M89" s="2"/>
      <c r="R89" s="15">
        <v>430</v>
      </c>
      <c r="S89" s="70"/>
      <c r="T89" s="70"/>
      <c r="U89" s="70"/>
      <c r="V89" s="70"/>
      <c r="W89" s="70"/>
      <c r="X89" s="70"/>
      <c r="Y89" s="162">
        <v>17.164438207151957</v>
      </c>
      <c r="AA89" s="198"/>
    </row>
    <row r="90" spans="5:27" x14ac:dyDescent="0.35">
      <c r="E90" s="2"/>
      <c r="F90" s="2"/>
      <c r="H90" s="2"/>
      <c r="M90" s="2"/>
      <c r="R90" s="15">
        <v>435</v>
      </c>
      <c r="S90" s="70"/>
      <c r="T90" s="70"/>
      <c r="U90" s="70"/>
      <c r="V90" s="70"/>
      <c r="W90" s="70"/>
      <c r="X90" s="70"/>
      <c r="Y90" s="162">
        <v>17.607280712896479</v>
      </c>
      <c r="AA90" s="198"/>
    </row>
    <row r="91" spans="5:27" x14ac:dyDescent="0.35">
      <c r="E91" s="2"/>
      <c r="F91" s="2"/>
      <c r="H91" s="2"/>
      <c r="M91" s="2"/>
      <c r="R91" s="15">
        <v>440</v>
      </c>
      <c r="S91" s="70"/>
      <c r="T91" s="70"/>
      <c r="U91" s="70"/>
      <c r="V91" s="70"/>
      <c r="W91" s="70"/>
      <c r="X91" s="70"/>
      <c r="Y91" s="162">
        <v>18.06154855528921</v>
      </c>
      <c r="AA91" s="198"/>
    </row>
    <row r="92" spans="5:27" x14ac:dyDescent="0.35">
      <c r="E92" s="2"/>
      <c r="F92" s="2"/>
      <c r="H92" s="2"/>
      <c r="M92" s="2"/>
      <c r="R92" s="15">
        <v>445</v>
      </c>
      <c r="S92" s="70"/>
      <c r="T92" s="70"/>
      <c r="U92" s="70"/>
      <c r="V92" s="70"/>
      <c r="W92" s="70"/>
      <c r="X92" s="70"/>
      <c r="Y92" s="162">
        <v>18.527536508015672</v>
      </c>
      <c r="AA92" s="198"/>
    </row>
    <row r="93" spans="5:27" x14ac:dyDescent="0.35">
      <c r="E93" s="2"/>
      <c r="F93" s="2"/>
      <c r="H93" s="2"/>
      <c r="M93" s="2"/>
      <c r="R93" s="15">
        <v>450</v>
      </c>
      <c r="S93" s="70"/>
      <c r="T93" s="70"/>
      <c r="U93" s="70"/>
      <c r="V93" s="70"/>
      <c r="W93" s="70"/>
      <c r="X93" s="70"/>
      <c r="Y93" s="162">
        <v>19.005546949922476</v>
      </c>
      <c r="AA93" s="198"/>
    </row>
    <row r="94" spans="5:27" x14ac:dyDescent="0.35">
      <c r="E94" s="2"/>
      <c r="F94" s="2"/>
      <c r="H94" s="2"/>
      <c r="M94" s="2"/>
      <c r="R94" s="15">
        <v>455</v>
      </c>
      <c r="S94" s="70"/>
      <c r="T94" s="70"/>
      <c r="U94" s="70"/>
      <c r="V94" s="70"/>
      <c r="W94" s="70"/>
      <c r="X94" s="70"/>
      <c r="Y94" s="162">
        <v>19.495890061230476</v>
      </c>
      <c r="AA94" s="198"/>
    </row>
    <row r="95" spans="5:27" x14ac:dyDescent="0.35">
      <c r="E95" s="2"/>
      <c r="F95" s="2"/>
      <c r="H95" s="2"/>
      <c r="M95" s="2"/>
      <c r="R95" s="15">
        <v>460</v>
      </c>
      <c r="S95" s="70"/>
      <c r="T95" s="70"/>
      <c r="U95" s="70"/>
      <c r="V95" s="70"/>
      <c r="W95" s="70"/>
      <c r="X95" s="70"/>
      <c r="Y95" s="197">
        <v>20</v>
      </c>
    </row>
    <row r="96" spans="5:27" x14ac:dyDescent="0.35">
      <c r="E96" s="2"/>
      <c r="F96" s="2"/>
      <c r="H96" s="2"/>
      <c r="M96" s="2"/>
      <c r="R96" s="15">
        <v>465</v>
      </c>
      <c r="S96" s="70"/>
      <c r="T96" s="70"/>
      <c r="U96" s="70"/>
      <c r="V96" s="70"/>
      <c r="W96" s="70"/>
      <c r="X96" s="70"/>
      <c r="Y96" s="162">
        <v>20.659999999999997</v>
      </c>
      <c r="AA96" s="198"/>
    </row>
    <row r="97" spans="5:27" x14ac:dyDescent="0.35">
      <c r="E97" s="2"/>
      <c r="F97" s="2"/>
      <c r="H97" s="2"/>
      <c r="M97" s="2"/>
      <c r="R97" s="15">
        <v>470</v>
      </c>
      <c r="S97" s="70"/>
      <c r="T97" s="70"/>
      <c r="U97" s="70"/>
      <c r="V97" s="70"/>
      <c r="W97" s="70"/>
      <c r="X97" s="70"/>
      <c r="Y97" s="162">
        <v>21.341779999999996</v>
      </c>
      <c r="AA97" s="198"/>
    </row>
    <row r="98" spans="5:27" x14ac:dyDescent="0.35">
      <c r="E98" s="2"/>
      <c r="F98" s="2"/>
      <c r="H98" s="2"/>
      <c r="M98" s="2"/>
      <c r="R98" s="15">
        <v>475</v>
      </c>
      <c r="S98" s="70"/>
      <c r="T98" s="70"/>
      <c r="U98" s="70"/>
      <c r="V98" s="70"/>
      <c r="W98" s="70"/>
      <c r="X98" s="70"/>
      <c r="Y98" s="162">
        <v>22.046058739999996</v>
      </c>
      <c r="AA98" s="198"/>
    </row>
    <row r="99" spans="5:27" x14ac:dyDescent="0.35">
      <c r="E99" s="2"/>
      <c r="F99" s="2"/>
      <c r="H99" s="2"/>
      <c r="M99" s="2"/>
      <c r="R99" s="15">
        <v>480</v>
      </c>
      <c r="S99" s="70"/>
      <c r="T99" s="70"/>
      <c r="U99" s="70"/>
      <c r="V99" s="70"/>
      <c r="W99" s="70"/>
      <c r="X99" s="70"/>
      <c r="Y99" s="162">
        <v>22.773578678419995</v>
      </c>
      <c r="AA99" s="198"/>
    </row>
    <row r="100" spans="5:27" x14ac:dyDescent="0.35">
      <c r="E100" s="2"/>
      <c r="F100" s="2"/>
      <c r="H100" s="2"/>
      <c r="M100" s="2"/>
      <c r="R100" s="15">
        <v>485</v>
      </c>
      <c r="S100" s="70"/>
      <c r="T100" s="70"/>
      <c r="U100" s="70"/>
      <c r="V100" s="70"/>
      <c r="W100" s="70"/>
      <c r="X100" s="70"/>
      <c r="Y100" s="162">
        <v>23.525106774807853</v>
      </c>
      <c r="AA100" s="198"/>
    </row>
    <row r="101" spans="5:27" x14ac:dyDescent="0.35">
      <c r="E101" s="2"/>
      <c r="F101" s="2"/>
      <c r="H101" s="2"/>
      <c r="M101" s="2"/>
      <c r="R101" s="15">
        <v>490</v>
      </c>
      <c r="S101" s="70"/>
      <c r="T101" s="70"/>
      <c r="U101" s="70"/>
      <c r="V101" s="70"/>
      <c r="W101" s="70"/>
      <c r="X101" s="70"/>
      <c r="Y101" s="162">
        <v>24.301435298376511</v>
      </c>
      <c r="AA101" s="198"/>
    </row>
    <row r="102" spans="5:27" x14ac:dyDescent="0.35">
      <c r="E102" s="2"/>
      <c r="F102" s="2"/>
      <c r="H102" s="2"/>
      <c r="M102" s="2"/>
      <c r="R102" s="15">
        <v>495</v>
      </c>
      <c r="S102" s="70"/>
      <c r="T102" s="70"/>
      <c r="U102" s="70"/>
      <c r="V102" s="70"/>
      <c r="W102" s="70"/>
      <c r="X102" s="70"/>
      <c r="Y102" s="162">
        <v>25.103382663222934</v>
      </c>
      <c r="AA102" s="198"/>
    </row>
    <row r="103" spans="5:27" ht="15" thickBot="1" x14ac:dyDescent="0.4">
      <c r="E103" s="2"/>
      <c r="F103" s="2"/>
      <c r="H103" s="2"/>
      <c r="M103" s="2"/>
      <c r="R103" s="163">
        <v>500</v>
      </c>
      <c r="S103" s="164"/>
      <c r="T103" s="164"/>
      <c r="U103" s="164"/>
      <c r="V103" s="164"/>
      <c r="W103" s="164"/>
      <c r="X103" s="164"/>
      <c r="Y103" s="200">
        <v>25.5</v>
      </c>
    </row>
    <row r="104" spans="5:27" x14ac:dyDescent="0.35">
      <c r="E104" s="2"/>
      <c r="F104" s="2"/>
      <c r="H104" s="2"/>
      <c r="M104" s="2"/>
    </row>
    <row r="105" spans="5:27" x14ac:dyDescent="0.35">
      <c r="E105" s="2"/>
      <c r="F105" s="2"/>
      <c r="H105" s="2"/>
      <c r="M105" s="2"/>
    </row>
    <row r="106" spans="5:27" x14ac:dyDescent="0.35">
      <c r="E106" s="2"/>
      <c r="F106" s="2"/>
      <c r="H106" s="2"/>
      <c r="M106" s="2"/>
    </row>
    <row r="107" spans="5:27" x14ac:dyDescent="0.35">
      <c r="E107" s="2"/>
      <c r="F107" s="2"/>
      <c r="H107" s="2"/>
      <c r="M107" s="2"/>
    </row>
    <row r="108" spans="5:27" x14ac:dyDescent="0.35">
      <c r="E108" s="2"/>
      <c r="F108" s="2"/>
      <c r="H108" s="2"/>
      <c r="M108" s="2"/>
    </row>
    <row r="109" spans="5:27" x14ac:dyDescent="0.35">
      <c r="E109" s="2"/>
      <c r="F109" s="2"/>
      <c r="H109" s="2"/>
      <c r="M109" s="2"/>
    </row>
    <row r="110" spans="5:27" x14ac:dyDescent="0.35">
      <c r="E110" s="2"/>
      <c r="F110" s="2"/>
      <c r="H110" s="2"/>
      <c r="M110" s="2"/>
    </row>
    <row r="111" spans="5:27" x14ac:dyDescent="0.35">
      <c r="E111" s="2"/>
      <c r="F111" s="2"/>
      <c r="H111" s="2"/>
      <c r="M111" s="2"/>
    </row>
    <row r="112" spans="5:27" x14ac:dyDescent="0.35">
      <c r="E112" s="2"/>
      <c r="F112" s="2"/>
      <c r="H112" s="2"/>
      <c r="M112" s="2"/>
    </row>
    <row r="113" spans="5:13" x14ac:dyDescent="0.35">
      <c r="E113" s="2"/>
      <c r="F113" s="2"/>
      <c r="H113" s="2"/>
      <c r="M113" s="2"/>
    </row>
    <row r="114" spans="5:13" x14ac:dyDescent="0.35">
      <c r="E114" s="2"/>
      <c r="F114" s="2"/>
      <c r="H114" s="2"/>
      <c r="M114" s="2"/>
    </row>
    <row r="115" spans="5:13" x14ac:dyDescent="0.35">
      <c r="E115" s="2"/>
      <c r="F115" s="2"/>
      <c r="H115" s="2"/>
      <c r="M115" s="2"/>
    </row>
    <row r="116" spans="5:13" x14ac:dyDescent="0.35">
      <c r="E116" s="2"/>
      <c r="F116" s="2"/>
      <c r="H116" s="2"/>
      <c r="M116" s="2"/>
    </row>
    <row r="117" spans="5:13" x14ac:dyDescent="0.35">
      <c r="E117" s="2"/>
      <c r="F117" s="2"/>
      <c r="H117" s="2"/>
      <c r="M117" s="2"/>
    </row>
    <row r="118" spans="5:13" x14ac:dyDescent="0.35">
      <c r="E118" s="2"/>
      <c r="F118" s="2"/>
      <c r="H118" s="2"/>
      <c r="M118" s="2"/>
    </row>
    <row r="119" spans="5:13" x14ac:dyDescent="0.35">
      <c r="E119" s="2"/>
      <c r="F119" s="2"/>
      <c r="H119" s="2"/>
      <c r="M119" s="2"/>
    </row>
    <row r="120" spans="5:13" x14ac:dyDescent="0.35">
      <c r="E120" s="2"/>
      <c r="F120" s="2"/>
      <c r="H120" s="2"/>
      <c r="M120" s="2"/>
    </row>
    <row r="121" spans="5:13" x14ac:dyDescent="0.35">
      <c r="E121" s="2"/>
      <c r="F121" s="2"/>
      <c r="H121" s="2"/>
      <c r="M121" s="2"/>
    </row>
    <row r="122" spans="5:13" x14ac:dyDescent="0.35">
      <c r="E122" s="2"/>
      <c r="F122" s="2"/>
      <c r="H122" s="2"/>
      <c r="M122" s="2"/>
    </row>
    <row r="123" spans="5:13" x14ac:dyDescent="0.35">
      <c r="E123" s="2"/>
      <c r="F123" s="2"/>
      <c r="H123" s="2"/>
      <c r="M123" s="2"/>
    </row>
    <row r="124" spans="5:13" x14ac:dyDescent="0.35">
      <c r="E124" s="2"/>
      <c r="F124" s="2"/>
      <c r="H124" s="2"/>
      <c r="M124" s="2"/>
    </row>
    <row r="125" spans="5:13" x14ac:dyDescent="0.35">
      <c r="E125" s="2"/>
      <c r="F125" s="2"/>
      <c r="H125" s="2"/>
      <c r="M125" s="2"/>
    </row>
    <row r="126" spans="5:13" x14ac:dyDescent="0.35">
      <c r="E126" s="2"/>
      <c r="F126" s="2"/>
      <c r="H126" s="2"/>
      <c r="M126" s="2"/>
    </row>
    <row r="127" spans="5:13" x14ac:dyDescent="0.35">
      <c r="E127" s="2"/>
      <c r="F127" s="2"/>
      <c r="H127" s="2"/>
      <c r="M127" s="2"/>
    </row>
    <row r="128" spans="5:13" x14ac:dyDescent="0.35">
      <c r="E128" s="2"/>
      <c r="F128" s="2"/>
      <c r="H128" s="2"/>
      <c r="M128" s="2"/>
    </row>
    <row r="129" spans="5:13" x14ac:dyDescent="0.35">
      <c r="E129" s="2"/>
      <c r="F129" s="2"/>
      <c r="H129" s="2"/>
      <c r="M129" s="2"/>
    </row>
    <row r="130" spans="5:13" x14ac:dyDescent="0.35">
      <c r="E130" s="2"/>
      <c r="F130" s="2"/>
      <c r="H130" s="2"/>
      <c r="M130" s="2"/>
    </row>
    <row r="131" spans="5:13" x14ac:dyDescent="0.35">
      <c r="E131" s="2"/>
      <c r="F131" s="2"/>
      <c r="H131" s="2"/>
      <c r="M131" s="2"/>
    </row>
    <row r="132" spans="5:13" x14ac:dyDescent="0.35">
      <c r="E132" s="2"/>
      <c r="F132" s="2"/>
      <c r="H132" s="2"/>
      <c r="M132" s="2"/>
    </row>
    <row r="133" spans="5:13" x14ac:dyDescent="0.35">
      <c r="E133" s="2"/>
      <c r="F133" s="2"/>
      <c r="H133" s="2"/>
      <c r="M133" s="2"/>
    </row>
    <row r="134" spans="5:13" x14ac:dyDescent="0.35">
      <c r="E134" s="2"/>
      <c r="F134" s="2"/>
      <c r="H134" s="2"/>
      <c r="M134" s="2"/>
    </row>
    <row r="135" spans="5:13" x14ac:dyDescent="0.35">
      <c r="E135" s="2"/>
      <c r="F135" s="2"/>
      <c r="H135" s="2"/>
      <c r="M135" s="2"/>
    </row>
    <row r="136" spans="5:13" x14ac:dyDescent="0.35">
      <c r="E136" s="2"/>
      <c r="F136" s="2"/>
      <c r="H136" s="2"/>
      <c r="M136" s="2"/>
    </row>
    <row r="137" spans="5:13" x14ac:dyDescent="0.35">
      <c r="E137" s="2"/>
      <c r="F137" s="2"/>
      <c r="H137" s="2"/>
      <c r="M137" s="2"/>
    </row>
    <row r="138" spans="5:13" x14ac:dyDescent="0.35">
      <c r="E138" s="2"/>
      <c r="F138" s="2"/>
      <c r="H138" s="2"/>
      <c r="M138" s="2"/>
    </row>
    <row r="139" spans="5:13" x14ac:dyDescent="0.35">
      <c r="E139" s="2"/>
      <c r="F139" s="2"/>
      <c r="H139" s="2"/>
      <c r="M139" s="2"/>
    </row>
    <row r="140" spans="5:13" x14ac:dyDescent="0.35">
      <c r="E140" s="2"/>
      <c r="F140" s="2"/>
      <c r="H140" s="2"/>
    </row>
    <row r="141" spans="5:13" x14ac:dyDescent="0.35">
      <c r="E141" s="2"/>
      <c r="F141" s="2"/>
      <c r="H141" s="2"/>
    </row>
    <row r="142" spans="5:13" x14ac:dyDescent="0.35">
      <c r="E142" s="2"/>
      <c r="F142" s="2"/>
      <c r="H142" s="2"/>
    </row>
    <row r="143" spans="5:13" x14ac:dyDescent="0.35">
      <c r="E143" s="2"/>
      <c r="F143" s="2"/>
      <c r="H143" s="2"/>
    </row>
    <row r="144" spans="5:13" x14ac:dyDescent="0.35">
      <c r="E144" s="2"/>
      <c r="F144" s="2"/>
      <c r="H144" s="2"/>
    </row>
    <row r="145" spans="5:8" x14ac:dyDescent="0.35">
      <c r="E145" s="2"/>
      <c r="F145" s="2"/>
      <c r="H145" s="2"/>
    </row>
    <row r="146" spans="5:8" x14ac:dyDescent="0.35">
      <c r="E146" s="2"/>
      <c r="F146" s="2"/>
    </row>
    <row r="147" spans="5:8" x14ac:dyDescent="0.35">
      <c r="F147" s="2"/>
    </row>
  </sheetData>
  <sheetProtection algorithmName="SHA-512" hashValue="AJW7u3pBvphZXMNLTpKeouCaujbnNltg3fCemUfDMgXc4H8CsYiWr9xu8o6yWNUU7/wzmIJXuTx+gWPcARBU9w==" saltValue="U1ySbA2FLA039Ib2XrWdOA==" spinCount="100000" sheet="1" objects="1" scenarios="1"/>
  <protectedRanges>
    <protectedRange algorithmName="SHA-512" hashValue="cL1ZOBTO0NDDlj+soI2ATjQMEgfcTqJU1ppmtIgz11ZAObXUZ0fl6//U/XY2DaDDjGGs6RGwgvm90YA6PGO78Q==" saltValue="R0REIsF38n+116DKOvUzpA==" spinCount="100000" sqref="I2:I5 I8" name="Range1"/>
  </protectedRanges>
  <mergeCells count="59">
    <mergeCell ref="A30:M30"/>
    <mergeCell ref="K25:M25"/>
    <mergeCell ref="B26:D26"/>
    <mergeCell ref="B24:D24"/>
    <mergeCell ref="B28:D28"/>
    <mergeCell ref="B27:D27"/>
    <mergeCell ref="K1:M1"/>
    <mergeCell ref="K2:L2"/>
    <mergeCell ref="K3:L3"/>
    <mergeCell ref="K4:L4"/>
    <mergeCell ref="K5:L5"/>
    <mergeCell ref="A1:D1"/>
    <mergeCell ref="A31:C31"/>
    <mergeCell ref="D31:G31"/>
    <mergeCell ref="H31:K31"/>
    <mergeCell ref="A15:C15"/>
    <mergeCell ref="A16:C16"/>
    <mergeCell ref="A17:C17"/>
    <mergeCell ref="A22:D22"/>
    <mergeCell ref="K22:M22"/>
    <mergeCell ref="K23:M24"/>
    <mergeCell ref="K29:M29"/>
    <mergeCell ref="K26:M27"/>
    <mergeCell ref="K28:M28"/>
    <mergeCell ref="L31:M31"/>
    <mergeCell ref="A23:D23"/>
    <mergeCell ref="B25:D25"/>
    <mergeCell ref="A18:D18"/>
    <mergeCell ref="S1:Y1"/>
    <mergeCell ref="A19:D19"/>
    <mergeCell ref="A20:D20"/>
    <mergeCell ref="A21:D21"/>
    <mergeCell ref="F13:I14"/>
    <mergeCell ref="F10:I10"/>
    <mergeCell ref="A12:D12"/>
    <mergeCell ref="A13:C13"/>
    <mergeCell ref="A14:C14"/>
    <mergeCell ref="F1:I1"/>
    <mergeCell ref="F2:F3"/>
    <mergeCell ref="G2:H2"/>
    <mergeCell ref="G3:H3"/>
    <mergeCell ref="K19:M20"/>
    <mergeCell ref="A11:D11"/>
    <mergeCell ref="K15:M16"/>
    <mergeCell ref="K17:M17"/>
    <mergeCell ref="K18:M18"/>
    <mergeCell ref="F4:F5"/>
    <mergeCell ref="G4:H4"/>
    <mergeCell ref="G5:H5"/>
    <mergeCell ref="F6:I6"/>
    <mergeCell ref="F8:H8"/>
    <mergeCell ref="F7:I7"/>
    <mergeCell ref="K7:L7"/>
    <mergeCell ref="K8:L8"/>
    <mergeCell ref="K9:L9"/>
    <mergeCell ref="K11:L11"/>
    <mergeCell ref="K12:L12"/>
    <mergeCell ref="K14:M14"/>
    <mergeCell ref="K13:L13"/>
  </mergeCells>
  <dataValidations count="5">
    <dataValidation type="list" allowBlank="1" showInputMessage="1" showErrorMessage="1" sqref="I8" xr:uid="{E911CE50-5AD8-4448-92F1-EB845E85A217}">
      <formula1>Binary</formula1>
    </dataValidation>
    <dataValidation type="whole" allowBlank="1" showInputMessage="1" showErrorMessage="1" errorTitle="Error" error="Enter value between 0 - 450 GPM, MUST be greater than Min. flow rate" prompt="Enter value between 0 - 450 GPM, MUST be greater than Min. flow rate" sqref="I3" xr:uid="{1EC504CE-1E01-4C86-A22B-AE1743197BE8}">
      <formula1>IF($I$2&gt;0, $I$2, 0)</formula1>
      <formula2>450</formula2>
    </dataValidation>
    <dataValidation type="whole" allowBlank="1" showInputMessage="1" showErrorMessage="1" errorTitle="Error" error="Inlet pressure MUST be 10 PSI above desired outlet pressure, and no greater than 400 PSI" prompt="Inlet pressure MUST be 10 PSI above desired outlet pressure, and no greater than 400 PSI" sqref="I4" xr:uid="{2A743015-9D1E-4914-B982-677CEDEF7F1F}">
      <formula1>IF($M$5&gt;1, $I$5 + 10, 35)</formula1>
      <formula2>400</formula2>
    </dataValidation>
    <dataValidation type="whole" allowBlank="1" showInputMessage="1" showErrorMessage="1" errorTitle="Error" error="Enter outlet pressure between 15 -125 PSI, MUST be 10 PSI below Inlet pressure value. " prompt="Enter vaue between 15 - 125 PSI, MUST be 10 PSI below Inlet pressure value" sqref="I5" xr:uid="{FD9924B3-A06A-47BC-8F78-77D85C64CB5E}">
      <formula1>15</formula1>
      <formula2>IF($I$4&gt;=135, 125, $I$4-10)</formula2>
    </dataValidation>
    <dataValidation type="whole" allowBlank="1" showInputMessage="1" showErrorMessage="1" errorTitle="Error" error="Enter value between 0 - 450 GPM, MUST be less than Max. flow rate." prompt="Enter value between 0 - 450 GPM, MUST be less than Max. flow rate." sqref="I2" xr:uid="{91B2678D-CC7E-413F-ADE8-F4D209577B60}">
      <formula1>0</formula1>
      <formula2>IF($I$3&gt;0, $I$3, 450)</formula2>
    </dataValidation>
  </dataValidations>
  <hyperlinks>
    <hyperlink ref="A31:C31" r:id="rId1" display="Click for: 500XL3 Spec. Sheet" xr:uid="{45BE8A4D-09B1-4003-A9E0-56EDEAA0C17F}"/>
    <hyperlink ref="L31:M31" r:id="rId2" display="Click for: 2-1/2&quot;, 3&quot; &amp; 4&quot; Installation /Maint. Instructions" xr:uid="{1BEA7120-3069-4802-A52B-85BB12A62FD5}"/>
    <hyperlink ref="H31:K31" r:id="rId3" display="Click for: 1&quot; - 2&quot; Installation/Maint. Instructions" xr:uid="{2B9890EC-8507-4C75-AB40-CE520067A4FD}"/>
    <hyperlink ref="D31:G31" r:id="rId4" display="Click for: 500XL3(F)(BP) (Flanged) Spec. Sheet" xr:uid="{3F19BE2B-86EC-4819-B6D5-56A42B02BDD1}"/>
  </hyperlinks>
  <pageMargins left="0.7" right="0.7" top="0.75" bottom="0.75" header="0.3" footer="0.3"/>
  <pageSetup paperSize="8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43"/>
  <sheetViews>
    <sheetView topLeftCell="A4" zoomScale="68" zoomScaleNormal="68" workbookViewId="0">
      <selection activeCell="S7" sqref="S7"/>
    </sheetView>
  </sheetViews>
  <sheetFormatPr defaultRowHeight="14.5" x14ac:dyDescent="0.35"/>
  <cols>
    <col min="1" max="1" width="40.7265625" customWidth="1"/>
    <col min="5" max="5" width="9.7265625" bestFit="1" customWidth="1"/>
    <col min="6" max="6" width="6.7265625" bestFit="1" customWidth="1"/>
    <col min="7" max="7" width="5" bestFit="1" customWidth="1"/>
    <col min="8" max="8" width="4" bestFit="1" customWidth="1"/>
    <col min="9" max="10" width="6.453125" bestFit="1" customWidth="1"/>
    <col min="11" max="11" width="4.54296875" customWidth="1"/>
    <col min="12" max="12" width="9.7265625" bestFit="1" customWidth="1"/>
    <col min="19" max="19" width="40.7265625" customWidth="1"/>
  </cols>
  <sheetData>
    <row r="1" spans="1:19" ht="200.15" customHeight="1" x14ac:dyDescent="0.35">
      <c r="A1" s="1"/>
    </row>
    <row r="2" spans="1:19" ht="200.15" customHeight="1" x14ac:dyDescent="0.35">
      <c r="A2" s="1" t="s">
        <v>4</v>
      </c>
    </row>
    <row r="3" spans="1:19" ht="200.15" customHeight="1" x14ac:dyDescent="0.35">
      <c r="A3" s="1" t="s">
        <v>5</v>
      </c>
    </row>
    <row r="4" spans="1:19" ht="200.15" customHeight="1" x14ac:dyDescent="0.35">
      <c r="A4" s="1" t="s">
        <v>6</v>
      </c>
    </row>
    <row r="5" spans="1:19" ht="200.15" customHeight="1" x14ac:dyDescent="0.35">
      <c r="A5" s="1" t="s">
        <v>7</v>
      </c>
    </row>
    <row r="6" spans="1:19" ht="200.15" customHeight="1" x14ac:dyDescent="0.35">
      <c r="A6" s="1" t="s">
        <v>8</v>
      </c>
    </row>
    <row r="7" spans="1:19" ht="200.15" customHeight="1" x14ac:dyDescent="0.35">
      <c r="A7" s="1" t="s">
        <v>9</v>
      </c>
    </row>
    <row r="8" spans="1:19" ht="200.15" customHeight="1" x14ac:dyDescent="0.35">
      <c r="A8" s="1" t="s">
        <v>10</v>
      </c>
    </row>
    <row r="9" spans="1:19" ht="200.15" customHeight="1" x14ac:dyDescent="0.35">
      <c r="A9" s="1" t="s">
        <v>11</v>
      </c>
    </row>
    <row r="10" spans="1:19" ht="200.15" customHeight="1" x14ac:dyDescent="0.35">
      <c r="A10" s="1" t="s">
        <v>12</v>
      </c>
    </row>
    <row r="11" spans="1:19" ht="200.15" customHeight="1" x14ac:dyDescent="0.35">
      <c r="A11" s="3" t="s">
        <v>3</v>
      </c>
      <c r="S11" s="1"/>
    </row>
    <row r="12" spans="1:19" x14ac:dyDescent="0.35">
      <c r="S12" s="1"/>
    </row>
    <row r="13" spans="1:19" x14ac:dyDescent="0.35">
      <c r="S13" s="1"/>
    </row>
    <row r="14" spans="1:19" x14ac:dyDescent="0.35">
      <c r="S14" s="1"/>
    </row>
    <row r="15" spans="1:19" x14ac:dyDescent="0.35">
      <c r="S15" s="1"/>
    </row>
    <row r="16" spans="1:19" x14ac:dyDescent="0.35">
      <c r="S16" s="1"/>
    </row>
    <row r="17" spans="19:19" x14ac:dyDescent="0.35">
      <c r="S17" s="1"/>
    </row>
    <row r="18" spans="19:19" x14ac:dyDescent="0.35">
      <c r="S18" s="1"/>
    </row>
    <row r="19" spans="19:19" x14ac:dyDescent="0.35">
      <c r="S19" s="1"/>
    </row>
    <row r="20" spans="19:19" x14ac:dyDescent="0.35">
      <c r="S20" s="1"/>
    </row>
    <row r="21" spans="19:19" x14ac:dyDescent="0.35">
      <c r="S21" s="3"/>
    </row>
    <row r="22" spans="19:19" x14ac:dyDescent="0.35">
      <c r="S22" s="1"/>
    </row>
    <row r="23" spans="19:19" x14ac:dyDescent="0.35">
      <c r="S23" s="1"/>
    </row>
    <row r="24" spans="19:19" x14ac:dyDescent="0.35">
      <c r="S24" s="1"/>
    </row>
    <row r="25" spans="19:19" x14ac:dyDescent="0.35">
      <c r="S25" s="1"/>
    </row>
    <row r="26" spans="19:19" x14ac:dyDescent="0.35">
      <c r="S26" s="1"/>
    </row>
    <row r="27" spans="19:19" x14ac:dyDescent="0.35">
      <c r="S27" s="1"/>
    </row>
    <row r="28" spans="19:19" x14ac:dyDescent="0.35">
      <c r="S28" s="1"/>
    </row>
    <row r="29" spans="19:19" x14ac:dyDescent="0.35">
      <c r="S29" s="1"/>
    </row>
    <row r="30" spans="19:19" x14ac:dyDescent="0.35">
      <c r="S30" s="1"/>
    </row>
    <row r="31" spans="19:19" x14ac:dyDescent="0.35">
      <c r="S31" s="1"/>
    </row>
    <row r="32" spans="19:19" x14ac:dyDescent="0.35">
      <c r="S32" s="3"/>
    </row>
    <row r="33" spans="19:19" x14ac:dyDescent="0.35">
      <c r="S33" s="1"/>
    </row>
    <row r="34" spans="19:19" x14ac:dyDescent="0.35">
      <c r="S34" s="1"/>
    </row>
    <row r="35" spans="19:19" x14ac:dyDescent="0.35">
      <c r="S35" s="1"/>
    </row>
    <row r="36" spans="19:19" x14ac:dyDescent="0.35">
      <c r="S36" s="1"/>
    </row>
    <row r="37" spans="19:19" x14ac:dyDescent="0.35">
      <c r="S37" s="1"/>
    </row>
    <row r="38" spans="19:19" x14ac:dyDescent="0.35">
      <c r="S38" s="1"/>
    </row>
    <row r="39" spans="19:19" x14ac:dyDescent="0.35">
      <c r="S39" s="1"/>
    </row>
    <row r="40" spans="19:19" x14ac:dyDescent="0.35">
      <c r="S40" s="1"/>
    </row>
    <row r="41" spans="19:19" x14ac:dyDescent="0.35">
      <c r="S41" s="1"/>
    </row>
    <row r="42" spans="19:19" x14ac:dyDescent="0.35">
      <c r="S42" s="1"/>
    </row>
    <row r="43" spans="19:19" x14ac:dyDescent="0.35">
      <c r="S4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ea10b5-85fc-4c5a-aafb-0cbe0edf88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1A3CD7C3E804F96950A200677A7D7" ma:contentTypeVersion="16" ma:contentTypeDescription="Create a new document." ma:contentTypeScope="" ma:versionID="6f7059ae97309a5f4d897ae780b78c46">
  <xsd:schema xmlns:xsd="http://www.w3.org/2001/XMLSchema" xmlns:xs="http://www.w3.org/2001/XMLSchema" xmlns:p="http://schemas.microsoft.com/office/2006/metadata/properties" xmlns:ns3="56ea10b5-85fc-4c5a-aafb-0cbe0edf889b" xmlns:ns4="1a3a1527-e29d-4a64-ab11-db6aec681361" targetNamespace="http://schemas.microsoft.com/office/2006/metadata/properties" ma:root="true" ma:fieldsID="c992ca6f418d171ae1a0571ff77b1f22" ns3:_="" ns4:_="">
    <xsd:import namespace="56ea10b5-85fc-4c5a-aafb-0cbe0edf889b"/>
    <xsd:import namespace="1a3a1527-e29d-4a64-ab11-db6aec6813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a10b5-85fc-4c5a-aafb-0cbe0edf8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a1527-e29d-4a64-ab11-db6aec681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ECAC4-D9CA-48DC-9DCC-8911D62C40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4E111-69F4-4678-8A42-553C06475B5C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56ea10b5-85fc-4c5a-aafb-0cbe0edf889b"/>
    <ds:schemaRef ds:uri="http://schemas.microsoft.com/office/infopath/2007/PartnerControls"/>
    <ds:schemaRef ds:uri="http://schemas.openxmlformats.org/package/2006/metadata/core-properties"/>
    <ds:schemaRef ds:uri="1a3a1527-e29d-4a64-ab11-db6aec681361"/>
  </ds:schemaRefs>
</ds:datastoreItem>
</file>

<file path=customXml/itemProps3.xml><?xml version="1.0" encoding="utf-8"?>
<ds:datastoreItem xmlns:ds="http://schemas.openxmlformats.org/officeDocument/2006/customXml" ds:itemID="{1DB7F6E9-B016-4F09-AEA0-A32687FE7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a10b5-85fc-4c5a-aafb-0cbe0edf889b"/>
    <ds:schemaRef ds:uri="1a3a1527-e29d-4a64-ab11-db6aec68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500XL3</vt:lpstr>
      <vt:lpstr>5</vt:lpstr>
      <vt:lpstr>Binary</vt:lpstr>
      <vt:lpstr>ERROR</vt:lpstr>
      <vt:lpstr>Figure0</vt:lpstr>
      <vt:lpstr>Figure1</vt:lpstr>
      <vt:lpstr>Figure2</vt:lpstr>
      <vt:lpstr>Figure3</vt:lpstr>
      <vt:lpstr>Figure4</vt:lpstr>
      <vt:lpstr>Figure5</vt:lpstr>
      <vt:lpstr>Figure6</vt:lpstr>
      <vt:lpstr>Figure7</vt:lpstr>
      <vt:lpstr>Figure8</vt:lpstr>
      <vt:lpstr>Figure9</vt:lpstr>
      <vt:lpstr>'500XL3'!Print_Area</vt:lpstr>
      <vt:lpstr>Trinary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dalvarez</dc:creator>
  <cp:lastModifiedBy>Vinay Kumar Ksheerasagar</cp:lastModifiedBy>
  <dcterms:created xsi:type="dcterms:W3CDTF">2015-12-15T16:01:40Z</dcterms:created>
  <dcterms:modified xsi:type="dcterms:W3CDTF">2024-03-18T12:40:22Z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0x010100C521A3CD7C3E804F96950A200677A7D7</vt:lpwstr>
  </property>
</Properties>
</file>