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zurnws-my.sharepoint.com/personal/reuben_westmoreland_zurn_com/Documents/Desktop/"/>
    </mc:Choice>
  </mc:AlternateContent>
  <xr:revisionPtr revIDLastSave="0" documentId="13_ncr:4000b_{D77C57C0-D853-4737-B763-4116ECF99A9D}" xr6:coauthVersionLast="47" xr6:coauthVersionMax="47" xr10:uidLastSave="{00000000-0000-0000-0000-000000000000}"/>
  <bookViews>
    <workbookView xWindow="-120" yWindow="-120" windowWidth="29040" windowHeight="15840"/>
  </bookViews>
  <sheets>
    <sheet name="ZW5000 Series" sheetId="12" r:id="rId1"/>
    <sheet name="ZW4000 Series" sheetId="1" r:id="rId2"/>
    <sheet name="ZW4100 Series" sheetId="9" r:id="rId3"/>
    <sheet name="Z3000 Series" sheetId="7" r:id="rId4"/>
    <sheet name="Z2100 Series" sheetId="6" r:id="rId5"/>
    <sheet name="PartNumberAssistant" sheetId="10" r:id="rId6"/>
    <sheet name="ValveList" sheetId="11" r:id="rId7"/>
  </sheets>
  <definedNames>
    <definedName name="_xlnm.Print_Area" localSheetId="4">'Z2100 Series'!$G$1:$S$101</definedName>
    <definedName name="_xlnm.Print_Area" localSheetId="3">'Z3000 Series'!$L$1:$X$101</definedName>
    <definedName name="_xlnm.Print_Area" localSheetId="1">'ZW4000 Series'!$L$1:$X$101</definedName>
    <definedName name="_xlnm.Print_Area" localSheetId="2">'ZW4100 Series'!$G$1:$S$101</definedName>
    <definedName name="_xlnm.Print_Titles" localSheetId="4">'Z2100 Series'!$1:$1</definedName>
    <definedName name="_xlnm.Print_Titles" localSheetId="3">'Z3000 Series'!$1:$1</definedName>
    <definedName name="_xlnm.Print_Titles" localSheetId="1">'ZW4000 Series'!$1:$1</definedName>
    <definedName name="_xlnm.Print_Titles" localSheetId="2">'ZW4100 Series'!$1:$1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5" i="12" l="1"/>
  <c r="O16" i="12"/>
  <c r="O17" i="12"/>
  <c r="O18" i="12"/>
  <c r="N18" i="12"/>
  <c r="O19" i="12"/>
  <c r="AN19" i="12"/>
  <c r="Q19" i="12"/>
  <c r="O20" i="12"/>
  <c r="O21" i="12"/>
  <c r="N21" i="12"/>
  <c r="O22" i="12"/>
  <c r="O23" i="12"/>
  <c r="O24" i="12"/>
  <c r="O25" i="12"/>
  <c r="O26" i="12"/>
  <c r="N26" i="12"/>
  <c r="O27" i="12"/>
  <c r="AN27" i="12"/>
  <c r="Q27" i="12"/>
  <c r="O28" i="12"/>
  <c r="O29" i="12"/>
  <c r="N29" i="12"/>
  <c r="O30" i="12"/>
  <c r="O31" i="12"/>
  <c r="O32" i="12"/>
  <c r="O33" i="12"/>
  <c r="O34" i="12"/>
  <c r="N34" i="12"/>
  <c r="O35" i="12"/>
  <c r="M35" i="12"/>
  <c r="O36" i="12"/>
  <c r="O37" i="12"/>
  <c r="N37" i="12"/>
  <c r="O38" i="12"/>
  <c r="O39" i="12"/>
  <c r="O40" i="12"/>
  <c r="O41" i="12"/>
  <c r="O42" i="12"/>
  <c r="N42" i="12"/>
  <c r="O43" i="12"/>
  <c r="AN43" i="12"/>
  <c r="Q43" i="12"/>
  <c r="O44" i="12"/>
  <c r="O45" i="12"/>
  <c r="N45" i="12"/>
  <c r="O46" i="12"/>
  <c r="O47" i="12"/>
  <c r="O48" i="12"/>
  <c r="O49" i="12"/>
  <c r="O50" i="12"/>
  <c r="N50" i="12"/>
  <c r="O51" i="12"/>
  <c r="M51" i="12"/>
  <c r="O52" i="12"/>
  <c r="O53" i="12"/>
  <c r="N53" i="12"/>
  <c r="O54" i="12"/>
  <c r="O55" i="12"/>
  <c r="O56" i="12"/>
  <c r="O57" i="12"/>
  <c r="O58" i="12"/>
  <c r="N58" i="12"/>
  <c r="O59" i="12"/>
  <c r="M59" i="12"/>
  <c r="O60" i="12"/>
  <c r="O61" i="12"/>
  <c r="N61" i="12"/>
  <c r="O62" i="12"/>
  <c r="O63" i="12"/>
  <c r="O64" i="12"/>
  <c r="O65" i="12"/>
  <c r="O66" i="12"/>
  <c r="N66" i="12"/>
  <c r="O67" i="12"/>
  <c r="M67" i="12"/>
  <c r="O68" i="12"/>
  <c r="O69" i="12"/>
  <c r="N69" i="12"/>
  <c r="O70" i="12"/>
  <c r="O71" i="12"/>
  <c r="O72" i="12"/>
  <c r="O73" i="12"/>
  <c r="O74" i="12"/>
  <c r="N74" i="12"/>
  <c r="O75" i="12"/>
  <c r="AN75" i="12"/>
  <c r="Q75" i="12"/>
  <c r="O76" i="12"/>
  <c r="O77" i="12"/>
  <c r="N77" i="12"/>
  <c r="O78" i="12"/>
  <c r="O79" i="12"/>
  <c r="O80" i="12"/>
  <c r="O81" i="12"/>
  <c r="O82" i="12"/>
  <c r="AN82" i="12"/>
  <c r="Q82" i="12"/>
  <c r="O83" i="12"/>
  <c r="M83" i="12"/>
  <c r="O84" i="12"/>
  <c r="O85" i="12"/>
  <c r="N85" i="12"/>
  <c r="O86" i="12"/>
  <c r="O87" i="12"/>
  <c r="O88" i="12"/>
  <c r="O89" i="12"/>
  <c r="O90" i="12"/>
  <c r="AN90" i="12"/>
  <c r="Q90" i="12"/>
  <c r="O91" i="12"/>
  <c r="M91" i="12"/>
  <c r="O92" i="12"/>
  <c r="O93" i="12"/>
  <c r="N93" i="12"/>
  <c r="O94" i="12"/>
  <c r="O95" i="12"/>
  <c r="O96" i="12"/>
  <c r="O97" i="12"/>
  <c r="O98" i="12"/>
  <c r="AN98" i="12"/>
  <c r="Q98" i="12"/>
  <c r="O99" i="12"/>
  <c r="M99" i="12"/>
  <c r="O100" i="12"/>
  <c r="O101" i="12"/>
  <c r="N101" i="12"/>
  <c r="O102" i="12"/>
  <c r="O103" i="12"/>
  <c r="O104" i="12"/>
  <c r="O105" i="12"/>
  <c r="O106" i="12"/>
  <c r="AN106" i="12"/>
  <c r="Q106" i="12"/>
  <c r="O107" i="12"/>
  <c r="M107" i="12"/>
  <c r="O108" i="12"/>
  <c r="O109" i="12"/>
  <c r="N109" i="12"/>
  <c r="O110" i="12"/>
  <c r="O111" i="12"/>
  <c r="O112" i="12"/>
  <c r="O113" i="12"/>
  <c r="O114" i="12"/>
  <c r="AN114" i="12"/>
  <c r="Q114" i="12"/>
  <c r="O115" i="12"/>
  <c r="M115" i="12"/>
  <c r="O116" i="12"/>
  <c r="O117" i="12"/>
  <c r="N117" i="12"/>
  <c r="O118" i="12"/>
  <c r="O119" i="12"/>
  <c r="O120" i="12"/>
  <c r="O121" i="12"/>
  <c r="O122" i="12"/>
  <c r="AN122" i="12"/>
  <c r="Q122" i="12"/>
  <c r="O123" i="12"/>
  <c r="M123" i="12"/>
  <c r="O124" i="12"/>
  <c r="O125" i="12"/>
  <c r="N125" i="12"/>
  <c r="O126" i="12"/>
  <c r="O127" i="12"/>
  <c r="O128" i="12"/>
  <c r="O129" i="12"/>
  <c r="O130" i="12"/>
  <c r="N130" i="12"/>
  <c r="O131" i="12"/>
  <c r="AN131" i="12"/>
  <c r="Q131" i="12"/>
  <c r="O132" i="12"/>
  <c r="O133" i="12"/>
  <c r="N133" i="12"/>
  <c r="O134" i="12"/>
  <c r="O135" i="12"/>
  <c r="O136" i="12"/>
  <c r="O137" i="12"/>
  <c r="O138" i="12"/>
  <c r="M138" i="12"/>
  <c r="O139" i="12"/>
  <c r="AN139" i="12"/>
  <c r="Q139" i="12"/>
  <c r="O140" i="12"/>
  <c r="O141" i="12"/>
  <c r="N141" i="12"/>
  <c r="O142" i="12"/>
  <c r="O143" i="12"/>
  <c r="O144" i="12"/>
  <c r="O145" i="12"/>
  <c r="O146" i="12"/>
  <c r="AN146" i="12"/>
  <c r="Q146" i="12"/>
  <c r="O147" i="12"/>
  <c r="AN147" i="12"/>
  <c r="Q147" i="12"/>
  <c r="O148" i="12"/>
  <c r="O149" i="12"/>
  <c r="N149" i="12"/>
  <c r="O150" i="12"/>
  <c r="O151" i="12"/>
  <c r="O152" i="12"/>
  <c r="O153" i="12"/>
  <c r="O154" i="12"/>
  <c r="M154" i="12"/>
  <c r="O155" i="12"/>
  <c r="AN155" i="12"/>
  <c r="Q155" i="12"/>
  <c r="O156" i="12"/>
  <c r="O157" i="12"/>
  <c r="N157" i="12"/>
  <c r="O158" i="12"/>
  <c r="O159" i="12"/>
  <c r="O160" i="12"/>
  <c r="O161" i="12"/>
  <c r="O162" i="12"/>
  <c r="AN162" i="12"/>
  <c r="Q162" i="12"/>
  <c r="O163" i="12"/>
  <c r="M163" i="12"/>
  <c r="O164" i="12"/>
  <c r="O165" i="12"/>
  <c r="N165" i="12"/>
  <c r="O166" i="12"/>
  <c r="O167" i="12"/>
  <c r="O168" i="12"/>
  <c r="O169" i="12"/>
  <c r="O170" i="12"/>
  <c r="M170" i="12"/>
  <c r="O171" i="12"/>
  <c r="M171" i="12"/>
  <c r="O172" i="12"/>
  <c r="O173" i="12"/>
  <c r="N173" i="12"/>
  <c r="O174" i="12"/>
  <c r="O175" i="12"/>
  <c r="O176" i="12"/>
  <c r="O177" i="12"/>
  <c r="O178" i="12"/>
  <c r="M178" i="12"/>
  <c r="O179" i="12"/>
  <c r="M179" i="12"/>
  <c r="O180" i="12"/>
  <c r="O181" i="12"/>
  <c r="N181" i="12"/>
  <c r="O182" i="12"/>
  <c r="O183" i="12"/>
  <c r="O184" i="12"/>
  <c r="O185" i="12"/>
  <c r="O186" i="12"/>
  <c r="M186" i="12"/>
  <c r="O187" i="12"/>
  <c r="AN187" i="12"/>
  <c r="Q187" i="12"/>
  <c r="O188" i="12"/>
  <c r="O189" i="12"/>
  <c r="N189" i="12"/>
  <c r="O190" i="12"/>
  <c r="O191" i="12"/>
  <c r="O192" i="12"/>
  <c r="O193" i="12"/>
  <c r="O194" i="12"/>
  <c r="M194" i="12"/>
  <c r="O195" i="12"/>
  <c r="AN195" i="12"/>
  <c r="Q195" i="12"/>
  <c r="O196" i="12"/>
  <c r="O197" i="12"/>
  <c r="N197" i="12"/>
  <c r="O198" i="12"/>
  <c r="O199" i="12"/>
  <c r="O200" i="12"/>
  <c r="O201" i="12"/>
  <c r="O202" i="12"/>
  <c r="N202" i="12"/>
  <c r="O203" i="12"/>
  <c r="AN203" i="12"/>
  <c r="Q203" i="12"/>
  <c r="O204" i="12"/>
  <c r="O205" i="12"/>
  <c r="N205" i="12"/>
  <c r="O206" i="12"/>
  <c r="O207" i="12"/>
  <c r="O208" i="12"/>
  <c r="O209" i="12"/>
  <c r="O210" i="12"/>
  <c r="M210" i="12"/>
  <c r="O211" i="12"/>
  <c r="M211" i="12"/>
  <c r="N15" i="12"/>
  <c r="N16" i="12"/>
  <c r="N17" i="12"/>
  <c r="N20" i="12"/>
  <c r="N22" i="12"/>
  <c r="N23" i="12"/>
  <c r="N24" i="12"/>
  <c r="N25" i="12"/>
  <c r="N28" i="12"/>
  <c r="N30" i="12"/>
  <c r="N31" i="12"/>
  <c r="N32" i="12"/>
  <c r="N33" i="12"/>
  <c r="N36" i="12"/>
  <c r="N38" i="12"/>
  <c r="N39" i="12"/>
  <c r="N40" i="12"/>
  <c r="N41" i="12"/>
  <c r="N44" i="12"/>
  <c r="N46" i="12"/>
  <c r="N47" i="12"/>
  <c r="N48" i="12"/>
  <c r="N49" i="12"/>
  <c r="N52" i="12"/>
  <c r="N54" i="12"/>
  <c r="N55" i="12"/>
  <c r="N56" i="12"/>
  <c r="N57" i="12"/>
  <c r="N60" i="12"/>
  <c r="N62" i="12"/>
  <c r="N63" i="12"/>
  <c r="N64" i="12"/>
  <c r="N65" i="12"/>
  <c r="N68" i="12"/>
  <c r="N70" i="12"/>
  <c r="N71" i="12"/>
  <c r="N72" i="12"/>
  <c r="N73" i="12"/>
  <c r="N76" i="12"/>
  <c r="N78" i="12"/>
  <c r="N79" i="12"/>
  <c r="N80" i="12"/>
  <c r="N81" i="12"/>
  <c r="N84" i="12"/>
  <c r="N86" i="12"/>
  <c r="N87" i="12"/>
  <c r="N88" i="12"/>
  <c r="N89" i="12"/>
  <c r="N92" i="12"/>
  <c r="N94" i="12"/>
  <c r="N95" i="12"/>
  <c r="N96" i="12"/>
  <c r="N97" i="12"/>
  <c r="N100" i="12"/>
  <c r="N102" i="12"/>
  <c r="N103" i="12"/>
  <c r="N104" i="12"/>
  <c r="N105" i="12"/>
  <c r="N108" i="12"/>
  <c r="N110" i="12"/>
  <c r="N111" i="12"/>
  <c r="N112" i="12"/>
  <c r="N113" i="12"/>
  <c r="N116" i="12"/>
  <c r="N118" i="12"/>
  <c r="N119" i="12"/>
  <c r="N120" i="12"/>
  <c r="N121" i="12"/>
  <c r="N124" i="12"/>
  <c r="N126" i="12"/>
  <c r="N127" i="12"/>
  <c r="N128" i="12"/>
  <c r="N129" i="12"/>
  <c r="N132" i="12"/>
  <c r="N134" i="12"/>
  <c r="N135" i="12"/>
  <c r="N136" i="12"/>
  <c r="N137" i="12"/>
  <c r="N140" i="12"/>
  <c r="N142" i="12"/>
  <c r="N143" i="12"/>
  <c r="N144" i="12"/>
  <c r="N145" i="12"/>
  <c r="N148" i="12"/>
  <c r="N150" i="12"/>
  <c r="N151" i="12"/>
  <c r="N152" i="12"/>
  <c r="N153" i="12"/>
  <c r="N156" i="12"/>
  <c r="N158" i="12"/>
  <c r="N159" i="12"/>
  <c r="N160" i="12"/>
  <c r="N161" i="12"/>
  <c r="N164" i="12"/>
  <c r="N166" i="12"/>
  <c r="N167" i="12"/>
  <c r="N168" i="12"/>
  <c r="N169" i="12"/>
  <c r="N172" i="12"/>
  <c r="N174" i="12"/>
  <c r="N175" i="12"/>
  <c r="N176" i="12"/>
  <c r="N177" i="12"/>
  <c r="N180" i="12"/>
  <c r="N182" i="12"/>
  <c r="N183" i="12"/>
  <c r="N184" i="12"/>
  <c r="N185" i="12"/>
  <c r="N188" i="12"/>
  <c r="N190" i="12"/>
  <c r="N191" i="12"/>
  <c r="N192" i="12"/>
  <c r="N193" i="12"/>
  <c r="N196" i="12"/>
  <c r="N198" i="12"/>
  <c r="N199" i="12"/>
  <c r="N200" i="12"/>
  <c r="N201" i="12"/>
  <c r="N204" i="12"/>
  <c r="N206" i="12"/>
  <c r="N207" i="12"/>
  <c r="N208" i="12"/>
  <c r="N209" i="12"/>
  <c r="I27" i="7"/>
  <c r="I26" i="7"/>
  <c r="I25" i="7"/>
  <c r="I24" i="7"/>
  <c r="I23" i="7"/>
  <c r="I22" i="7"/>
  <c r="I21" i="7"/>
  <c r="I20" i="7"/>
  <c r="I19" i="7"/>
  <c r="I18" i="7"/>
  <c r="I17" i="7"/>
  <c r="I16" i="7"/>
  <c r="D43" i="7"/>
  <c r="D42" i="7"/>
  <c r="D41" i="7"/>
  <c r="D40" i="7"/>
  <c r="D39" i="7"/>
  <c r="D38" i="7"/>
  <c r="D37" i="7"/>
  <c r="D36" i="7"/>
  <c r="D35" i="7"/>
  <c r="D34" i="7"/>
  <c r="D33" i="7"/>
  <c r="D32" i="7"/>
  <c r="D27" i="7"/>
  <c r="D26" i="7"/>
  <c r="D25" i="7"/>
  <c r="D24" i="7"/>
  <c r="D23" i="7"/>
  <c r="D22" i="7"/>
  <c r="D21" i="7"/>
  <c r="D20" i="7"/>
  <c r="D19" i="7"/>
  <c r="D18" i="7"/>
  <c r="D17" i="7"/>
  <c r="D16" i="7"/>
  <c r="H21" i="7"/>
  <c r="C35" i="7"/>
  <c r="C16" i="7"/>
  <c r="D22" i="9"/>
  <c r="D21" i="9"/>
  <c r="D20" i="9"/>
  <c r="D19" i="9"/>
  <c r="D18" i="9"/>
  <c r="D17" i="9"/>
  <c r="D16" i="9"/>
  <c r="D15" i="9"/>
  <c r="C22" i="9"/>
  <c r="C21" i="9"/>
  <c r="C20" i="9"/>
  <c r="C19" i="9"/>
  <c r="C18" i="9"/>
  <c r="C17" i="9"/>
  <c r="C16" i="9"/>
  <c r="C15" i="9"/>
  <c r="C15" i="1"/>
  <c r="H22" i="1"/>
  <c r="H21" i="1"/>
  <c r="H20" i="1"/>
  <c r="H19" i="1"/>
  <c r="H18" i="1"/>
  <c r="H17" i="1"/>
  <c r="H16" i="1"/>
  <c r="H15" i="1"/>
  <c r="C34" i="1"/>
  <c r="C33" i="1"/>
  <c r="C32" i="1"/>
  <c r="C31" i="1"/>
  <c r="C30" i="1"/>
  <c r="C29" i="1"/>
  <c r="C28" i="1"/>
  <c r="C27" i="1"/>
  <c r="C22" i="1"/>
  <c r="C21" i="1"/>
  <c r="C20" i="1"/>
  <c r="C19" i="1"/>
  <c r="C18" i="1"/>
  <c r="C17" i="1"/>
  <c r="C16" i="1"/>
  <c r="AP11" i="12"/>
  <c r="BA11" i="12"/>
  <c r="AW20" i="12"/>
  <c r="AX11" i="12"/>
  <c r="AB11" i="12"/>
  <c r="AC11" i="12"/>
  <c r="AD11" i="12"/>
  <c r="AE11" i="12"/>
  <c r="AF11" i="12"/>
  <c r="AG11" i="12"/>
  <c r="AH11" i="12"/>
  <c r="AI11" i="12"/>
  <c r="AJ11" i="12"/>
  <c r="AM11" i="12"/>
  <c r="AQ11" i="12"/>
  <c r="BB11" i="12"/>
  <c r="AR11" i="12"/>
  <c r="AS11" i="12"/>
  <c r="BD11" i="12"/>
  <c r="AT11" i="12"/>
  <c r="AU11" i="12"/>
  <c r="AV11" i="12"/>
  <c r="AW11" i="12"/>
  <c r="BH11" i="12"/>
  <c r="BL11" i="12"/>
  <c r="BW11" i="12"/>
  <c r="BM11" i="12"/>
  <c r="BX11" i="12"/>
  <c r="BN11" i="12"/>
  <c r="BO11" i="12"/>
  <c r="BZ11" i="12"/>
  <c r="BP11" i="12"/>
  <c r="CA11" i="12"/>
  <c r="BQ11" i="12"/>
  <c r="BR11" i="12"/>
  <c r="CC11" i="12"/>
  <c r="BS11" i="12"/>
  <c r="BT11" i="12"/>
  <c r="CH11" i="12"/>
  <c r="CI11" i="12"/>
  <c r="AB12" i="12"/>
  <c r="AC12" i="12"/>
  <c r="AD12" i="12"/>
  <c r="AE12" i="12"/>
  <c r="AF12" i="12"/>
  <c r="AG12" i="12"/>
  <c r="AH12" i="12"/>
  <c r="AI12" i="12"/>
  <c r="AJ12" i="12"/>
  <c r="AM12" i="12"/>
  <c r="AP12" i="12"/>
  <c r="BA12" i="12"/>
  <c r="AQ12" i="12"/>
  <c r="BB12" i="12"/>
  <c r="AR12" i="12"/>
  <c r="AS12" i="12"/>
  <c r="BD12" i="12"/>
  <c r="AT12" i="12"/>
  <c r="AU12" i="12"/>
  <c r="AV12" i="12"/>
  <c r="BG12" i="12"/>
  <c r="AW12" i="12"/>
  <c r="AX12" i="12"/>
  <c r="BL12" i="12"/>
  <c r="BW12" i="12"/>
  <c r="BM12" i="12"/>
  <c r="BX12" i="12"/>
  <c r="BN12" i="12"/>
  <c r="BO12" i="12"/>
  <c r="BZ12" i="12"/>
  <c r="BP12" i="12"/>
  <c r="BQ12" i="12"/>
  <c r="BR12" i="12"/>
  <c r="CC12" i="12"/>
  <c r="BS12" i="12"/>
  <c r="BT12" i="12"/>
  <c r="AB13" i="12"/>
  <c r="AC13" i="12"/>
  <c r="AD13" i="12"/>
  <c r="AE13" i="12"/>
  <c r="AF13" i="12"/>
  <c r="AG13" i="12"/>
  <c r="AH13" i="12"/>
  <c r="AI13" i="12"/>
  <c r="AJ13" i="12"/>
  <c r="AM13" i="12"/>
  <c r="AP13" i="12"/>
  <c r="BA13" i="12"/>
  <c r="AQ13" i="12"/>
  <c r="AR13" i="12"/>
  <c r="BC13" i="12"/>
  <c r="AS13" i="12"/>
  <c r="BD13" i="12"/>
  <c r="AT13" i="12"/>
  <c r="AU13" i="12"/>
  <c r="BF13" i="12"/>
  <c r="AV13" i="12"/>
  <c r="BG13" i="12"/>
  <c r="AW13" i="12"/>
  <c r="BH13" i="12"/>
  <c r="AX13" i="12"/>
  <c r="BI13" i="12"/>
  <c r="BL13" i="12"/>
  <c r="BM13" i="12"/>
  <c r="BN13" i="12"/>
  <c r="BY13" i="12"/>
  <c r="BO13" i="12"/>
  <c r="BP13" i="12"/>
  <c r="CA13" i="12"/>
  <c r="BQ13" i="12"/>
  <c r="CB13" i="12"/>
  <c r="BR13" i="12"/>
  <c r="CC13" i="12"/>
  <c r="BS13" i="12"/>
  <c r="CD13" i="12"/>
  <c r="BT13" i="12"/>
  <c r="CE13" i="12"/>
  <c r="AB14" i="12"/>
  <c r="AC14" i="12"/>
  <c r="AD14" i="12"/>
  <c r="AE14" i="12"/>
  <c r="AF14" i="12"/>
  <c r="AG14" i="12"/>
  <c r="AH14" i="12"/>
  <c r="AI14" i="12"/>
  <c r="AJ14" i="12"/>
  <c r="AM14" i="12"/>
  <c r="AP14" i="12"/>
  <c r="BA14" i="12"/>
  <c r="AQ14" i="12"/>
  <c r="BB14" i="12"/>
  <c r="AR14" i="12"/>
  <c r="BC14" i="12"/>
  <c r="AS14" i="12"/>
  <c r="BD14" i="12"/>
  <c r="AT14" i="12"/>
  <c r="AU14" i="12"/>
  <c r="AV14" i="12"/>
  <c r="BG14" i="12"/>
  <c r="AW14" i="12"/>
  <c r="AX14" i="12"/>
  <c r="BI14" i="12"/>
  <c r="BL14" i="12"/>
  <c r="BW14" i="12"/>
  <c r="BM14" i="12"/>
  <c r="BN14" i="12"/>
  <c r="BO14" i="12"/>
  <c r="BZ14" i="12"/>
  <c r="BP14" i="12"/>
  <c r="BQ14" i="12"/>
  <c r="BR14" i="12"/>
  <c r="CC14" i="12"/>
  <c r="BS14" i="12"/>
  <c r="BT14" i="12"/>
  <c r="CE14" i="12"/>
  <c r="CH14" i="12"/>
  <c r="CI14" i="12"/>
  <c r="AB15" i="12"/>
  <c r="AC15" i="12"/>
  <c r="AD15" i="12"/>
  <c r="AE15" i="12"/>
  <c r="AF15" i="12"/>
  <c r="AG15" i="12"/>
  <c r="AH15" i="12"/>
  <c r="AI15" i="12"/>
  <c r="AJ15" i="12"/>
  <c r="AM15" i="12"/>
  <c r="AP15" i="12"/>
  <c r="BA15" i="12"/>
  <c r="AQ15" i="12"/>
  <c r="AR15" i="12"/>
  <c r="AS15" i="12"/>
  <c r="BD15" i="12"/>
  <c r="AT15" i="12"/>
  <c r="AU15" i="12"/>
  <c r="AV15" i="12"/>
  <c r="BG15" i="12"/>
  <c r="AW15" i="12"/>
  <c r="AX15" i="12"/>
  <c r="BL15" i="12"/>
  <c r="BW15" i="12"/>
  <c r="BM15" i="12"/>
  <c r="BN15" i="12"/>
  <c r="BO15" i="12"/>
  <c r="BZ15" i="12"/>
  <c r="BP15" i="12"/>
  <c r="BQ15" i="12"/>
  <c r="CB15" i="12"/>
  <c r="BR15" i="12"/>
  <c r="CC15" i="12"/>
  <c r="BS15" i="12"/>
  <c r="BT15" i="12"/>
  <c r="AB16" i="12"/>
  <c r="AC16" i="12"/>
  <c r="AD16" i="12"/>
  <c r="AE16" i="12"/>
  <c r="AF16" i="12"/>
  <c r="AG16" i="12"/>
  <c r="AH16" i="12"/>
  <c r="AI16" i="12"/>
  <c r="AJ16" i="12"/>
  <c r="AM16" i="12"/>
  <c r="AP16" i="12"/>
  <c r="AQ16" i="12"/>
  <c r="AR16" i="12"/>
  <c r="AS16" i="12"/>
  <c r="BD16" i="12"/>
  <c r="AT16" i="12"/>
  <c r="AU16" i="12"/>
  <c r="BF16" i="12"/>
  <c r="AV16" i="12"/>
  <c r="BG16" i="12"/>
  <c r="AW16" i="12"/>
  <c r="AX16" i="12"/>
  <c r="BI16" i="12"/>
  <c r="BL16" i="12"/>
  <c r="BW16" i="12"/>
  <c r="BM16" i="12"/>
  <c r="BN16" i="12"/>
  <c r="BO16" i="12"/>
  <c r="BZ16" i="12"/>
  <c r="BP16" i="12"/>
  <c r="BQ16" i="12"/>
  <c r="CB16" i="12"/>
  <c r="BR16" i="12"/>
  <c r="CC16" i="12"/>
  <c r="BS16" i="12"/>
  <c r="BT16" i="12"/>
  <c r="CE16" i="12"/>
  <c r="CH16" i="12"/>
  <c r="CI16" i="12"/>
  <c r="AB17" i="12"/>
  <c r="AC17" i="12"/>
  <c r="AD17" i="12"/>
  <c r="AE17" i="12"/>
  <c r="AF17" i="12"/>
  <c r="AG17" i="12"/>
  <c r="AH17" i="12"/>
  <c r="AI17" i="12"/>
  <c r="AJ17" i="12"/>
  <c r="AM17" i="12"/>
  <c r="AP17" i="12"/>
  <c r="BA17" i="12"/>
  <c r="AQ17" i="12"/>
  <c r="AR17" i="12"/>
  <c r="BC17" i="12"/>
  <c r="AS17" i="12"/>
  <c r="BD17" i="12"/>
  <c r="AT17" i="12"/>
  <c r="AU17" i="12"/>
  <c r="BF17" i="12"/>
  <c r="AV17" i="12"/>
  <c r="BG17" i="12"/>
  <c r="AW17" i="12"/>
  <c r="AX17" i="12"/>
  <c r="BI17" i="12"/>
  <c r="BL17" i="12"/>
  <c r="BW17" i="12"/>
  <c r="BM17" i="12"/>
  <c r="BN17" i="12"/>
  <c r="BY17" i="12"/>
  <c r="BO17" i="12"/>
  <c r="BZ17" i="12"/>
  <c r="BP17" i="12"/>
  <c r="BQ17" i="12"/>
  <c r="CB17" i="12"/>
  <c r="BR17" i="12"/>
  <c r="CC17" i="12"/>
  <c r="BS17" i="12"/>
  <c r="BT17" i="12"/>
  <c r="CE17" i="12"/>
  <c r="CH17" i="12"/>
  <c r="CI17" i="12"/>
  <c r="AB18" i="12"/>
  <c r="AC18" i="12"/>
  <c r="AD18" i="12"/>
  <c r="AE18" i="12"/>
  <c r="AF18" i="12"/>
  <c r="AG18" i="12"/>
  <c r="AH18" i="12"/>
  <c r="AI18" i="12"/>
  <c r="AJ18" i="12"/>
  <c r="AM18" i="12"/>
  <c r="AP18" i="12"/>
  <c r="BA18" i="12"/>
  <c r="AQ18" i="12"/>
  <c r="AR18" i="12"/>
  <c r="AS18" i="12"/>
  <c r="AT18" i="12"/>
  <c r="AU18" i="12"/>
  <c r="BF18" i="12"/>
  <c r="AV18" i="12"/>
  <c r="BG18" i="12"/>
  <c r="AW18" i="12"/>
  <c r="AX18" i="12"/>
  <c r="BI18" i="12"/>
  <c r="BL18" i="12"/>
  <c r="BW18" i="12"/>
  <c r="BM18" i="12"/>
  <c r="BN18" i="12"/>
  <c r="BO18" i="12"/>
  <c r="BP18" i="12"/>
  <c r="BQ18" i="12"/>
  <c r="BR18" i="12"/>
  <c r="CC18" i="12"/>
  <c r="BS18" i="12"/>
  <c r="BT18" i="12"/>
  <c r="CE18" i="12"/>
  <c r="CH18" i="12"/>
  <c r="CI18" i="12"/>
  <c r="AB19" i="12"/>
  <c r="AC19" i="12"/>
  <c r="AD19" i="12"/>
  <c r="AE19" i="12"/>
  <c r="AF19" i="12"/>
  <c r="AG19" i="12"/>
  <c r="AH19" i="12"/>
  <c r="AI19" i="12"/>
  <c r="AJ19" i="12"/>
  <c r="AM19" i="12"/>
  <c r="AP19" i="12"/>
  <c r="BA19" i="12"/>
  <c r="AQ19" i="12"/>
  <c r="AR19" i="12"/>
  <c r="BC19" i="12"/>
  <c r="AS19" i="12"/>
  <c r="BD19" i="12"/>
  <c r="AT19" i="12"/>
  <c r="AU19" i="12"/>
  <c r="BF19" i="12"/>
  <c r="AV19" i="12"/>
  <c r="AW19" i="12"/>
  <c r="AX19" i="12"/>
  <c r="BI19" i="12"/>
  <c r="BL19" i="12"/>
  <c r="BM19" i="12"/>
  <c r="BN19" i="12"/>
  <c r="BO19" i="12"/>
  <c r="BZ19" i="12"/>
  <c r="BP19" i="12"/>
  <c r="BQ19" i="12"/>
  <c r="CB19" i="12"/>
  <c r="BR19" i="12"/>
  <c r="CC19" i="12"/>
  <c r="BS19" i="12"/>
  <c r="BT19" i="12"/>
  <c r="CE19" i="12"/>
  <c r="CH19" i="12"/>
  <c r="CI19" i="12"/>
  <c r="AB20" i="12"/>
  <c r="AC20" i="12"/>
  <c r="AD20" i="12"/>
  <c r="AE20" i="12"/>
  <c r="AF20" i="12"/>
  <c r="AG20" i="12"/>
  <c r="AH20" i="12"/>
  <c r="AI20" i="12"/>
  <c r="AJ20" i="12"/>
  <c r="AM20" i="12"/>
  <c r="AP20" i="12"/>
  <c r="BA20" i="12"/>
  <c r="AQ20" i="12"/>
  <c r="AR20" i="12"/>
  <c r="BC20" i="12"/>
  <c r="AS20" i="12"/>
  <c r="BD20" i="12"/>
  <c r="AT20" i="12"/>
  <c r="AU20" i="12"/>
  <c r="AV20" i="12"/>
  <c r="BG20" i="12"/>
  <c r="AX20" i="12"/>
  <c r="BI20" i="12"/>
  <c r="BL20" i="12"/>
  <c r="BW20" i="12"/>
  <c r="BM20" i="12"/>
  <c r="BN20" i="12"/>
  <c r="BY20" i="12"/>
  <c r="BO20" i="12"/>
  <c r="BZ20" i="12"/>
  <c r="BP20" i="12"/>
  <c r="BQ20" i="12"/>
  <c r="BR20" i="12"/>
  <c r="CC20" i="12"/>
  <c r="BS20" i="12"/>
  <c r="BT20" i="12"/>
  <c r="CE20" i="12"/>
  <c r="CH20" i="12"/>
  <c r="CI20" i="12"/>
  <c r="AB21" i="12"/>
  <c r="AC21" i="12"/>
  <c r="AD21" i="12"/>
  <c r="AE21" i="12"/>
  <c r="AF21" i="12"/>
  <c r="AG21" i="12"/>
  <c r="AH21" i="12"/>
  <c r="AI21" i="12"/>
  <c r="AJ21" i="12"/>
  <c r="AM21" i="12"/>
  <c r="AP21" i="12"/>
  <c r="BA21" i="12"/>
  <c r="AQ21" i="12"/>
  <c r="AR21" i="12"/>
  <c r="AS21" i="12"/>
  <c r="BD21" i="12"/>
  <c r="AT21" i="12"/>
  <c r="AU21" i="12"/>
  <c r="AV21" i="12"/>
  <c r="BG21" i="12"/>
  <c r="AW21" i="12"/>
  <c r="AX21" i="12"/>
  <c r="BL21" i="12"/>
  <c r="BW21" i="12"/>
  <c r="BM21" i="12"/>
  <c r="BX21" i="12"/>
  <c r="BN21" i="12"/>
  <c r="BO21" i="12"/>
  <c r="BZ21" i="12"/>
  <c r="BP21" i="12"/>
  <c r="BQ21" i="12"/>
  <c r="BR21" i="12"/>
  <c r="CC21" i="12"/>
  <c r="BS21" i="12"/>
  <c r="BT21" i="12"/>
  <c r="AB22" i="12"/>
  <c r="AC22" i="12"/>
  <c r="AD22" i="12"/>
  <c r="AE22" i="12"/>
  <c r="AF22" i="12"/>
  <c r="AG22" i="12"/>
  <c r="AH22" i="12"/>
  <c r="AI22" i="12"/>
  <c r="AJ22" i="12"/>
  <c r="AM22" i="12"/>
  <c r="AP22" i="12"/>
  <c r="BA22" i="12"/>
  <c r="AQ22" i="12"/>
  <c r="AR22" i="12"/>
  <c r="AS22" i="12"/>
  <c r="BD22" i="12"/>
  <c r="AT22" i="12"/>
  <c r="AU22" i="12"/>
  <c r="AV22" i="12"/>
  <c r="BG22" i="12"/>
  <c r="AW22" i="12"/>
  <c r="AX22" i="12"/>
  <c r="BL22" i="12"/>
  <c r="BM22" i="12"/>
  <c r="BN22" i="12"/>
  <c r="BO22" i="12"/>
  <c r="BZ22" i="12"/>
  <c r="BP22" i="12"/>
  <c r="BQ22" i="12"/>
  <c r="BR22" i="12"/>
  <c r="CC22" i="12"/>
  <c r="BS22" i="12"/>
  <c r="BT22" i="12"/>
  <c r="CH22" i="12"/>
  <c r="CI22" i="12"/>
  <c r="AB23" i="12"/>
  <c r="AC23" i="12"/>
  <c r="AD23" i="12"/>
  <c r="AE23" i="12"/>
  <c r="AF23" i="12"/>
  <c r="AG23" i="12"/>
  <c r="AH23" i="12"/>
  <c r="AI23" i="12"/>
  <c r="AJ23" i="12"/>
  <c r="AM23" i="12"/>
  <c r="AP23" i="12"/>
  <c r="BA23" i="12"/>
  <c r="AQ23" i="12"/>
  <c r="AR23" i="12"/>
  <c r="AS23" i="12"/>
  <c r="BD23" i="12"/>
  <c r="AT23" i="12"/>
  <c r="AU23" i="12"/>
  <c r="AV23" i="12"/>
  <c r="BG23" i="12"/>
  <c r="AW23" i="12"/>
  <c r="AX23" i="12"/>
  <c r="BL23" i="12"/>
  <c r="BW23" i="12"/>
  <c r="BM23" i="12"/>
  <c r="BN23" i="12"/>
  <c r="BO23" i="12"/>
  <c r="BZ23" i="12"/>
  <c r="BP23" i="12"/>
  <c r="BQ23" i="12"/>
  <c r="BR23" i="12"/>
  <c r="CC23" i="12"/>
  <c r="BS23" i="12"/>
  <c r="BT23" i="12"/>
  <c r="CH23" i="12"/>
  <c r="CI23" i="12"/>
  <c r="AB24" i="12"/>
  <c r="AC24" i="12"/>
  <c r="AD24" i="12"/>
  <c r="AE24" i="12"/>
  <c r="AF24" i="12"/>
  <c r="AG24" i="12"/>
  <c r="AH24" i="12"/>
  <c r="AI24" i="12"/>
  <c r="AJ24" i="12"/>
  <c r="AM24" i="12"/>
  <c r="AP24" i="12"/>
  <c r="BA24" i="12"/>
  <c r="AQ24" i="12"/>
  <c r="AR24" i="12"/>
  <c r="AS24" i="12"/>
  <c r="BD24" i="12"/>
  <c r="AT24" i="12"/>
  <c r="AU24" i="12"/>
  <c r="AV24" i="12"/>
  <c r="BG24" i="12"/>
  <c r="AW24" i="12"/>
  <c r="AX24" i="12"/>
  <c r="BL24" i="12"/>
  <c r="BW24" i="12"/>
  <c r="BM24" i="12"/>
  <c r="BN24" i="12"/>
  <c r="BO24" i="12"/>
  <c r="BZ24" i="12"/>
  <c r="BP24" i="12"/>
  <c r="BQ24" i="12"/>
  <c r="BR24" i="12"/>
  <c r="CC24" i="12"/>
  <c r="BS24" i="12"/>
  <c r="BT24" i="12"/>
  <c r="CH24" i="12"/>
  <c r="CI24" i="12"/>
  <c r="AB25" i="12"/>
  <c r="AC25" i="12"/>
  <c r="AD25" i="12"/>
  <c r="AE25" i="12"/>
  <c r="AF25" i="12"/>
  <c r="AG25" i="12"/>
  <c r="AH25" i="12"/>
  <c r="AI25" i="12"/>
  <c r="AJ25" i="12"/>
  <c r="AM25" i="12"/>
  <c r="AP25" i="12"/>
  <c r="BA25" i="12"/>
  <c r="AQ25" i="12"/>
  <c r="AR25" i="12"/>
  <c r="AS25" i="12"/>
  <c r="BD25" i="12"/>
  <c r="AT25" i="12"/>
  <c r="AU25" i="12"/>
  <c r="AV25" i="12"/>
  <c r="BG25" i="12"/>
  <c r="AW25" i="12"/>
  <c r="AX25" i="12"/>
  <c r="BL25" i="12"/>
  <c r="BW25" i="12"/>
  <c r="BM25" i="12"/>
  <c r="BN25" i="12"/>
  <c r="BO25" i="12"/>
  <c r="BZ25" i="12"/>
  <c r="BP25" i="12"/>
  <c r="BQ25" i="12"/>
  <c r="BR25" i="12"/>
  <c r="CC25" i="12"/>
  <c r="BS25" i="12"/>
  <c r="BT25" i="12"/>
  <c r="CH25" i="12"/>
  <c r="CI25" i="12"/>
  <c r="AB26" i="12"/>
  <c r="AC26" i="12"/>
  <c r="AD26" i="12"/>
  <c r="AE26" i="12"/>
  <c r="AF26" i="12"/>
  <c r="AG26" i="12"/>
  <c r="AH26" i="12"/>
  <c r="AI26" i="12"/>
  <c r="AJ26" i="12"/>
  <c r="AM26" i="12"/>
  <c r="AP26" i="12"/>
  <c r="BA26" i="12"/>
  <c r="AQ26" i="12"/>
  <c r="AR26" i="12"/>
  <c r="AS26" i="12"/>
  <c r="BD26" i="12"/>
  <c r="AT26" i="12"/>
  <c r="AU26" i="12"/>
  <c r="AV26" i="12"/>
  <c r="BG26" i="12"/>
  <c r="AW26" i="12"/>
  <c r="AX26" i="12"/>
  <c r="BL26" i="12"/>
  <c r="BW26" i="12"/>
  <c r="BM26" i="12"/>
  <c r="BN26" i="12"/>
  <c r="BO26" i="12"/>
  <c r="BZ26" i="12"/>
  <c r="BP26" i="12"/>
  <c r="BQ26" i="12"/>
  <c r="BR26" i="12"/>
  <c r="CC26" i="12"/>
  <c r="BS26" i="12"/>
  <c r="BT26" i="12"/>
  <c r="CH26" i="12"/>
  <c r="CI26" i="12"/>
  <c r="AB27" i="12"/>
  <c r="AC27" i="12"/>
  <c r="AD27" i="12"/>
  <c r="AE27" i="12"/>
  <c r="AF27" i="12"/>
  <c r="AG27" i="12"/>
  <c r="AH27" i="12"/>
  <c r="AI27" i="12"/>
  <c r="AJ27" i="12"/>
  <c r="AM27" i="12"/>
  <c r="AP27" i="12"/>
  <c r="BA27" i="12"/>
  <c r="AQ27" i="12"/>
  <c r="AR27" i="12"/>
  <c r="AS27" i="12"/>
  <c r="BD27" i="12"/>
  <c r="AT27" i="12"/>
  <c r="AU27" i="12"/>
  <c r="AV27" i="12"/>
  <c r="BG27" i="12"/>
  <c r="AW27" i="12"/>
  <c r="AX27" i="12"/>
  <c r="BL27" i="12"/>
  <c r="BW27" i="12"/>
  <c r="BM27" i="12"/>
  <c r="BN27" i="12"/>
  <c r="BO27" i="12"/>
  <c r="BZ27" i="12"/>
  <c r="BP27" i="12"/>
  <c r="BQ27" i="12"/>
  <c r="BR27" i="12"/>
  <c r="CC27" i="12"/>
  <c r="BS27" i="12"/>
  <c r="BT27" i="12"/>
  <c r="CH27" i="12"/>
  <c r="CI27" i="12"/>
  <c r="AB28" i="12"/>
  <c r="AC28" i="12"/>
  <c r="AD28" i="12"/>
  <c r="AE28" i="12"/>
  <c r="AF28" i="12"/>
  <c r="AG28" i="12"/>
  <c r="AH28" i="12"/>
  <c r="AI28" i="12"/>
  <c r="AJ28" i="12"/>
  <c r="AM28" i="12"/>
  <c r="AP28" i="12"/>
  <c r="BA28" i="12"/>
  <c r="AQ28" i="12"/>
  <c r="AR28" i="12"/>
  <c r="AS28" i="12"/>
  <c r="BD28" i="12"/>
  <c r="AT28" i="12"/>
  <c r="AU28" i="12"/>
  <c r="AV28" i="12"/>
  <c r="AW28" i="12"/>
  <c r="AX28" i="12"/>
  <c r="BL28" i="12"/>
  <c r="BW28" i="12"/>
  <c r="BM28" i="12"/>
  <c r="BN28" i="12"/>
  <c r="BU28" i="12"/>
  <c r="AK28" i="12"/>
  <c r="BO28" i="12"/>
  <c r="BP28" i="12"/>
  <c r="BQ28" i="12"/>
  <c r="BR28" i="12"/>
  <c r="CC28" i="12"/>
  <c r="BS28" i="12"/>
  <c r="BT28" i="12"/>
  <c r="CH28" i="12"/>
  <c r="CI28" i="12"/>
  <c r="AB29" i="12"/>
  <c r="AC29" i="12"/>
  <c r="AD29" i="12"/>
  <c r="AE29" i="12"/>
  <c r="AF29" i="12"/>
  <c r="AG29" i="12"/>
  <c r="AH29" i="12"/>
  <c r="AI29" i="12"/>
  <c r="AJ29" i="12"/>
  <c r="AM29" i="12"/>
  <c r="AP29" i="12"/>
  <c r="BA29" i="12"/>
  <c r="AQ29" i="12"/>
  <c r="AR29" i="12"/>
  <c r="AS29" i="12"/>
  <c r="BD29" i="12"/>
  <c r="AT29" i="12"/>
  <c r="AU29" i="12"/>
  <c r="AV29" i="12"/>
  <c r="BG29" i="12"/>
  <c r="AW29" i="12"/>
  <c r="AX29" i="12"/>
  <c r="BL29" i="12"/>
  <c r="BW29" i="12"/>
  <c r="BM29" i="12"/>
  <c r="BN29" i="12"/>
  <c r="BO29" i="12"/>
  <c r="BZ29" i="12"/>
  <c r="BP29" i="12"/>
  <c r="BQ29" i="12"/>
  <c r="BR29" i="12"/>
  <c r="CC29" i="12"/>
  <c r="BS29" i="12"/>
  <c r="BT29" i="12"/>
  <c r="CH29" i="12"/>
  <c r="CI29" i="12"/>
  <c r="AB30" i="12"/>
  <c r="AC30" i="12"/>
  <c r="AD30" i="12"/>
  <c r="AE30" i="12"/>
  <c r="AF30" i="12"/>
  <c r="AG30" i="12"/>
  <c r="AH30" i="12"/>
  <c r="AI30" i="12"/>
  <c r="AJ30" i="12"/>
  <c r="AM30" i="12"/>
  <c r="AP30" i="12"/>
  <c r="BA30" i="12"/>
  <c r="AQ30" i="12"/>
  <c r="AR30" i="12"/>
  <c r="AS30" i="12"/>
  <c r="BD30" i="12"/>
  <c r="AT30" i="12"/>
  <c r="AU30" i="12"/>
  <c r="AV30" i="12"/>
  <c r="BG30" i="12"/>
  <c r="AW30" i="12"/>
  <c r="AX30" i="12"/>
  <c r="BL30" i="12"/>
  <c r="BW30" i="12"/>
  <c r="BM30" i="12"/>
  <c r="BN30" i="12"/>
  <c r="BO30" i="12"/>
  <c r="BZ30" i="12"/>
  <c r="BP30" i="12"/>
  <c r="BQ30" i="12"/>
  <c r="BR30" i="12"/>
  <c r="CC30" i="12"/>
  <c r="BS30" i="12"/>
  <c r="BT30" i="12"/>
  <c r="CH30" i="12"/>
  <c r="CI30" i="12"/>
  <c r="AB31" i="12"/>
  <c r="AC31" i="12"/>
  <c r="AD31" i="12"/>
  <c r="AE31" i="12"/>
  <c r="AF31" i="12"/>
  <c r="AG31" i="12"/>
  <c r="AH31" i="12"/>
  <c r="AI31" i="12"/>
  <c r="AJ31" i="12"/>
  <c r="AM31" i="12"/>
  <c r="AP31" i="12"/>
  <c r="BA31" i="12"/>
  <c r="AQ31" i="12"/>
  <c r="AR31" i="12"/>
  <c r="AS31" i="12"/>
  <c r="BD31" i="12"/>
  <c r="AT31" i="12"/>
  <c r="BE31" i="12"/>
  <c r="AU31" i="12"/>
  <c r="AV31" i="12"/>
  <c r="BG31" i="12"/>
  <c r="AW31" i="12"/>
  <c r="BH31" i="12"/>
  <c r="AX31" i="12"/>
  <c r="BL31" i="12"/>
  <c r="BW31" i="12"/>
  <c r="BM31" i="12"/>
  <c r="BX31" i="12"/>
  <c r="BN31" i="12"/>
  <c r="BO31" i="12"/>
  <c r="BZ31" i="12"/>
  <c r="BP31" i="12"/>
  <c r="CA31" i="12"/>
  <c r="BQ31" i="12"/>
  <c r="BR31" i="12"/>
  <c r="CC31" i="12"/>
  <c r="BS31" i="12"/>
  <c r="CD31" i="12"/>
  <c r="BT31" i="12"/>
  <c r="CH31" i="12"/>
  <c r="CI31" i="12"/>
  <c r="AB32" i="12"/>
  <c r="AC32" i="12"/>
  <c r="AD32" i="12"/>
  <c r="AE32" i="12"/>
  <c r="AF32" i="12"/>
  <c r="AG32" i="12"/>
  <c r="AH32" i="12"/>
  <c r="AI32" i="12"/>
  <c r="AJ32" i="12"/>
  <c r="AM32" i="12"/>
  <c r="AP32" i="12"/>
  <c r="BA32" i="12"/>
  <c r="AQ32" i="12"/>
  <c r="BB32" i="12"/>
  <c r="AR32" i="12"/>
  <c r="AS32" i="12"/>
  <c r="BD32" i="12"/>
  <c r="AT32" i="12"/>
  <c r="BE32" i="12"/>
  <c r="AU32" i="12"/>
  <c r="AV32" i="12"/>
  <c r="BG32" i="12"/>
  <c r="AW32" i="12"/>
  <c r="AX32" i="12"/>
  <c r="BL32" i="12"/>
  <c r="BW32" i="12"/>
  <c r="BM32" i="12"/>
  <c r="BX32" i="12"/>
  <c r="BN32" i="12"/>
  <c r="BU32" i="12"/>
  <c r="AK32" i="12"/>
  <c r="BO32" i="12"/>
  <c r="BZ32" i="12"/>
  <c r="BP32" i="12"/>
  <c r="BQ32" i="12"/>
  <c r="BR32" i="12"/>
  <c r="CC32" i="12"/>
  <c r="BS32" i="12"/>
  <c r="CD32" i="12"/>
  <c r="BT32" i="12"/>
  <c r="CH32" i="12"/>
  <c r="CI32" i="12"/>
  <c r="AB33" i="12"/>
  <c r="AC33" i="12"/>
  <c r="AD33" i="12"/>
  <c r="AE33" i="12"/>
  <c r="AF33" i="12"/>
  <c r="AG33" i="12"/>
  <c r="AH33" i="12"/>
  <c r="AI33" i="12"/>
  <c r="AJ33" i="12"/>
  <c r="AM33" i="12"/>
  <c r="AP33" i="12"/>
  <c r="BA33" i="12"/>
  <c r="AQ33" i="12"/>
  <c r="BB33" i="12"/>
  <c r="AR33" i="12"/>
  <c r="AS33" i="12"/>
  <c r="BD33" i="12"/>
  <c r="AT33" i="12"/>
  <c r="BE33" i="12"/>
  <c r="AU33" i="12"/>
  <c r="AV33" i="12"/>
  <c r="AW33" i="12"/>
  <c r="BH33" i="12"/>
  <c r="AX33" i="12"/>
  <c r="BL33" i="12"/>
  <c r="BW33" i="12"/>
  <c r="BM33" i="12"/>
  <c r="BX33" i="12"/>
  <c r="BN33" i="12"/>
  <c r="BO33" i="12"/>
  <c r="BZ33" i="12"/>
  <c r="BP33" i="12"/>
  <c r="CA33" i="12"/>
  <c r="BQ33" i="12"/>
  <c r="BR33" i="12"/>
  <c r="CC33" i="12"/>
  <c r="BS33" i="12"/>
  <c r="CD33" i="12"/>
  <c r="BT33" i="12"/>
  <c r="CH33" i="12"/>
  <c r="CI33" i="12"/>
  <c r="AB34" i="12"/>
  <c r="AC34" i="12"/>
  <c r="AD34" i="12"/>
  <c r="AE34" i="12"/>
  <c r="AF34" i="12"/>
  <c r="AG34" i="12"/>
  <c r="AH34" i="12"/>
  <c r="AI34" i="12"/>
  <c r="AJ34" i="12"/>
  <c r="AM34" i="12"/>
  <c r="AP34" i="12"/>
  <c r="BA34" i="12"/>
  <c r="AQ34" i="12"/>
  <c r="BB34" i="12"/>
  <c r="AR34" i="12"/>
  <c r="AS34" i="12"/>
  <c r="BD34" i="12"/>
  <c r="AT34" i="12"/>
  <c r="BE34" i="12"/>
  <c r="AU34" i="12"/>
  <c r="AV34" i="12"/>
  <c r="BG34" i="12"/>
  <c r="AW34" i="12"/>
  <c r="BH34" i="12"/>
  <c r="AX34" i="12"/>
  <c r="BL34" i="12"/>
  <c r="BW34" i="12"/>
  <c r="BM34" i="12"/>
  <c r="BX34" i="12"/>
  <c r="BN34" i="12"/>
  <c r="BO34" i="12"/>
  <c r="BZ34" i="12"/>
  <c r="BP34" i="12"/>
  <c r="CA34" i="12"/>
  <c r="BQ34" i="12"/>
  <c r="BR34" i="12"/>
  <c r="CC34" i="12"/>
  <c r="BS34" i="12"/>
  <c r="CD34" i="12"/>
  <c r="BT34" i="12"/>
  <c r="CH34" i="12"/>
  <c r="CI34" i="12"/>
  <c r="AB35" i="12"/>
  <c r="AC35" i="12"/>
  <c r="AD35" i="12"/>
  <c r="AE35" i="12"/>
  <c r="AF35" i="12"/>
  <c r="AG35" i="12"/>
  <c r="AH35" i="12"/>
  <c r="AI35" i="12"/>
  <c r="AJ35" i="12"/>
  <c r="AM35" i="12"/>
  <c r="AP35" i="12"/>
  <c r="BA35" i="12"/>
  <c r="AQ35" i="12"/>
  <c r="BB35" i="12"/>
  <c r="AR35" i="12"/>
  <c r="AS35" i="12"/>
  <c r="BD35" i="12"/>
  <c r="AT35" i="12"/>
  <c r="BE35" i="12"/>
  <c r="AU35" i="12"/>
  <c r="AV35" i="12"/>
  <c r="BG35" i="12"/>
  <c r="AW35" i="12"/>
  <c r="BH35" i="12"/>
  <c r="AX35" i="12"/>
  <c r="BL35" i="12"/>
  <c r="BW35" i="12"/>
  <c r="BM35" i="12"/>
  <c r="BX35" i="12"/>
  <c r="BN35" i="12"/>
  <c r="BO35" i="12"/>
  <c r="BZ35" i="12"/>
  <c r="BP35" i="12"/>
  <c r="CA35" i="12"/>
  <c r="BQ35" i="12"/>
  <c r="BR35" i="12"/>
  <c r="CC35" i="12"/>
  <c r="BS35" i="12"/>
  <c r="CD35" i="12"/>
  <c r="BT35" i="12"/>
  <c r="CH35" i="12"/>
  <c r="CI35" i="12"/>
  <c r="AB36" i="12"/>
  <c r="AC36" i="12"/>
  <c r="AD36" i="12"/>
  <c r="AE36" i="12"/>
  <c r="AF36" i="12"/>
  <c r="AG36" i="12"/>
  <c r="AH36" i="12"/>
  <c r="AI36" i="12"/>
  <c r="AJ36" i="12"/>
  <c r="AM36" i="12"/>
  <c r="AP36" i="12"/>
  <c r="BA36" i="12"/>
  <c r="AQ36" i="12"/>
  <c r="BB36" i="12"/>
  <c r="AR36" i="12"/>
  <c r="AS36" i="12"/>
  <c r="BD36" i="12"/>
  <c r="AT36" i="12"/>
  <c r="BE36" i="12"/>
  <c r="AU36" i="12"/>
  <c r="AV36" i="12"/>
  <c r="BG36" i="12"/>
  <c r="AW36" i="12"/>
  <c r="BH36" i="12"/>
  <c r="AX36" i="12"/>
  <c r="BL36" i="12"/>
  <c r="BM36" i="12"/>
  <c r="BX36" i="12"/>
  <c r="BN36" i="12"/>
  <c r="BU36" i="12"/>
  <c r="AK36" i="12"/>
  <c r="BO36" i="12"/>
  <c r="BZ36" i="12"/>
  <c r="BP36" i="12"/>
  <c r="CA36" i="12"/>
  <c r="BQ36" i="12"/>
  <c r="BR36" i="12"/>
  <c r="CC36" i="12"/>
  <c r="BS36" i="12"/>
  <c r="CD36" i="12"/>
  <c r="BT36" i="12"/>
  <c r="CH36" i="12"/>
  <c r="CI36" i="12"/>
  <c r="AB37" i="12"/>
  <c r="AC37" i="12"/>
  <c r="AD37" i="12"/>
  <c r="AE37" i="12"/>
  <c r="AF37" i="12"/>
  <c r="AG37" i="12"/>
  <c r="AH37" i="12"/>
  <c r="AI37" i="12"/>
  <c r="AJ37" i="12"/>
  <c r="AM37" i="12"/>
  <c r="AP37" i="12"/>
  <c r="BA37" i="12"/>
  <c r="AQ37" i="12"/>
  <c r="AR37" i="12"/>
  <c r="AS37" i="12"/>
  <c r="BD37" i="12"/>
  <c r="AT37" i="12"/>
  <c r="BE37" i="12"/>
  <c r="AU37" i="12"/>
  <c r="AV37" i="12"/>
  <c r="BG37" i="12"/>
  <c r="AW37" i="12"/>
  <c r="BH37" i="12"/>
  <c r="AX37" i="12"/>
  <c r="BL37" i="12"/>
  <c r="BW37" i="12"/>
  <c r="BM37" i="12"/>
  <c r="BX37" i="12"/>
  <c r="BN37" i="12"/>
  <c r="BO37" i="12"/>
  <c r="BZ37" i="12"/>
  <c r="BP37" i="12"/>
  <c r="CA37" i="12"/>
  <c r="BQ37" i="12"/>
  <c r="BR37" i="12"/>
  <c r="CC37" i="12"/>
  <c r="BS37" i="12"/>
  <c r="CD37" i="12"/>
  <c r="BT37" i="12"/>
  <c r="CH37" i="12"/>
  <c r="CI37" i="12"/>
  <c r="AB38" i="12"/>
  <c r="AC38" i="12"/>
  <c r="AD38" i="12"/>
  <c r="AE38" i="12"/>
  <c r="AF38" i="12"/>
  <c r="AG38" i="12"/>
  <c r="AH38" i="12"/>
  <c r="AI38" i="12"/>
  <c r="AJ38" i="12"/>
  <c r="AM38" i="12"/>
  <c r="AP38" i="12"/>
  <c r="BA38" i="12"/>
  <c r="AQ38" i="12"/>
  <c r="BB38" i="12"/>
  <c r="AR38" i="12"/>
  <c r="AS38" i="12"/>
  <c r="BD38" i="12"/>
  <c r="AT38" i="12"/>
  <c r="AU38" i="12"/>
  <c r="AV38" i="12"/>
  <c r="BG38" i="12"/>
  <c r="AW38" i="12"/>
  <c r="BH38" i="12"/>
  <c r="AX38" i="12"/>
  <c r="BL38" i="12"/>
  <c r="BW38" i="12"/>
  <c r="BM38" i="12"/>
  <c r="BX38" i="12"/>
  <c r="BN38" i="12"/>
  <c r="BO38" i="12"/>
  <c r="BZ38" i="12"/>
  <c r="BP38" i="12"/>
  <c r="CA38" i="12"/>
  <c r="BQ38" i="12"/>
  <c r="BR38" i="12"/>
  <c r="CC38" i="12"/>
  <c r="BS38" i="12"/>
  <c r="CD38" i="12"/>
  <c r="BT38" i="12"/>
  <c r="CH38" i="12"/>
  <c r="CI38" i="12"/>
  <c r="AB39" i="12"/>
  <c r="AC39" i="12"/>
  <c r="AD39" i="12"/>
  <c r="AE39" i="12"/>
  <c r="AF39" i="12"/>
  <c r="AG39" i="12"/>
  <c r="AH39" i="12"/>
  <c r="AI39" i="12"/>
  <c r="AJ39" i="12"/>
  <c r="AM39" i="12"/>
  <c r="AP39" i="12"/>
  <c r="AQ39" i="12"/>
  <c r="BB39" i="12"/>
  <c r="AR39" i="12"/>
  <c r="AS39" i="12"/>
  <c r="BD39" i="12"/>
  <c r="AT39" i="12"/>
  <c r="BE39" i="12"/>
  <c r="AU39" i="12"/>
  <c r="AV39" i="12"/>
  <c r="BG39" i="12"/>
  <c r="AW39" i="12"/>
  <c r="AX39" i="12"/>
  <c r="BL39" i="12"/>
  <c r="BW39" i="12"/>
  <c r="BM39" i="12"/>
  <c r="BX39" i="12"/>
  <c r="BN39" i="12"/>
  <c r="BO39" i="12"/>
  <c r="BZ39" i="12"/>
  <c r="BP39" i="12"/>
  <c r="CA39" i="12"/>
  <c r="BQ39" i="12"/>
  <c r="BR39" i="12"/>
  <c r="CC39" i="12"/>
  <c r="BS39" i="12"/>
  <c r="CD39" i="12"/>
  <c r="BT39" i="12"/>
  <c r="CH39" i="12"/>
  <c r="CI39" i="12"/>
  <c r="AB40" i="12"/>
  <c r="AC40" i="12"/>
  <c r="AD40" i="12"/>
  <c r="AE40" i="12"/>
  <c r="AF40" i="12"/>
  <c r="AG40" i="12"/>
  <c r="AH40" i="12"/>
  <c r="AI40" i="12"/>
  <c r="AJ40" i="12"/>
  <c r="AM40" i="12"/>
  <c r="AP40" i="12"/>
  <c r="BA40" i="12"/>
  <c r="AQ40" i="12"/>
  <c r="BB40" i="12"/>
  <c r="AR40" i="12"/>
  <c r="AS40" i="12"/>
  <c r="BD40" i="12"/>
  <c r="AT40" i="12"/>
  <c r="BE40" i="12"/>
  <c r="AU40" i="12"/>
  <c r="AV40" i="12"/>
  <c r="AW40" i="12"/>
  <c r="BH40" i="12"/>
  <c r="AX40" i="12"/>
  <c r="BL40" i="12"/>
  <c r="BW40" i="12"/>
  <c r="BM40" i="12"/>
  <c r="BN40" i="12"/>
  <c r="BO40" i="12"/>
  <c r="BZ40" i="12"/>
  <c r="BP40" i="12"/>
  <c r="BQ40" i="12"/>
  <c r="BR40" i="12"/>
  <c r="CC40" i="12"/>
  <c r="BS40" i="12"/>
  <c r="CD40" i="12"/>
  <c r="BT40" i="12"/>
  <c r="CH40" i="12"/>
  <c r="CI40" i="12"/>
  <c r="AB41" i="12"/>
  <c r="AC41" i="12"/>
  <c r="AD41" i="12"/>
  <c r="AE41" i="12"/>
  <c r="AF41" i="12"/>
  <c r="AG41" i="12"/>
  <c r="AH41" i="12"/>
  <c r="AI41" i="12"/>
  <c r="AJ41" i="12"/>
  <c r="AM41" i="12"/>
  <c r="AP41" i="12"/>
  <c r="BA41" i="12"/>
  <c r="AQ41" i="12"/>
  <c r="BB41" i="12"/>
  <c r="AR41" i="12"/>
  <c r="AS41" i="12"/>
  <c r="BD41" i="12"/>
  <c r="AT41" i="12"/>
  <c r="BE41" i="12"/>
  <c r="AU41" i="12"/>
  <c r="AV41" i="12"/>
  <c r="BG41" i="12"/>
  <c r="AW41" i="12"/>
  <c r="AX41" i="12"/>
  <c r="BL41" i="12"/>
  <c r="BW41" i="12"/>
  <c r="BM41" i="12"/>
  <c r="BX41" i="12"/>
  <c r="BN41" i="12"/>
  <c r="BO41" i="12"/>
  <c r="BZ41" i="12"/>
  <c r="BP41" i="12"/>
  <c r="CA41" i="12"/>
  <c r="BQ41" i="12"/>
  <c r="BR41" i="12"/>
  <c r="BS41" i="12"/>
  <c r="CD41" i="12"/>
  <c r="BT41" i="12"/>
  <c r="CH41" i="12"/>
  <c r="CI41" i="12"/>
  <c r="AB42" i="12"/>
  <c r="AC42" i="12"/>
  <c r="AD42" i="12"/>
  <c r="AE42" i="12"/>
  <c r="AF42" i="12"/>
  <c r="AG42" i="12"/>
  <c r="AH42" i="12"/>
  <c r="AI42" i="12"/>
  <c r="AJ42" i="12"/>
  <c r="AM42" i="12"/>
  <c r="AP42" i="12"/>
  <c r="BA42" i="12"/>
  <c r="AQ42" i="12"/>
  <c r="AR42" i="12"/>
  <c r="AS42" i="12"/>
  <c r="BD42" i="12"/>
  <c r="AT42" i="12"/>
  <c r="BE42" i="12"/>
  <c r="AU42" i="12"/>
  <c r="AV42" i="12"/>
  <c r="BG42" i="12"/>
  <c r="AW42" i="12"/>
  <c r="BH42" i="12"/>
  <c r="AX42" i="12"/>
  <c r="BL42" i="12"/>
  <c r="BW42" i="12"/>
  <c r="BM42" i="12"/>
  <c r="BN42" i="12"/>
  <c r="BO42" i="12"/>
  <c r="BZ42" i="12"/>
  <c r="BP42" i="12"/>
  <c r="CA42" i="12"/>
  <c r="BQ42" i="12"/>
  <c r="BR42" i="12"/>
  <c r="CC42" i="12"/>
  <c r="BS42" i="12"/>
  <c r="CD42" i="12"/>
  <c r="BT42" i="12"/>
  <c r="CH42" i="12"/>
  <c r="CI42" i="12"/>
  <c r="AB43" i="12"/>
  <c r="AC43" i="12"/>
  <c r="AD43" i="12"/>
  <c r="AE43" i="12"/>
  <c r="AF43" i="12"/>
  <c r="AG43" i="12"/>
  <c r="AH43" i="12"/>
  <c r="AI43" i="12"/>
  <c r="AJ43" i="12"/>
  <c r="AM43" i="12"/>
  <c r="AP43" i="12"/>
  <c r="BA43" i="12"/>
  <c r="AQ43" i="12"/>
  <c r="BB43" i="12"/>
  <c r="AR43" i="12"/>
  <c r="AS43" i="12"/>
  <c r="BD43" i="12"/>
  <c r="AT43" i="12"/>
  <c r="BE43" i="12"/>
  <c r="AU43" i="12"/>
  <c r="AV43" i="12"/>
  <c r="BG43" i="12"/>
  <c r="AW43" i="12"/>
  <c r="BH43" i="12"/>
  <c r="AX43" i="12"/>
  <c r="BL43" i="12"/>
  <c r="BM43" i="12"/>
  <c r="BX43" i="12"/>
  <c r="BN43" i="12"/>
  <c r="BO43" i="12"/>
  <c r="BZ43" i="12"/>
  <c r="BP43" i="12"/>
  <c r="CA43" i="12"/>
  <c r="BQ43" i="12"/>
  <c r="BR43" i="12"/>
  <c r="CC43" i="12"/>
  <c r="BS43" i="12"/>
  <c r="CD43" i="12"/>
  <c r="BT43" i="12"/>
  <c r="CH43" i="12"/>
  <c r="CI43" i="12"/>
  <c r="AB44" i="12"/>
  <c r="AC44" i="12"/>
  <c r="AD44" i="12"/>
  <c r="AE44" i="12"/>
  <c r="AF44" i="12"/>
  <c r="AG44" i="12"/>
  <c r="AH44" i="12"/>
  <c r="AI44" i="12"/>
  <c r="AJ44" i="12"/>
  <c r="AM44" i="12"/>
  <c r="AP44" i="12"/>
  <c r="AQ44" i="12"/>
  <c r="BB44" i="12"/>
  <c r="AR44" i="12"/>
  <c r="AS44" i="12"/>
  <c r="BD44" i="12"/>
  <c r="AT44" i="12"/>
  <c r="BE44" i="12"/>
  <c r="AU44" i="12"/>
  <c r="AV44" i="12"/>
  <c r="BG44" i="12"/>
  <c r="AW44" i="12"/>
  <c r="BH44" i="12"/>
  <c r="AX44" i="12"/>
  <c r="BL44" i="12"/>
  <c r="BW44" i="12"/>
  <c r="BM44" i="12"/>
  <c r="BX44" i="12"/>
  <c r="BN44" i="12"/>
  <c r="BO44" i="12"/>
  <c r="BZ44" i="12"/>
  <c r="BP44" i="12"/>
  <c r="CA44" i="12"/>
  <c r="BQ44" i="12"/>
  <c r="BR44" i="12"/>
  <c r="CC44" i="12"/>
  <c r="BS44" i="12"/>
  <c r="CD44" i="12"/>
  <c r="BT44" i="12"/>
  <c r="CH44" i="12"/>
  <c r="CI44" i="12"/>
  <c r="AB45" i="12"/>
  <c r="AC45" i="12"/>
  <c r="AD45" i="12"/>
  <c r="AE45" i="12"/>
  <c r="AF45" i="12"/>
  <c r="AG45" i="12"/>
  <c r="AH45" i="12"/>
  <c r="AI45" i="12"/>
  <c r="AJ45" i="12"/>
  <c r="AM45" i="12"/>
  <c r="AP45" i="12"/>
  <c r="BA45" i="12"/>
  <c r="AQ45" i="12"/>
  <c r="BB45" i="12"/>
  <c r="AR45" i="12"/>
  <c r="AS45" i="12"/>
  <c r="BD45" i="12"/>
  <c r="AT45" i="12"/>
  <c r="BE45" i="12"/>
  <c r="AU45" i="12"/>
  <c r="AV45" i="12"/>
  <c r="BG45" i="12"/>
  <c r="AW45" i="12"/>
  <c r="BH45" i="12"/>
  <c r="AX45" i="12"/>
  <c r="BL45" i="12"/>
  <c r="BW45" i="12"/>
  <c r="BM45" i="12"/>
  <c r="BX45" i="12"/>
  <c r="BN45" i="12"/>
  <c r="BO45" i="12"/>
  <c r="BZ45" i="12"/>
  <c r="BP45" i="12"/>
  <c r="CA45" i="12"/>
  <c r="BQ45" i="12"/>
  <c r="BR45" i="12"/>
  <c r="CC45" i="12"/>
  <c r="BS45" i="12"/>
  <c r="CD45" i="12"/>
  <c r="BT45" i="12"/>
  <c r="CH45" i="12"/>
  <c r="CI45" i="12"/>
  <c r="AB46" i="12"/>
  <c r="AC46" i="12"/>
  <c r="AD46" i="12"/>
  <c r="AE46" i="12"/>
  <c r="AF46" i="12"/>
  <c r="AG46" i="12"/>
  <c r="AH46" i="12"/>
  <c r="AI46" i="12"/>
  <c r="AJ46" i="12"/>
  <c r="AM46" i="12"/>
  <c r="AP46" i="12"/>
  <c r="BA46" i="12"/>
  <c r="AQ46" i="12"/>
  <c r="BB46" i="12"/>
  <c r="AR46" i="12"/>
  <c r="AS46" i="12"/>
  <c r="BD46" i="12"/>
  <c r="AT46" i="12"/>
  <c r="BE46" i="12"/>
  <c r="AU46" i="12"/>
  <c r="AV46" i="12"/>
  <c r="BG46" i="12"/>
  <c r="AW46" i="12"/>
  <c r="BH46" i="12"/>
  <c r="AX46" i="12"/>
  <c r="BL46" i="12"/>
  <c r="BW46" i="12"/>
  <c r="BM46" i="12"/>
  <c r="BX46" i="12"/>
  <c r="BN46" i="12"/>
  <c r="BO46" i="12"/>
  <c r="BZ46" i="12"/>
  <c r="BP46" i="12"/>
  <c r="CA46" i="12"/>
  <c r="BQ46" i="12"/>
  <c r="BR46" i="12"/>
  <c r="BS46" i="12"/>
  <c r="CD46" i="12"/>
  <c r="BT46" i="12"/>
  <c r="CH46" i="12"/>
  <c r="CI46" i="12"/>
  <c r="AB47" i="12"/>
  <c r="AC47" i="12"/>
  <c r="AD47" i="12"/>
  <c r="AE47" i="12"/>
  <c r="AF47" i="12"/>
  <c r="AG47" i="12"/>
  <c r="AH47" i="12"/>
  <c r="AI47" i="12"/>
  <c r="AJ47" i="12"/>
  <c r="AM47" i="12"/>
  <c r="AP47" i="12"/>
  <c r="BA47" i="12"/>
  <c r="AQ47" i="12"/>
  <c r="BB47" i="12"/>
  <c r="AR47" i="12"/>
  <c r="AS47" i="12"/>
  <c r="AT47" i="12"/>
  <c r="BE47" i="12"/>
  <c r="AU47" i="12"/>
  <c r="AV47" i="12"/>
  <c r="BG47" i="12"/>
  <c r="AW47" i="12"/>
  <c r="AX47" i="12"/>
  <c r="BL47" i="12"/>
  <c r="BM47" i="12"/>
  <c r="BN47" i="12"/>
  <c r="BO47" i="12"/>
  <c r="BZ47" i="12"/>
  <c r="BP47" i="12"/>
  <c r="CA47" i="12"/>
  <c r="BQ47" i="12"/>
  <c r="BR47" i="12"/>
  <c r="CC47" i="12"/>
  <c r="BS47" i="12"/>
  <c r="CD47" i="12"/>
  <c r="BT47" i="12"/>
  <c r="CH47" i="12"/>
  <c r="CI47" i="12"/>
  <c r="AB48" i="12"/>
  <c r="AC48" i="12"/>
  <c r="AD48" i="12"/>
  <c r="AE48" i="12"/>
  <c r="AF48" i="12"/>
  <c r="AG48" i="12"/>
  <c r="AH48" i="12"/>
  <c r="AI48" i="12"/>
  <c r="AJ48" i="12"/>
  <c r="AM48" i="12"/>
  <c r="AP48" i="12"/>
  <c r="BA48" i="12"/>
  <c r="AQ48" i="12"/>
  <c r="BB48" i="12"/>
  <c r="AR48" i="12"/>
  <c r="AS48" i="12"/>
  <c r="BD48" i="12"/>
  <c r="AT48" i="12"/>
  <c r="BE48" i="12"/>
  <c r="AU48" i="12"/>
  <c r="AV48" i="12"/>
  <c r="AW48" i="12"/>
  <c r="BH48" i="12"/>
  <c r="AX48" i="12"/>
  <c r="BL48" i="12"/>
  <c r="BW48" i="12"/>
  <c r="BM48" i="12"/>
  <c r="BX48" i="12"/>
  <c r="BN48" i="12"/>
  <c r="BO48" i="12"/>
  <c r="BZ48" i="12"/>
  <c r="BP48" i="12"/>
  <c r="CA48" i="12"/>
  <c r="BQ48" i="12"/>
  <c r="BR48" i="12"/>
  <c r="CC48" i="12"/>
  <c r="BS48" i="12"/>
  <c r="CD48" i="12"/>
  <c r="BT48" i="12"/>
  <c r="CH48" i="12"/>
  <c r="CI48" i="12"/>
  <c r="AB49" i="12"/>
  <c r="AC49" i="12"/>
  <c r="AD49" i="12"/>
  <c r="AE49" i="12"/>
  <c r="AF49" i="12"/>
  <c r="AG49" i="12"/>
  <c r="AH49" i="12"/>
  <c r="AI49" i="12"/>
  <c r="AJ49" i="12"/>
  <c r="AM49" i="12"/>
  <c r="AP49" i="12"/>
  <c r="AQ49" i="12"/>
  <c r="BB49" i="12"/>
  <c r="AR49" i="12"/>
  <c r="AS49" i="12"/>
  <c r="BD49" i="12"/>
  <c r="AT49" i="12"/>
  <c r="BE49" i="12"/>
  <c r="AU49" i="12"/>
  <c r="AV49" i="12"/>
  <c r="BG49" i="12"/>
  <c r="AW49" i="12"/>
  <c r="BH49" i="12"/>
  <c r="AX49" i="12"/>
  <c r="BL49" i="12"/>
  <c r="BW49" i="12"/>
  <c r="BM49" i="12"/>
  <c r="BX49" i="12"/>
  <c r="BN49" i="12"/>
  <c r="BO49" i="12"/>
  <c r="BZ49" i="12"/>
  <c r="BP49" i="12"/>
  <c r="CA49" i="12"/>
  <c r="BQ49" i="12"/>
  <c r="BR49" i="12"/>
  <c r="CC49" i="12"/>
  <c r="BS49" i="12"/>
  <c r="CD49" i="12"/>
  <c r="BT49" i="12"/>
  <c r="CH49" i="12"/>
  <c r="CI49" i="12"/>
  <c r="AB50" i="12"/>
  <c r="AC50" i="12"/>
  <c r="AD50" i="12"/>
  <c r="AE50" i="12"/>
  <c r="AF50" i="12"/>
  <c r="AG50" i="12"/>
  <c r="AH50" i="12"/>
  <c r="AI50" i="12"/>
  <c r="AJ50" i="12"/>
  <c r="AM50" i="12"/>
  <c r="AP50" i="12"/>
  <c r="BA50" i="12"/>
  <c r="AQ50" i="12"/>
  <c r="BB50" i="12"/>
  <c r="AR50" i="12"/>
  <c r="AS50" i="12"/>
  <c r="BD50" i="12"/>
  <c r="AT50" i="12"/>
  <c r="BE50" i="12"/>
  <c r="AU50" i="12"/>
  <c r="AV50" i="12"/>
  <c r="BG50" i="12"/>
  <c r="AW50" i="12"/>
  <c r="BH50" i="12"/>
  <c r="AX50" i="12"/>
  <c r="BL50" i="12"/>
  <c r="BW50" i="12"/>
  <c r="BM50" i="12"/>
  <c r="BX50" i="12"/>
  <c r="BN50" i="12"/>
  <c r="BO50" i="12"/>
  <c r="BZ50" i="12"/>
  <c r="BP50" i="12"/>
  <c r="BQ50" i="12"/>
  <c r="BR50" i="12"/>
  <c r="CC50" i="12"/>
  <c r="BS50" i="12"/>
  <c r="CD50" i="12"/>
  <c r="BT50" i="12"/>
  <c r="CH50" i="12"/>
  <c r="CI50" i="12"/>
  <c r="AB51" i="12"/>
  <c r="AC51" i="12"/>
  <c r="AD51" i="12"/>
  <c r="AE51" i="12"/>
  <c r="AF51" i="12"/>
  <c r="AG51" i="12"/>
  <c r="AH51" i="12"/>
  <c r="AI51" i="12"/>
  <c r="AJ51" i="12"/>
  <c r="AM51" i="12"/>
  <c r="AP51" i="12"/>
  <c r="AQ51" i="12"/>
  <c r="BB51" i="12"/>
  <c r="AR51" i="12"/>
  <c r="AS51" i="12"/>
  <c r="BD51" i="12"/>
  <c r="AT51" i="12"/>
  <c r="BE51" i="12"/>
  <c r="AU51" i="12"/>
  <c r="AV51" i="12"/>
  <c r="BG51" i="12"/>
  <c r="AW51" i="12"/>
  <c r="BH51" i="12"/>
  <c r="AX51" i="12"/>
  <c r="BL51" i="12"/>
  <c r="BM51" i="12"/>
  <c r="BX51" i="12"/>
  <c r="BN51" i="12"/>
  <c r="BO51" i="12"/>
  <c r="BZ51" i="12"/>
  <c r="BP51" i="12"/>
  <c r="CA51" i="12"/>
  <c r="BQ51" i="12"/>
  <c r="BR51" i="12"/>
  <c r="CC51" i="12"/>
  <c r="BS51" i="12"/>
  <c r="CD51" i="12"/>
  <c r="BT51" i="12"/>
  <c r="CH51" i="12"/>
  <c r="CI51" i="12"/>
  <c r="AB52" i="12"/>
  <c r="AC52" i="12"/>
  <c r="AD52" i="12"/>
  <c r="AE52" i="12"/>
  <c r="AF52" i="12"/>
  <c r="AG52" i="12"/>
  <c r="AH52" i="12"/>
  <c r="AI52" i="12"/>
  <c r="AJ52" i="12"/>
  <c r="AM52" i="12"/>
  <c r="AP52" i="12"/>
  <c r="AQ52" i="12"/>
  <c r="BB52" i="12"/>
  <c r="AR52" i="12"/>
  <c r="AS52" i="12"/>
  <c r="BD52" i="12"/>
  <c r="AT52" i="12"/>
  <c r="BE52" i="12"/>
  <c r="AU52" i="12"/>
  <c r="AV52" i="12"/>
  <c r="BG52" i="12"/>
  <c r="AW52" i="12"/>
  <c r="BH52" i="12"/>
  <c r="AX52" i="12"/>
  <c r="BL52" i="12"/>
  <c r="BW52" i="12"/>
  <c r="BM52" i="12"/>
  <c r="BX52" i="12"/>
  <c r="BN52" i="12"/>
  <c r="BO52" i="12"/>
  <c r="BZ52" i="12"/>
  <c r="BP52" i="12"/>
  <c r="BQ52" i="12"/>
  <c r="BR52" i="12"/>
  <c r="CC52" i="12"/>
  <c r="BS52" i="12"/>
  <c r="CD52" i="12"/>
  <c r="BT52" i="12"/>
  <c r="CH52" i="12"/>
  <c r="CI52" i="12"/>
  <c r="AB53" i="12"/>
  <c r="AC53" i="12"/>
  <c r="AD53" i="12"/>
  <c r="AE53" i="12"/>
  <c r="AF53" i="12"/>
  <c r="AG53" i="12"/>
  <c r="AH53" i="12"/>
  <c r="AI53" i="12"/>
  <c r="AJ53" i="12"/>
  <c r="AM53" i="12"/>
  <c r="AP53" i="12"/>
  <c r="AQ53" i="12"/>
  <c r="BB53" i="12"/>
  <c r="AR53" i="12"/>
  <c r="AS53" i="12"/>
  <c r="BD53" i="12"/>
  <c r="AT53" i="12"/>
  <c r="BE53" i="12"/>
  <c r="AU53" i="12"/>
  <c r="AV53" i="12"/>
  <c r="BG53" i="12"/>
  <c r="AW53" i="12"/>
  <c r="BH53" i="12"/>
  <c r="AX53" i="12"/>
  <c r="BL53" i="12"/>
  <c r="BW53" i="12"/>
  <c r="BM53" i="12"/>
  <c r="BX53" i="12"/>
  <c r="BN53" i="12"/>
  <c r="BO53" i="12"/>
  <c r="BZ53" i="12"/>
  <c r="BP53" i="12"/>
  <c r="BQ53" i="12"/>
  <c r="BR53" i="12"/>
  <c r="CC53" i="12"/>
  <c r="BS53" i="12"/>
  <c r="CD53" i="12"/>
  <c r="BT53" i="12"/>
  <c r="CH53" i="12"/>
  <c r="CI53" i="12"/>
  <c r="AB54" i="12"/>
  <c r="AC54" i="12"/>
  <c r="AD54" i="12"/>
  <c r="AE54" i="12"/>
  <c r="AF54" i="12"/>
  <c r="AG54" i="12"/>
  <c r="AH54" i="12"/>
  <c r="AI54" i="12"/>
  <c r="AJ54" i="12"/>
  <c r="AM54" i="12"/>
  <c r="AP54" i="12"/>
  <c r="BA54" i="12"/>
  <c r="AQ54" i="12"/>
  <c r="BB54" i="12"/>
  <c r="AR54" i="12"/>
  <c r="AS54" i="12"/>
  <c r="BD54" i="12"/>
  <c r="AT54" i="12"/>
  <c r="BE54" i="12"/>
  <c r="AU54" i="12"/>
  <c r="AV54" i="12"/>
  <c r="BG54" i="12"/>
  <c r="AW54" i="12"/>
  <c r="BH54" i="12"/>
  <c r="AX54" i="12"/>
  <c r="BL54" i="12"/>
  <c r="BM54" i="12"/>
  <c r="BX54" i="12"/>
  <c r="BN54" i="12"/>
  <c r="BO54" i="12"/>
  <c r="BZ54" i="12"/>
  <c r="BP54" i="12"/>
  <c r="CA54" i="12"/>
  <c r="BQ54" i="12"/>
  <c r="BR54" i="12"/>
  <c r="CC54" i="12"/>
  <c r="BS54" i="12"/>
  <c r="CD54" i="12"/>
  <c r="BT54" i="12"/>
  <c r="CH54" i="12"/>
  <c r="CI54" i="12"/>
  <c r="AB55" i="12"/>
  <c r="AC55" i="12"/>
  <c r="AD55" i="12"/>
  <c r="AE55" i="12"/>
  <c r="AF55" i="12"/>
  <c r="AG55" i="12"/>
  <c r="AH55" i="12"/>
  <c r="AI55" i="12"/>
  <c r="AJ55" i="12"/>
  <c r="AM55" i="12"/>
  <c r="AP55" i="12"/>
  <c r="AQ55" i="12"/>
  <c r="BB55" i="12"/>
  <c r="AR55" i="12"/>
  <c r="AS55" i="12"/>
  <c r="BD55" i="12"/>
  <c r="AT55" i="12"/>
  <c r="BE55" i="12"/>
  <c r="AU55" i="12"/>
  <c r="AV55" i="12"/>
  <c r="BG55" i="12"/>
  <c r="AW55" i="12"/>
  <c r="BH55" i="12"/>
  <c r="AX55" i="12"/>
  <c r="BL55" i="12"/>
  <c r="BW55" i="12"/>
  <c r="BM55" i="12"/>
  <c r="BX55" i="12"/>
  <c r="BN55" i="12"/>
  <c r="BO55" i="12"/>
  <c r="BZ55" i="12"/>
  <c r="BP55" i="12"/>
  <c r="CA55" i="12"/>
  <c r="BQ55" i="12"/>
  <c r="BR55" i="12"/>
  <c r="CC55" i="12"/>
  <c r="BS55" i="12"/>
  <c r="CD55" i="12"/>
  <c r="BT55" i="12"/>
  <c r="CH55" i="12"/>
  <c r="CI55" i="12"/>
  <c r="AB56" i="12"/>
  <c r="AC56" i="12"/>
  <c r="AD56" i="12"/>
  <c r="AE56" i="12"/>
  <c r="AF56" i="12"/>
  <c r="AG56" i="12"/>
  <c r="AH56" i="12"/>
  <c r="AI56" i="12"/>
  <c r="AJ56" i="12"/>
  <c r="AM56" i="12"/>
  <c r="AP56" i="12"/>
  <c r="BA56" i="12"/>
  <c r="AQ56" i="12"/>
  <c r="AR56" i="12"/>
  <c r="AS56" i="12"/>
  <c r="BD56" i="12"/>
  <c r="AT56" i="12"/>
  <c r="BE56" i="12"/>
  <c r="AU56" i="12"/>
  <c r="AV56" i="12"/>
  <c r="BG56" i="12"/>
  <c r="AW56" i="12"/>
  <c r="BH56" i="12"/>
  <c r="AX56" i="12"/>
  <c r="BL56" i="12"/>
  <c r="BW56" i="12"/>
  <c r="BM56" i="12"/>
  <c r="BX56" i="12"/>
  <c r="BN56" i="12"/>
  <c r="BO56" i="12"/>
  <c r="BZ56" i="12"/>
  <c r="BP56" i="12"/>
  <c r="BQ56" i="12"/>
  <c r="BR56" i="12"/>
  <c r="CC56" i="12"/>
  <c r="BS56" i="12"/>
  <c r="CD56" i="12"/>
  <c r="BT56" i="12"/>
  <c r="CH56" i="12"/>
  <c r="CI56" i="12"/>
  <c r="AB57" i="12"/>
  <c r="AC57" i="12"/>
  <c r="AD57" i="12"/>
  <c r="AE57" i="12"/>
  <c r="AF57" i="12"/>
  <c r="AG57" i="12"/>
  <c r="AH57" i="12"/>
  <c r="AI57" i="12"/>
  <c r="AJ57" i="12"/>
  <c r="AM57" i="12"/>
  <c r="AP57" i="12"/>
  <c r="BA57" i="12"/>
  <c r="AQ57" i="12"/>
  <c r="BB57" i="12"/>
  <c r="AR57" i="12"/>
  <c r="AS57" i="12"/>
  <c r="AT57" i="12"/>
  <c r="BE57" i="12"/>
  <c r="AU57" i="12"/>
  <c r="AV57" i="12"/>
  <c r="BG57" i="12"/>
  <c r="AW57" i="12"/>
  <c r="BH57" i="12"/>
  <c r="AX57" i="12"/>
  <c r="BL57" i="12"/>
  <c r="BW57" i="12"/>
  <c r="BM57" i="12"/>
  <c r="BX57" i="12"/>
  <c r="BN57" i="12"/>
  <c r="BO57" i="12"/>
  <c r="BZ57" i="12"/>
  <c r="BP57" i="12"/>
  <c r="CA57" i="12"/>
  <c r="BQ57" i="12"/>
  <c r="BR57" i="12"/>
  <c r="CC57" i="12"/>
  <c r="BS57" i="12"/>
  <c r="CD57" i="12"/>
  <c r="BT57" i="12"/>
  <c r="CH57" i="12"/>
  <c r="CI57" i="12"/>
  <c r="AB58" i="12"/>
  <c r="AC58" i="12"/>
  <c r="AD58" i="12"/>
  <c r="AE58" i="12"/>
  <c r="AF58" i="12"/>
  <c r="AG58" i="12"/>
  <c r="AH58" i="12"/>
  <c r="AI58" i="12"/>
  <c r="AJ58" i="12"/>
  <c r="AM58" i="12"/>
  <c r="AP58" i="12"/>
  <c r="BA58" i="12"/>
  <c r="AQ58" i="12"/>
  <c r="BB58" i="12"/>
  <c r="AR58" i="12"/>
  <c r="AS58" i="12"/>
  <c r="AT58" i="12"/>
  <c r="BE58" i="12"/>
  <c r="AU58" i="12"/>
  <c r="AV58" i="12"/>
  <c r="BG58" i="12"/>
  <c r="AW58" i="12"/>
  <c r="BH58" i="12"/>
  <c r="AX58" i="12"/>
  <c r="BL58" i="12"/>
  <c r="BW58" i="12"/>
  <c r="BM58" i="12"/>
  <c r="BX58" i="12"/>
  <c r="BN58" i="12"/>
  <c r="BO58" i="12"/>
  <c r="BP58" i="12"/>
  <c r="CA58" i="12"/>
  <c r="BQ58" i="12"/>
  <c r="BR58" i="12"/>
  <c r="CC58" i="12"/>
  <c r="BS58" i="12"/>
  <c r="CD58" i="12"/>
  <c r="BT58" i="12"/>
  <c r="CH58" i="12"/>
  <c r="CI58" i="12"/>
  <c r="AB59" i="12"/>
  <c r="AC59" i="12"/>
  <c r="AD59" i="12"/>
  <c r="AE59" i="12"/>
  <c r="AF59" i="12"/>
  <c r="AG59" i="12"/>
  <c r="AH59" i="12"/>
  <c r="AI59" i="12"/>
  <c r="AJ59" i="12"/>
  <c r="AM59" i="12"/>
  <c r="AP59" i="12"/>
  <c r="AQ59" i="12"/>
  <c r="BB59" i="12"/>
  <c r="AR59" i="12"/>
  <c r="AS59" i="12"/>
  <c r="BD59" i="12"/>
  <c r="AT59" i="12"/>
  <c r="BE59" i="12"/>
  <c r="AU59" i="12"/>
  <c r="AV59" i="12"/>
  <c r="BG59" i="12"/>
  <c r="AW59" i="12"/>
  <c r="BH59" i="12"/>
  <c r="AX59" i="12"/>
  <c r="BL59" i="12"/>
  <c r="BW59" i="12"/>
  <c r="BM59" i="12"/>
  <c r="BX59" i="12"/>
  <c r="BN59" i="12"/>
  <c r="BO59" i="12"/>
  <c r="BZ59" i="12"/>
  <c r="BP59" i="12"/>
  <c r="CA59" i="12"/>
  <c r="BQ59" i="12"/>
  <c r="BR59" i="12"/>
  <c r="CC59" i="12"/>
  <c r="BS59" i="12"/>
  <c r="BT59" i="12"/>
  <c r="CH59" i="12"/>
  <c r="CI59" i="12"/>
  <c r="AB60" i="12"/>
  <c r="AC60" i="12"/>
  <c r="AD60" i="12"/>
  <c r="AE60" i="12"/>
  <c r="AF60" i="12"/>
  <c r="AG60" i="12"/>
  <c r="AH60" i="12"/>
  <c r="AI60" i="12"/>
  <c r="AJ60" i="12"/>
  <c r="AM60" i="12"/>
  <c r="AP60" i="12"/>
  <c r="BA60" i="12"/>
  <c r="AQ60" i="12"/>
  <c r="BB60" i="12"/>
  <c r="AR60" i="12"/>
  <c r="AS60" i="12"/>
  <c r="BD60" i="12"/>
  <c r="AT60" i="12"/>
  <c r="BE60" i="12"/>
  <c r="AU60" i="12"/>
  <c r="AV60" i="12"/>
  <c r="BG60" i="12"/>
  <c r="AW60" i="12"/>
  <c r="BH60" i="12"/>
  <c r="AX60" i="12"/>
  <c r="BL60" i="12"/>
  <c r="BW60" i="12"/>
  <c r="BM60" i="12"/>
  <c r="BX60" i="12"/>
  <c r="BN60" i="12"/>
  <c r="BO60" i="12"/>
  <c r="BZ60" i="12"/>
  <c r="BP60" i="12"/>
  <c r="CA60" i="12"/>
  <c r="BQ60" i="12"/>
  <c r="BR60" i="12"/>
  <c r="CC60" i="12"/>
  <c r="BS60" i="12"/>
  <c r="CD60" i="12"/>
  <c r="BT60" i="12"/>
  <c r="CH60" i="12"/>
  <c r="CI60" i="12"/>
  <c r="AB61" i="12"/>
  <c r="AC61" i="12"/>
  <c r="AD61" i="12"/>
  <c r="AE61" i="12"/>
  <c r="AF61" i="12"/>
  <c r="AG61" i="12"/>
  <c r="AH61" i="12"/>
  <c r="AI61" i="12"/>
  <c r="AJ61" i="12"/>
  <c r="AM61" i="12"/>
  <c r="AP61" i="12"/>
  <c r="AQ61" i="12"/>
  <c r="BB61" i="12"/>
  <c r="AR61" i="12"/>
  <c r="AS61" i="12"/>
  <c r="BD61" i="12"/>
  <c r="AT61" i="12"/>
  <c r="AU61" i="12"/>
  <c r="AV61" i="12"/>
  <c r="BG61" i="12"/>
  <c r="AW61" i="12"/>
  <c r="BH61" i="12"/>
  <c r="AX61" i="12"/>
  <c r="BL61" i="12"/>
  <c r="BW61" i="12"/>
  <c r="BM61" i="12"/>
  <c r="BX61" i="12"/>
  <c r="BN61" i="12"/>
  <c r="BO61" i="12"/>
  <c r="BZ61" i="12"/>
  <c r="BP61" i="12"/>
  <c r="CA61" i="12"/>
  <c r="BQ61" i="12"/>
  <c r="BR61" i="12"/>
  <c r="CC61" i="12"/>
  <c r="BS61" i="12"/>
  <c r="CD61" i="12"/>
  <c r="BT61" i="12"/>
  <c r="CH61" i="12"/>
  <c r="CI61" i="12"/>
  <c r="AB62" i="12"/>
  <c r="AC62" i="12"/>
  <c r="AD62" i="12"/>
  <c r="AE62" i="12"/>
  <c r="AF62" i="12"/>
  <c r="AG62" i="12"/>
  <c r="AH62" i="12"/>
  <c r="AI62" i="12"/>
  <c r="AJ62" i="12"/>
  <c r="AM62" i="12"/>
  <c r="AP62" i="12"/>
  <c r="AQ62" i="12"/>
  <c r="BB62" i="12"/>
  <c r="AR62" i="12"/>
  <c r="AS62" i="12"/>
  <c r="BD62" i="12"/>
  <c r="AT62" i="12"/>
  <c r="BE62" i="12"/>
  <c r="AU62" i="12"/>
  <c r="AV62" i="12"/>
  <c r="AW62" i="12"/>
  <c r="BH62" i="12"/>
  <c r="AX62" i="12"/>
  <c r="BL62" i="12"/>
  <c r="BW62" i="12"/>
  <c r="BM62" i="12"/>
  <c r="BX62" i="12"/>
  <c r="BN62" i="12"/>
  <c r="BO62" i="12"/>
  <c r="BZ62" i="12"/>
  <c r="BP62" i="12"/>
  <c r="CA62" i="12"/>
  <c r="BQ62" i="12"/>
  <c r="BR62" i="12"/>
  <c r="CC62" i="12"/>
  <c r="BS62" i="12"/>
  <c r="CD62" i="12"/>
  <c r="BT62" i="12"/>
  <c r="CH62" i="12"/>
  <c r="CI62" i="12"/>
  <c r="AB63" i="12"/>
  <c r="AC63" i="12"/>
  <c r="AD63" i="12"/>
  <c r="AE63" i="12"/>
  <c r="AF63" i="12"/>
  <c r="AG63" i="12"/>
  <c r="AH63" i="12"/>
  <c r="AI63" i="12"/>
  <c r="AJ63" i="12"/>
  <c r="AM63" i="12"/>
  <c r="AP63" i="12"/>
  <c r="BA63" i="12"/>
  <c r="AQ63" i="12"/>
  <c r="AR63" i="12"/>
  <c r="AS63" i="12"/>
  <c r="BD63" i="12"/>
  <c r="AT63" i="12"/>
  <c r="BE63" i="12"/>
  <c r="AU63" i="12"/>
  <c r="AV63" i="12"/>
  <c r="BG63" i="12"/>
  <c r="AW63" i="12"/>
  <c r="BH63" i="12"/>
  <c r="AX63" i="12"/>
  <c r="BL63" i="12"/>
  <c r="BM63" i="12"/>
  <c r="BX63" i="12"/>
  <c r="BN63" i="12"/>
  <c r="BO63" i="12"/>
  <c r="BZ63" i="12"/>
  <c r="BP63" i="12"/>
  <c r="CA63" i="12"/>
  <c r="BQ63" i="12"/>
  <c r="BR63" i="12"/>
  <c r="CC63" i="12"/>
  <c r="BS63" i="12"/>
  <c r="CD63" i="12"/>
  <c r="BT63" i="12"/>
  <c r="CH63" i="12"/>
  <c r="CI63" i="12"/>
  <c r="AB64" i="12"/>
  <c r="AC64" i="12"/>
  <c r="AD64" i="12"/>
  <c r="AE64" i="12"/>
  <c r="AF64" i="12"/>
  <c r="AG64" i="12"/>
  <c r="AH64" i="12"/>
  <c r="AI64" i="12"/>
  <c r="AJ64" i="12"/>
  <c r="AM64" i="12"/>
  <c r="AP64" i="12"/>
  <c r="AQ64" i="12"/>
  <c r="BB64" i="12"/>
  <c r="AR64" i="12"/>
  <c r="AS64" i="12"/>
  <c r="BD64" i="12"/>
  <c r="AT64" i="12"/>
  <c r="BE64" i="12"/>
  <c r="AU64" i="12"/>
  <c r="AV64" i="12"/>
  <c r="BG64" i="12"/>
  <c r="AW64" i="12"/>
  <c r="BH64" i="12"/>
  <c r="AX64" i="12"/>
  <c r="BL64" i="12"/>
  <c r="BW64" i="12"/>
  <c r="BM64" i="12"/>
  <c r="BX64" i="12"/>
  <c r="BN64" i="12"/>
  <c r="BO64" i="12"/>
  <c r="BZ64" i="12"/>
  <c r="BP64" i="12"/>
  <c r="CA64" i="12"/>
  <c r="BQ64" i="12"/>
  <c r="BR64" i="12"/>
  <c r="BS64" i="12"/>
  <c r="CD64" i="12"/>
  <c r="BT64" i="12"/>
  <c r="CH64" i="12"/>
  <c r="CI64" i="12"/>
  <c r="AB65" i="12"/>
  <c r="AC65" i="12"/>
  <c r="AD65" i="12"/>
  <c r="AE65" i="12"/>
  <c r="AF65" i="12"/>
  <c r="AG65" i="12"/>
  <c r="AH65" i="12"/>
  <c r="AI65" i="12"/>
  <c r="AJ65" i="12"/>
  <c r="AM65" i="12"/>
  <c r="AP65" i="12"/>
  <c r="BA65" i="12"/>
  <c r="AQ65" i="12"/>
  <c r="AR65" i="12"/>
  <c r="AS65" i="12"/>
  <c r="BD65" i="12"/>
  <c r="AT65" i="12"/>
  <c r="BE65" i="12"/>
  <c r="AU65" i="12"/>
  <c r="AV65" i="12"/>
  <c r="BG65" i="12"/>
  <c r="AW65" i="12"/>
  <c r="BH65" i="12"/>
  <c r="AX65" i="12"/>
  <c r="BL65" i="12"/>
  <c r="BW65" i="12"/>
  <c r="BM65" i="12"/>
  <c r="BN65" i="12"/>
  <c r="BO65" i="12"/>
  <c r="BP65" i="12"/>
  <c r="CA65" i="12"/>
  <c r="BQ65" i="12"/>
  <c r="BR65" i="12"/>
  <c r="CC65" i="12"/>
  <c r="BS65" i="12"/>
  <c r="CD65" i="12"/>
  <c r="BT65" i="12"/>
  <c r="CH65" i="12"/>
  <c r="CI65" i="12"/>
  <c r="AB66" i="12"/>
  <c r="AC66" i="12"/>
  <c r="AD66" i="12"/>
  <c r="AE66" i="12"/>
  <c r="AF66" i="12"/>
  <c r="AG66" i="12"/>
  <c r="AH66" i="12"/>
  <c r="AI66" i="12"/>
  <c r="AJ66" i="12"/>
  <c r="AM66" i="12"/>
  <c r="AP66" i="12"/>
  <c r="BA66" i="12"/>
  <c r="AQ66" i="12"/>
  <c r="BB66" i="12"/>
  <c r="AR66" i="12"/>
  <c r="AS66" i="12"/>
  <c r="BD66" i="12"/>
  <c r="AT66" i="12"/>
  <c r="BE66" i="12"/>
  <c r="AU66" i="12"/>
  <c r="AV66" i="12"/>
  <c r="BG66" i="12"/>
  <c r="AW66" i="12"/>
  <c r="BH66" i="12"/>
  <c r="AX66" i="12"/>
  <c r="BL66" i="12"/>
  <c r="BW66" i="12"/>
  <c r="BM66" i="12"/>
  <c r="BN66" i="12"/>
  <c r="BO66" i="12"/>
  <c r="BZ66" i="12"/>
  <c r="BP66" i="12"/>
  <c r="CA66" i="12"/>
  <c r="BQ66" i="12"/>
  <c r="BR66" i="12"/>
  <c r="CC66" i="12"/>
  <c r="BS66" i="12"/>
  <c r="CD66" i="12"/>
  <c r="BT66" i="12"/>
  <c r="CH66" i="12"/>
  <c r="CI66" i="12"/>
  <c r="AB67" i="12"/>
  <c r="AC67" i="12"/>
  <c r="AD67" i="12"/>
  <c r="AE67" i="12"/>
  <c r="AF67" i="12"/>
  <c r="AG67" i="12"/>
  <c r="AH67" i="12"/>
  <c r="AI67" i="12"/>
  <c r="AJ67" i="12"/>
  <c r="AM67" i="12"/>
  <c r="AP67" i="12"/>
  <c r="BA67" i="12"/>
  <c r="AQ67" i="12"/>
  <c r="BB67" i="12"/>
  <c r="AR67" i="12"/>
  <c r="AS67" i="12"/>
  <c r="BD67" i="12"/>
  <c r="AT67" i="12"/>
  <c r="AU67" i="12"/>
  <c r="AV67" i="12"/>
  <c r="BG67" i="12"/>
  <c r="AW67" i="12"/>
  <c r="BH67" i="12"/>
  <c r="AX67" i="12"/>
  <c r="BL67" i="12"/>
  <c r="BW67" i="12"/>
  <c r="BM67" i="12"/>
  <c r="BX67" i="12"/>
  <c r="BN67" i="12"/>
  <c r="BO67" i="12"/>
  <c r="BZ67" i="12"/>
  <c r="BP67" i="12"/>
  <c r="BQ67" i="12"/>
  <c r="BR67" i="12"/>
  <c r="CC67" i="12"/>
  <c r="BS67" i="12"/>
  <c r="CD67" i="12"/>
  <c r="BT67" i="12"/>
  <c r="CH67" i="12"/>
  <c r="CI67" i="12"/>
  <c r="AB68" i="12"/>
  <c r="AC68" i="12"/>
  <c r="AD68" i="12"/>
  <c r="AE68" i="12"/>
  <c r="AF68" i="12"/>
  <c r="AG68" i="12"/>
  <c r="AH68" i="12"/>
  <c r="AI68" i="12"/>
  <c r="AJ68" i="12"/>
  <c r="AM68" i="12"/>
  <c r="AP68" i="12"/>
  <c r="BA68" i="12"/>
  <c r="AQ68" i="12"/>
  <c r="BB68" i="12"/>
  <c r="AR68" i="12"/>
  <c r="AS68" i="12"/>
  <c r="BD68" i="12"/>
  <c r="AT68" i="12"/>
  <c r="BE68" i="12"/>
  <c r="AU68" i="12"/>
  <c r="AV68" i="12"/>
  <c r="BG68" i="12"/>
  <c r="AW68" i="12"/>
  <c r="BH68" i="12"/>
  <c r="AX68" i="12"/>
  <c r="BL68" i="12"/>
  <c r="BW68" i="12"/>
  <c r="BM68" i="12"/>
  <c r="BX68" i="12"/>
  <c r="BN68" i="12"/>
  <c r="BO68" i="12"/>
  <c r="BP68" i="12"/>
  <c r="CA68" i="12"/>
  <c r="BQ68" i="12"/>
  <c r="BR68" i="12"/>
  <c r="CC68" i="12"/>
  <c r="BS68" i="12"/>
  <c r="CD68" i="12"/>
  <c r="BT68" i="12"/>
  <c r="CH68" i="12"/>
  <c r="CI68" i="12"/>
  <c r="AB69" i="12"/>
  <c r="AC69" i="12"/>
  <c r="AD69" i="12"/>
  <c r="AE69" i="12"/>
  <c r="AF69" i="12"/>
  <c r="AG69" i="12"/>
  <c r="AH69" i="12"/>
  <c r="AI69" i="12"/>
  <c r="AJ69" i="12"/>
  <c r="AM69" i="12"/>
  <c r="AP69" i="12"/>
  <c r="BA69" i="12"/>
  <c r="AQ69" i="12"/>
  <c r="BB69" i="12"/>
  <c r="AR69" i="12"/>
  <c r="AS69" i="12"/>
  <c r="BD69" i="12"/>
  <c r="AT69" i="12"/>
  <c r="BE69" i="12"/>
  <c r="AU69" i="12"/>
  <c r="AV69" i="12"/>
  <c r="BG69" i="12"/>
  <c r="AW69" i="12"/>
  <c r="BH69" i="12"/>
  <c r="AX69" i="12"/>
  <c r="BL69" i="12"/>
  <c r="BM69" i="12"/>
  <c r="BX69" i="12"/>
  <c r="BN69" i="12"/>
  <c r="BO69" i="12"/>
  <c r="BZ69" i="12"/>
  <c r="BP69" i="12"/>
  <c r="CA69" i="12"/>
  <c r="BQ69" i="12"/>
  <c r="BR69" i="12"/>
  <c r="CC69" i="12"/>
  <c r="BS69" i="12"/>
  <c r="CD69" i="12"/>
  <c r="BT69" i="12"/>
  <c r="CH69" i="12"/>
  <c r="CI69" i="12"/>
  <c r="AB70" i="12"/>
  <c r="AC70" i="12"/>
  <c r="AD70" i="12"/>
  <c r="AE70" i="12"/>
  <c r="AF70" i="12"/>
  <c r="AG70" i="12"/>
  <c r="AH70" i="12"/>
  <c r="AI70" i="12"/>
  <c r="AJ70" i="12"/>
  <c r="AM70" i="12"/>
  <c r="AP70" i="12"/>
  <c r="BA70" i="12"/>
  <c r="AQ70" i="12"/>
  <c r="BB70" i="12"/>
  <c r="AR70" i="12"/>
  <c r="AS70" i="12"/>
  <c r="BD70" i="12"/>
  <c r="AT70" i="12"/>
  <c r="BE70" i="12"/>
  <c r="AU70" i="12"/>
  <c r="AV70" i="12"/>
  <c r="BG70" i="12"/>
  <c r="AW70" i="12"/>
  <c r="AX70" i="12"/>
  <c r="BL70" i="12"/>
  <c r="BW70" i="12"/>
  <c r="BM70" i="12"/>
  <c r="BX70" i="12"/>
  <c r="BN70" i="12"/>
  <c r="BO70" i="12"/>
  <c r="BZ70" i="12"/>
  <c r="BP70" i="12"/>
  <c r="CA70" i="12"/>
  <c r="BQ70" i="12"/>
  <c r="BR70" i="12"/>
  <c r="BS70" i="12"/>
  <c r="CD70" i="12"/>
  <c r="BT70" i="12"/>
  <c r="CH70" i="12"/>
  <c r="CI70" i="12"/>
  <c r="AB71" i="12"/>
  <c r="AC71" i="12"/>
  <c r="AD71" i="12"/>
  <c r="AE71" i="12"/>
  <c r="AF71" i="12"/>
  <c r="AG71" i="12"/>
  <c r="AH71" i="12"/>
  <c r="AI71" i="12"/>
  <c r="AJ71" i="12"/>
  <c r="AM71" i="12"/>
  <c r="AP71" i="12"/>
  <c r="BA71" i="12"/>
  <c r="AQ71" i="12"/>
  <c r="BB71" i="12"/>
  <c r="AR71" i="12"/>
  <c r="AS71" i="12"/>
  <c r="BD71" i="12"/>
  <c r="AT71" i="12"/>
  <c r="BE71" i="12"/>
  <c r="AU71" i="12"/>
  <c r="AV71" i="12"/>
  <c r="BG71" i="12"/>
  <c r="AW71" i="12"/>
  <c r="BH71" i="12"/>
  <c r="AX71" i="12"/>
  <c r="BL71" i="12"/>
  <c r="BW71" i="12"/>
  <c r="BM71" i="12"/>
  <c r="BN71" i="12"/>
  <c r="BO71" i="12"/>
  <c r="BZ71" i="12"/>
  <c r="BP71" i="12"/>
  <c r="CA71" i="12"/>
  <c r="BQ71" i="12"/>
  <c r="BR71" i="12"/>
  <c r="CC71" i="12"/>
  <c r="BS71" i="12"/>
  <c r="CD71" i="12"/>
  <c r="BT71" i="12"/>
  <c r="CH71" i="12"/>
  <c r="CI71" i="12"/>
  <c r="AB72" i="12"/>
  <c r="AC72" i="12"/>
  <c r="AD72" i="12"/>
  <c r="AE72" i="12"/>
  <c r="AF72" i="12"/>
  <c r="AG72" i="12"/>
  <c r="AH72" i="12"/>
  <c r="AI72" i="12"/>
  <c r="AJ72" i="12"/>
  <c r="AM72" i="12"/>
  <c r="AP72" i="12"/>
  <c r="BA72" i="12"/>
  <c r="AQ72" i="12"/>
  <c r="BB72" i="12"/>
  <c r="AR72" i="12"/>
  <c r="AS72" i="12"/>
  <c r="BD72" i="12"/>
  <c r="AT72" i="12"/>
  <c r="BE72" i="12"/>
  <c r="AU72" i="12"/>
  <c r="BF72" i="12"/>
  <c r="AV72" i="12"/>
  <c r="AW72" i="12"/>
  <c r="BH72" i="12"/>
  <c r="AX72" i="12"/>
  <c r="BI72" i="12"/>
  <c r="BL72" i="12"/>
  <c r="BW72" i="12"/>
  <c r="BM72" i="12"/>
  <c r="BX72" i="12"/>
  <c r="BN72" i="12"/>
  <c r="BY72" i="12"/>
  <c r="BO72" i="12"/>
  <c r="BZ72" i="12"/>
  <c r="BP72" i="12"/>
  <c r="CA72" i="12"/>
  <c r="BQ72" i="12"/>
  <c r="CB72" i="12"/>
  <c r="BR72" i="12"/>
  <c r="CC72" i="12"/>
  <c r="BS72" i="12"/>
  <c r="BT72" i="12"/>
  <c r="CH72" i="12"/>
  <c r="CI72" i="12"/>
  <c r="AB73" i="12"/>
  <c r="AC73" i="12"/>
  <c r="AD73" i="12"/>
  <c r="AE73" i="12"/>
  <c r="AF73" i="12"/>
  <c r="AG73" i="12"/>
  <c r="AH73" i="12"/>
  <c r="AI73" i="12"/>
  <c r="AJ73" i="12"/>
  <c r="AM73" i="12"/>
  <c r="AP73" i="12"/>
  <c r="BA73" i="12"/>
  <c r="AQ73" i="12"/>
  <c r="BB73" i="12"/>
  <c r="AR73" i="12"/>
  <c r="BC73" i="12"/>
  <c r="AS73" i="12"/>
  <c r="BD73" i="12"/>
  <c r="AT73" i="12"/>
  <c r="BE73" i="12"/>
  <c r="AU73" i="12"/>
  <c r="AV73" i="12"/>
  <c r="AW73" i="12"/>
  <c r="BH73" i="12"/>
  <c r="AX73" i="12"/>
  <c r="BI73" i="12"/>
  <c r="BL73" i="12"/>
  <c r="BW73" i="12"/>
  <c r="BM73" i="12"/>
  <c r="BX73" i="12"/>
  <c r="BN73" i="12"/>
  <c r="BY73" i="12"/>
  <c r="BO73" i="12"/>
  <c r="BZ73" i="12"/>
  <c r="BP73" i="12"/>
  <c r="BQ73" i="12"/>
  <c r="CB73" i="12"/>
  <c r="BR73" i="12"/>
  <c r="CC73" i="12"/>
  <c r="BS73" i="12"/>
  <c r="CD73" i="12"/>
  <c r="BT73" i="12"/>
  <c r="CE73" i="12"/>
  <c r="CH73" i="12"/>
  <c r="CI73" i="12"/>
  <c r="AB74" i="12"/>
  <c r="AC74" i="12"/>
  <c r="AD74" i="12"/>
  <c r="AE74" i="12"/>
  <c r="AF74" i="12"/>
  <c r="AG74" i="12"/>
  <c r="AH74" i="12"/>
  <c r="AI74" i="12"/>
  <c r="AJ74" i="12"/>
  <c r="AM74" i="12"/>
  <c r="AP74" i="12"/>
  <c r="BA74" i="12"/>
  <c r="AQ74" i="12"/>
  <c r="BB74" i="12"/>
  <c r="AR74" i="12"/>
  <c r="BC74" i="12"/>
  <c r="AS74" i="12"/>
  <c r="AT74" i="12"/>
  <c r="BE74" i="12"/>
  <c r="AU74" i="12"/>
  <c r="BF74" i="12"/>
  <c r="AV74" i="12"/>
  <c r="BG74" i="12"/>
  <c r="AW74" i="12"/>
  <c r="BH74" i="12"/>
  <c r="AX74" i="12"/>
  <c r="BI74" i="12"/>
  <c r="BD74" i="12"/>
  <c r="BL74" i="12"/>
  <c r="BW74" i="12"/>
  <c r="BM74" i="12"/>
  <c r="BX74" i="12"/>
  <c r="BN74" i="12"/>
  <c r="BY74" i="12"/>
  <c r="BO74" i="12"/>
  <c r="BZ74" i="12"/>
  <c r="BP74" i="12"/>
  <c r="BQ74" i="12"/>
  <c r="CB74" i="12"/>
  <c r="BR74" i="12"/>
  <c r="CC74" i="12"/>
  <c r="BS74" i="12"/>
  <c r="CD74" i="12"/>
  <c r="BT74" i="12"/>
  <c r="CE74" i="12"/>
  <c r="CH74" i="12"/>
  <c r="CI74" i="12"/>
  <c r="CJ74" i="12"/>
  <c r="CK74" i="12"/>
  <c r="AB75" i="12"/>
  <c r="AC75" i="12"/>
  <c r="AD75" i="12"/>
  <c r="AE75" i="12"/>
  <c r="AF75" i="12"/>
  <c r="AG75" i="12"/>
  <c r="AH75" i="12"/>
  <c r="AI75" i="12"/>
  <c r="AJ75" i="12"/>
  <c r="AM75" i="12"/>
  <c r="AP75" i="12"/>
  <c r="AQ75" i="12"/>
  <c r="BB75" i="12"/>
  <c r="AR75" i="12"/>
  <c r="AS75" i="12"/>
  <c r="BD75" i="12"/>
  <c r="AT75" i="12"/>
  <c r="BE75" i="12"/>
  <c r="AU75" i="12"/>
  <c r="BF75" i="12"/>
  <c r="AV75" i="12"/>
  <c r="BG75" i="12"/>
  <c r="AW75" i="12"/>
  <c r="BH75" i="12"/>
  <c r="AX75" i="12"/>
  <c r="BI75" i="12"/>
  <c r="BL75" i="12"/>
  <c r="BW75" i="12"/>
  <c r="BM75" i="12"/>
  <c r="BX75" i="12"/>
  <c r="BN75" i="12"/>
  <c r="BY75" i="12"/>
  <c r="BO75" i="12"/>
  <c r="BZ75" i="12"/>
  <c r="BP75" i="12"/>
  <c r="CA75" i="12"/>
  <c r="BQ75" i="12"/>
  <c r="BR75" i="12"/>
  <c r="CC75" i="12"/>
  <c r="BS75" i="12"/>
  <c r="CD75" i="12"/>
  <c r="BT75" i="12"/>
  <c r="CE75" i="12"/>
  <c r="CB75" i="12"/>
  <c r="CH75" i="12"/>
  <c r="CI75" i="12"/>
  <c r="CJ75" i="12"/>
  <c r="CK75" i="12"/>
  <c r="AB76" i="12"/>
  <c r="AC76" i="12"/>
  <c r="AD76" i="12"/>
  <c r="AE76" i="12"/>
  <c r="AF76" i="12"/>
  <c r="AG76" i="12"/>
  <c r="AH76" i="12"/>
  <c r="AI76" i="12"/>
  <c r="AJ76" i="12"/>
  <c r="AM76" i="12"/>
  <c r="AP76" i="12"/>
  <c r="AQ76" i="12"/>
  <c r="BB76" i="12"/>
  <c r="AR76" i="12"/>
  <c r="BC76" i="12"/>
  <c r="AS76" i="12"/>
  <c r="BD76" i="12"/>
  <c r="AT76" i="12"/>
  <c r="AU76" i="12"/>
  <c r="BF76" i="12"/>
  <c r="AV76" i="12"/>
  <c r="BG76" i="12"/>
  <c r="AW76" i="12"/>
  <c r="BH76" i="12"/>
  <c r="AX76" i="12"/>
  <c r="BI76" i="12"/>
  <c r="BE76" i="12"/>
  <c r="BL76" i="12"/>
  <c r="BW76" i="12"/>
  <c r="BM76" i="12"/>
  <c r="BX76" i="12"/>
  <c r="BN76" i="12"/>
  <c r="BY76" i="12"/>
  <c r="BO76" i="12"/>
  <c r="BP76" i="12"/>
  <c r="BQ76" i="12"/>
  <c r="CB76" i="12"/>
  <c r="BR76" i="12"/>
  <c r="CC76" i="12"/>
  <c r="BS76" i="12"/>
  <c r="CD76" i="12"/>
  <c r="BT76" i="12"/>
  <c r="CE76" i="12"/>
  <c r="CA76" i="12"/>
  <c r="CH76" i="12"/>
  <c r="CI76" i="12"/>
  <c r="CJ76" i="12"/>
  <c r="CK76" i="12"/>
  <c r="AB77" i="12"/>
  <c r="AC77" i="12"/>
  <c r="AD77" i="12"/>
  <c r="AE77" i="12"/>
  <c r="AF77" i="12"/>
  <c r="AG77" i="12"/>
  <c r="AH77" i="12"/>
  <c r="AI77" i="12"/>
  <c r="AJ77" i="12"/>
  <c r="AM77" i="12"/>
  <c r="AP77" i="12"/>
  <c r="BA77" i="12"/>
  <c r="AQ77" i="12"/>
  <c r="BB77" i="12"/>
  <c r="AR77" i="12"/>
  <c r="BC77" i="12"/>
  <c r="AS77" i="12"/>
  <c r="BD77" i="12"/>
  <c r="AT77" i="12"/>
  <c r="BE77" i="12"/>
  <c r="AU77" i="12"/>
  <c r="BF77" i="12"/>
  <c r="AV77" i="12"/>
  <c r="BG77" i="12"/>
  <c r="AW77" i="12"/>
  <c r="BH77" i="12"/>
  <c r="AX77" i="12"/>
  <c r="BI77" i="12"/>
  <c r="BL77" i="12"/>
  <c r="BW77" i="12"/>
  <c r="BM77" i="12"/>
  <c r="BX77" i="12"/>
  <c r="BN77" i="12"/>
  <c r="BY77" i="12"/>
  <c r="BO77" i="12"/>
  <c r="BZ77" i="12"/>
  <c r="BP77" i="12"/>
  <c r="CA77" i="12"/>
  <c r="BQ77" i="12"/>
  <c r="CB77" i="12"/>
  <c r="BR77" i="12"/>
  <c r="CC77" i="12"/>
  <c r="BS77" i="12"/>
  <c r="CD77" i="12"/>
  <c r="BT77" i="12"/>
  <c r="CE77" i="12"/>
  <c r="CH77" i="12"/>
  <c r="CI77" i="12"/>
  <c r="CJ77" i="12"/>
  <c r="CK77" i="12"/>
  <c r="AB78" i="12"/>
  <c r="AC78" i="12"/>
  <c r="AD78" i="12"/>
  <c r="AE78" i="12"/>
  <c r="AF78" i="12"/>
  <c r="AG78" i="12"/>
  <c r="AH78" i="12"/>
  <c r="AI78" i="12"/>
  <c r="AJ78" i="12"/>
  <c r="AM78" i="12"/>
  <c r="AP78" i="12"/>
  <c r="BA78" i="12"/>
  <c r="AQ78" i="12"/>
  <c r="BB78" i="12"/>
  <c r="AR78" i="12"/>
  <c r="BC78" i="12"/>
  <c r="AS78" i="12"/>
  <c r="AT78" i="12"/>
  <c r="BE78" i="12"/>
  <c r="AU78" i="12"/>
  <c r="BF78" i="12"/>
  <c r="AV78" i="12"/>
  <c r="BG78" i="12"/>
  <c r="AW78" i="12"/>
  <c r="BH78" i="12"/>
  <c r="AX78" i="12"/>
  <c r="BI78" i="12"/>
  <c r="BL78" i="12"/>
  <c r="BM78" i="12"/>
  <c r="BX78" i="12"/>
  <c r="BN78" i="12"/>
  <c r="BY78" i="12"/>
  <c r="BO78" i="12"/>
  <c r="BZ78" i="12"/>
  <c r="BP78" i="12"/>
  <c r="BQ78" i="12"/>
  <c r="BR78" i="12"/>
  <c r="CC78" i="12"/>
  <c r="BS78" i="12"/>
  <c r="CD78" i="12"/>
  <c r="BT78" i="12"/>
  <c r="CE78" i="12"/>
  <c r="CB78" i="12"/>
  <c r="CH78" i="12"/>
  <c r="CI78" i="12"/>
  <c r="CJ78" i="12"/>
  <c r="CK78" i="12"/>
  <c r="AB79" i="12"/>
  <c r="AC79" i="12"/>
  <c r="AD79" i="12"/>
  <c r="AE79" i="12"/>
  <c r="AF79" i="12"/>
  <c r="AG79" i="12"/>
  <c r="AH79" i="12"/>
  <c r="AI79" i="12"/>
  <c r="AJ79" i="12"/>
  <c r="AM79" i="12"/>
  <c r="AP79" i="12"/>
  <c r="BA79" i="12"/>
  <c r="AQ79" i="12"/>
  <c r="BB79" i="12"/>
  <c r="AR79" i="12"/>
  <c r="AS79" i="12"/>
  <c r="BD79" i="12"/>
  <c r="AT79" i="12"/>
  <c r="BE79" i="12"/>
  <c r="AU79" i="12"/>
  <c r="BF79" i="12"/>
  <c r="AV79" i="12"/>
  <c r="BG79" i="12"/>
  <c r="AW79" i="12"/>
  <c r="AX79" i="12"/>
  <c r="BI79" i="12"/>
  <c r="BH79" i="12"/>
  <c r="BL79" i="12"/>
  <c r="BM79" i="12"/>
  <c r="BX79" i="12"/>
  <c r="BN79" i="12"/>
  <c r="BY79" i="12"/>
  <c r="BO79" i="12"/>
  <c r="BP79" i="12"/>
  <c r="CA79" i="12"/>
  <c r="BQ79" i="12"/>
  <c r="CB79" i="12"/>
  <c r="BR79" i="12"/>
  <c r="CC79" i="12"/>
  <c r="BS79" i="12"/>
  <c r="CD79" i="12"/>
  <c r="BT79" i="12"/>
  <c r="CE79" i="12"/>
  <c r="BZ79" i="12"/>
  <c r="CH79" i="12"/>
  <c r="CI79" i="12"/>
  <c r="CJ79" i="12"/>
  <c r="CK79" i="12"/>
  <c r="AB80" i="12"/>
  <c r="AC80" i="12"/>
  <c r="AD80" i="12"/>
  <c r="AE80" i="12"/>
  <c r="AF80" i="12"/>
  <c r="AG80" i="12"/>
  <c r="AH80" i="12"/>
  <c r="AI80" i="12"/>
  <c r="AJ80" i="12"/>
  <c r="AM80" i="12"/>
  <c r="AP80" i="12"/>
  <c r="BA80" i="12"/>
  <c r="AQ80" i="12"/>
  <c r="BB80" i="12"/>
  <c r="AR80" i="12"/>
  <c r="BC80" i="12"/>
  <c r="AS80" i="12"/>
  <c r="BD80" i="12"/>
  <c r="AT80" i="12"/>
  <c r="AU80" i="12"/>
  <c r="BF80" i="12"/>
  <c r="AV80" i="12"/>
  <c r="BG80" i="12"/>
  <c r="AW80" i="12"/>
  <c r="AX80" i="12"/>
  <c r="BI80" i="12"/>
  <c r="BH80" i="12"/>
  <c r="BL80" i="12"/>
  <c r="BM80" i="12"/>
  <c r="BX80" i="12"/>
  <c r="BN80" i="12"/>
  <c r="BO80" i="12"/>
  <c r="BP80" i="12"/>
  <c r="BQ80" i="12"/>
  <c r="CB80" i="12"/>
  <c r="BR80" i="12"/>
  <c r="CC80" i="12"/>
  <c r="BS80" i="12"/>
  <c r="CD80" i="12"/>
  <c r="BT80" i="12"/>
  <c r="CE80" i="12"/>
  <c r="BY80" i="12"/>
  <c r="BZ80" i="12"/>
  <c r="CA80" i="12"/>
  <c r="CH80" i="12"/>
  <c r="CI80" i="12"/>
  <c r="CJ80" i="12"/>
  <c r="CK80" i="12"/>
  <c r="AB81" i="12"/>
  <c r="AC81" i="12"/>
  <c r="AD81" i="12"/>
  <c r="AE81" i="12"/>
  <c r="AF81" i="12"/>
  <c r="AG81" i="12"/>
  <c r="AH81" i="12"/>
  <c r="AI81" i="12"/>
  <c r="AJ81" i="12"/>
  <c r="AM81" i="12"/>
  <c r="AP81" i="12"/>
  <c r="AQ81" i="12"/>
  <c r="BB81" i="12"/>
  <c r="AR81" i="12"/>
  <c r="BC81" i="12"/>
  <c r="AS81" i="12"/>
  <c r="BD81" i="12"/>
  <c r="AT81" i="12"/>
  <c r="BE81" i="12"/>
  <c r="AU81" i="12"/>
  <c r="AV81" i="12"/>
  <c r="BG81" i="12"/>
  <c r="AW81" i="12"/>
  <c r="BH81" i="12"/>
  <c r="AX81" i="12"/>
  <c r="BI81" i="12"/>
  <c r="BF81" i="12"/>
  <c r="BL81" i="12"/>
  <c r="BW81" i="12"/>
  <c r="BM81" i="12"/>
  <c r="BX81" i="12"/>
  <c r="BN81" i="12"/>
  <c r="BY81" i="12"/>
  <c r="BO81" i="12"/>
  <c r="BZ81" i="12"/>
  <c r="BP81" i="12"/>
  <c r="CA81" i="12"/>
  <c r="BQ81" i="12"/>
  <c r="CB81" i="12"/>
  <c r="BR81" i="12"/>
  <c r="CC81" i="12"/>
  <c r="BS81" i="12"/>
  <c r="CD81" i="12"/>
  <c r="BT81" i="12"/>
  <c r="CE81" i="12"/>
  <c r="CH81" i="12"/>
  <c r="CI81" i="12"/>
  <c r="CJ81" i="12"/>
  <c r="CK81" i="12"/>
  <c r="AB82" i="12"/>
  <c r="AC82" i="12"/>
  <c r="AD82" i="12"/>
  <c r="AE82" i="12"/>
  <c r="AF82" i="12"/>
  <c r="AG82" i="12"/>
  <c r="AH82" i="12"/>
  <c r="AI82" i="12"/>
  <c r="AJ82" i="12"/>
  <c r="AM82" i="12"/>
  <c r="AP82" i="12"/>
  <c r="BA82" i="12"/>
  <c r="AQ82" i="12"/>
  <c r="BB82" i="12"/>
  <c r="AR82" i="12"/>
  <c r="BC82" i="12"/>
  <c r="AS82" i="12"/>
  <c r="BD82" i="12"/>
  <c r="AT82" i="12"/>
  <c r="AU82" i="12"/>
  <c r="BF82" i="12"/>
  <c r="AV82" i="12"/>
  <c r="BG82" i="12"/>
  <c r="AW82" i="12"/>
  <c r="BH82" i="12"/>
  <c r="AX82" i="12"/>
  <c r="BI82" i="12"/>
  <c r="BE82" i="12"/>
  <c r="BL82" i="12"/>
  <c r="BW82" i="12"/>
  <c r="BM82" i="12"/>
  <c r="BX82" i="12"/>
  <c r="BN82" i="12"/>
  <c r="BY82" i="12"/>
  <c r="BO82" i="12"/>
  <c r="BZ82" i="12"/>
  <c r="BP82" i="12"/>
  <c r="CA82" i="12"/>
  <c r="BQ82" i="12"/>
  <c r="BR82" i="12"/>
  <c r="CC82" i="12"/>
  <c r="BS82" i="12"/>
  <c r="CD82" i="12"/>
  <c r="BT82" i="12"/>
  <c r="CE82" i="12"/>
  <c r="CH82" i="12"/>
  <c r="CI82" i="12"/>
  <c r="CJ82" i="12"/>
  <c r="CK82" i="12"/>
  <c r="AB83" i="12"/>
  <c r="AC83" i="12"/>
  <c r="AD83" i="12"/>
  <c r="AE83" i="12"/>
  <c r="AF83" i="12"/>
  <c r="AG83" i="12"/>
  <c r="AH83" i="12"/>
  <c r="AI83" i="12"/>
  <c r="AJ83" i="12"/>
  <c r="AM83" i="12"/>
  <c r="AP83" i="12"/>
  <c r="AQ83" i="12"/>
  <c r="BB83" i="12"/>
  <c r="AR83" i="12"/>
  <c r="BC83" i="12"/>
  <c r="AS83" i="12"/>
  <c r="BD83" i="12"/>
  <c r="AT83" i="12"/>
  <c r="BE83" i="12"/>
  <c r="AU83" i="12"/>
  <c r="BF83" i="12"/>
  <c r="AV83" i="12"/>
  <c r="BG83" i="12"/>
  <c r="AW83" i="12"/>
  <c r="BH83" i="12"/>
  <c r="AX83" i="12"/>
  <c r="BI83" i="12"/>
  <c r="BL83" i="12"/>
  <c r="BW83" i="12"/>
  <c r="BM83" i="12"/>
  <c r="BX83" i="12"/>
  <c r="BN83" i="12"/>
  <c r="BY83" i="12"/>
  <c r="BO83" i="12"/>
  <c r="BZ83" i="12"/>
  <c r="BP83" i="12"/>
  <c r="CA83" i="12"/>
  <c r="BQ83" i="12"/>
  <c r="CB83" i="12"/>
  <c r="BR83" i="12"/>
  <c r="CC83" i="12"/>
  <c r="BS83" i="12"/>
  <c r="CD83" i="12"/>
  <c r="BT83" i="12"/>
  <c r="CE83" i="12"/>
  <c r="CH83" i="12"/>
  <c r="CI83" i="12"/>
  <c r="CJ83" i="12"/>
  <c r="CK83" i="12"/>
  <c r="AB84" i="12"/>
  <c r="AC84" i="12"/>
  <c r="AD84" i="12"/>
  <c r="AE84" i="12"/>
  <c r="AF84" i="12"/>
  <c r="AG84" i="12"/>
  <c r="AH84" i="12"/>
  <c r="AI84" i="12"/>
  <c r="AJ84" i="12"/>
  <c r="AM84" i="12"/>
  <c r="AP84" i="12"/>
  <c r="AQ84" i="12"/>
  <c r="BB84" i="12"/>
  <c r="AR84" i="12"/>
  <c r="BC84" i="12"/>
  <c r="AS84" i="12"/>
  <c r="BD84" i="12"/>
  <c r="AT84" i="12"/>
  <c r="BE84" i="12"/>
  <c r="AU84" i="12"/>
  <c r="BF84" i="12"/>
  <c r="AV84" i="12"/>
  <c r="BG84" i="12"/>
  <c r="AW84" i="12"/>
  <c r="BH84" i="12"/>
  <c r="AX84" i="12"/>
  <c r="BI84" i="12"/>
  <c r="BL84" i="12"/>
  <c r="BW84" i="12"/>
  <c r="BM84" i="12"/>
  <c r="BX84" i="12"/>
  <c r="BN84" i="12"/>
  <c r="BY84" i="12"/>
  <c r="BO84" i="12"/>
  <c r="BZ84" i="12"/>
  <c r="BP84" i="12"/>
  <c r="CA84" i="12"/>
  <c r="BQ84" i="12"/>
  <c r="CB84" i="12"/>
  <c r="BR84" i="12"/>
  <c r="CC84" i="12"/>
  <c r="BS84" i="12"/>
  <c r="CD84" i="12"/>
  <c r="BT84" i="12"/>
  <c r="CE84" i="12"/>
  <c r="CH84" i="12"/>
  <c r="CI84" i="12"/>
  <c r="CJ84" i="12"/>
  <c r="CK84" i="12"/>
  <c r="AB85" i="12"/>
  <c r="AC85" i="12"/>
  <c r="AD85" i="12"/>
  <c r="AE85" i="12"/>
  <c r="AF85" i="12"/>
  <c r="AG85" i="12"/>
  <c r="AH85" i="12"/>
  <c r="AI85" i="12"/>
  <c r="AJ85" i="12"/>
  <c r="AM85" i="12"/>
  <c r="AP85" i="12"/>
  <c r="BA85" i="12"/>
  <c r="AQ85" i="12"/>
  <c r="BB85" i="12"/>
  <c r="AR85" i="12"/>
  <c r="BC85" i="12"/>
  <c r="AS85" i="12"/>
  <c r="BD85" i="12"/>
  <c r="AT85" i="12"/>
  <c r="AU85" i="12"/>
  <c r="BF85" i="12"/>
  <c r="AV85" i="12"/>
  <c r="BG85" i="12"/>
  <c r="AW85" i="12"/>
  <c r="BH85" i="12"/>
  <c r="AX85" i="12"/>
  <c r="BI85" i="12"/>
  <c r="BE85" i="12"/>
  <c r="BL85" i="12"/>
  <c r="BW85" i="12"/>
  <c r="BM85" i="12"/>
  <c r="BX85" i="12"/>
  <c r="BN85" i="12"/>
  <c r="BY85" i="12"/>
  <c r="BO85" i="12"/>
  <c r="BZ85" i="12"/>
  <c r="BP85" i="12"/>
  <c r="CA85" i="12"/>
  <c r="BQ85" i="12"/>
  <c r="CB85" i="12"/>
  <c r="BR85" i="12"/>
  <c r="CC85" i="12"/>
  <c r="BS85" i="12"/>
  <c r="CD85" i="12"/>
  <c r="BT85" i="12"/>
  <c r="CE85" i="12"/>
  <c r="CH85" i="12"/>
  <c r="CI85" i="12"/>
  <c r="CJ85" i="12"/>
  <c r="CK85" i="12"/>
  <c r="AB86" i="12"/>
  <c r="AC86" i="12"/>
  <c r="AD86" i="12"/>
  <c r="AE86" i="12"/>
  <c r="AF86" i="12"/>
  <c r="AG86" i="12"/>
  <c r="AH86" i="12"/>
  <c r="AI86" i="12"/>
  <c r="AJ86" i="12"/>
  <c r="AM86" i="12"/>
  <c r="AP86" i="12"/>
  <c r="BA86" i="12"/>
  <c r="AQ86" i="12"/>
  <c r="AR86" i="12"/>
  <c r="AS86" i="12"/>
  <c r="BD86" i="12"/>
  <c r="AT86" i="12"/>
  <c r="BE86" i="12"/>
  <c r="AU86" i="12"/>
  <c r="BF86" i="12"/>
  <c r="AV86" i="12"/>
  <c r="BG86" i="12"/>
  <c r="AW86" i="12"/>
  <c r="BH86" i="12"/>
  <c r="AX86" i="12"/>
  <c r="BI86" i="12"/>
  <c r="BB86" i="12"/>
  <c r="BL86" i="12"/>
  <c r="BW86" i="12"/>
  <c r="BM86" i="12"/>
  <c r="BX86" i="12"/>
  <c r="BN86" i="12"/>
  <c r="BY86" i="12"/>
  <c r="BO86" i="12"/>
  <c r="BZ86" i="12"/>
  <c r="BP86" i="12"/>
  <c r="CA86" i="12"/>
  <c r="BQ86" i="12"/>
  <c r="CB86" i="12"/>
  <c r="BR86" i="12"/>
  <c r="CC86" i="12"/>
  <c r="BS86" i="12"/>
  <c r="CD86" i="12"/>
  <c r="BT86" i="12"/>
  <c r="CE86" i="12"/>
  <c r="CH86" i="12"/>
  <c r="CI86" i="12"/>
  <c r="CJ86" i="12"/>
  <c r="CK86" i="12"/>
  <c r="AB87" i="12"/>
  <c r="AC87" i="12"/>
  <c r="AD87" i="12"/>
  <c r="AE87" i="12"/>
  <c r="AF87" i="12"/>
  <c r="AG87" i="12"/>
  <c r="AH87" i="12"/>
  <c r="AI87" i="12"/>
  <c r="AJ87" i="12"/>
  <c r="AM87" i="12"/>
  <c r="AP87" i="12"/>
  <c r="AQ87" i="12"/>
  <c r="BB87" i="12"/>
  <c r="AR87" i="12"/>
  <c r="BC87" i="12"/>
  <c r="AS87" i="12"/>
  <c r="BD87" i="12"/>
  <c r="AT87" i="12"/>
  <c r="BE87" i="12"/>
  <c r="AU87" i="12"/>
  <c r="BF87" i="12"/>
  <c r="AV87" i="12"/>
  <c r="BG87" i="12"/>
  <c r="AW87" i="12"/>
  <c r="BH87" i="12"/>
  <c r="AX87" i="12"/>
  <c r="BI87" i="12"/>
  <c r="BL87" i="12"/>
  <c r="BM87" i="12"/>
  <c r="BX87" i="12"/>
  <c r="BN87" i="12"/>
  <c r="BO87" i="12"/>
  <c r="BZ87" i="12"/>
  <c r="BP87" i="12"/>
  <c r="BQ87" i="12"/>
  <c r="CB87" i="12"/>
  <c r="BR87" i="12"/>
  <c r="CC87" i="12"/>
  <c r="BS87" i="12"/>
  <c r="CD87" i="12"/>
  <c r="BT87" i="12"/>
  <c r="CE87" i="12"/>
  <c r="BY87" i="12"/>
  <c r="CA87" i="12"/>
  <c r="CH87" i="12"/>
  <c r="CI87" i="12"/>
  <c r="CJ87" i="12"/>
  <c r="CK87" i="12"/>
  <c r="AB88" i="12"/>
  <c r="AC88" i="12"/>
  <c r="AD88" i="12"/>
  <c r="AE88" i="12"/>
  <c r="AF88" i="12"/>
  <c r="AG88" i="12"/>
  <c r="AH88" i="12"/>
  <c r="AI88" i="12"/>
  <c r="AJ88" i="12"/>
  <c r="AM88" i="12"/>
  <c r="AP88" i="12"/>
  <c r="BA88" i="12"/>
  <c r="AQ88" i="12"/>
  <c r="BB88" i="12"/>
  <c r="AR88" i="12"/>
  <c r="BC88" i="12"/>
  <c r="AS88" i="12"/>
  <c r="BD88" i="12"/>
  <c r="AT88" i="12"/>
  <c r="BE88" i="12"/>
  <c r="AU88" i="12"/>
  <c r="BF88" i="12"/>
  <c r="AV88" i="12"/>
  <c r="BG88" i="12"/>
  <c r="AW88" i="12"/>
  <c r="BH88" i="12"/>
  <c r="AX88" i="12"/>
  <c r="BI88" i="12"/>
  <c r="BL88" i="12"/>
  <c r="BM88" i="12"/>
  <c r="BX88" i="12"/>
  <c r="BN88" i="12"/>
  <c r="BO88" i="12"/>
  <c r="BZ88" i="12"/>
  <c r="BP88" i="12"/>
  <c r="CA88" i="12"/>
  <c r="BQ88" i="12"/>
  <c r="CB88" i="12"/>
  <c r="BR88" i="12"/>
  <c r="CC88" i="12"/>
  <c r="BS88" i="12"/>
  <c r="CD88" i="12"/>
  <c r="BT88" i="12"/>
  <c r="CE88" i="12"/>
  <c r="BY88" i="12"/>
  <c r="CH88" i="12"/>
  <c r="CM88" i="12"/>
  <c r="CI88" i="12"/>
  <c r="CJ88" i="12"/>
  <c r="CK88" i="12"/>
  <c r="AB89" i="12"/>
  <c r="AC89" i="12"/>
  <c r="AD89" i="12"/>
  <c r="AE89" i="12"/>
  <c r="AF89" i="12"/>
  <c r="AG89" i="12"/>
  <c r="AH89" i="12"/>
  <c r="AI89" i="12"/>
  <c r="AJ89" i="12"/>
  <c r="AM89" i="12"/>
  <c r="AP89" i="12"/>
  <c r="BA89" i="12"/>
  <c r="AQ89" i="12"/>
  <c r="BB89" i="12"/>
  <c r="AR89" i="12"/>
  <c r="BC89" i="12"/>
  <c r="AS89" i="12"/>
  <c r="BD89" i="12"/>
  <c r="AT89" i="12"/>
  <c r="BE89" i="12"/>
  <c r="AU89" i="12"/>
  <c r="BF89" i="12"/>
  <c r="AV89" i="12"/>
  <c r="BG89" i="12"/>
  <c r="AW89" i="12"/>
  <c r="BH89" i="12"/>
  <c r="AX89" i="12"/>
  <c r="BI89" i="12"/>
  <c r="BL89" i="12"/>
  <c r="BW89" i="12"/>
  <c r="BM89" i="12"/>
  <c r="BX89" i="12"/>
  <c r="BN89" i="12"/>
  <c r="BY89" i="12"/>
  <c r="BO89" i="12"/>
  <c r="BZ89" i="12"/>
  <c r="BP89" i="12"/>
  <c r="CA89" i="12"/>
  <c r="BQ89" i="12"/>
  <c r="BR89" i="12"/>
  <c r="CC89" i="12"/>
  <c r="BS89" i="12"/>
  <c r="CD89" i="12"/>
  <c r="BT89" i="12"/>
  <c r="CE89" i="12"/>
  <c r="CB89" i="12"/>
  <c r="CH89" i="12"/>
  <c r="CI89" i="12"/>
  <c r="CJ89" i="12"/>
  <c r="CK89" i="12"/>
  <c r="AB90" i="12"/>
  <c r="AC90" i="12"/>
  <c r="AD90" i="12"/>
  <c r="AE90" i="12"/>
  <c r="AF90" i="12"/>
  <c r="AG90" i="12"/>
  <c r="AH90" i="12"/>
  <c r="AI90" i="12"/>
  <c r="AJ90" i="12"/>
  <c r="AM90" i="12"/>
  <c r="AP90" i="12"/>
  <c r="AQ90" i="12"/>
  <c r="BB90" i="12"/>
  <c r="AR90" i="12"/>
  <c r="BC90" i="12"/>
  <c r="AS90" i="12"/>
  <c r="BD90" i="12"/>
  <c r="AT90" i="12"/>
  <c r="BE90" i="12"/>
  <c r="AU90" i="12"/>
  <c r="BF90" i="12"/>
  <c r="AV90" i="12"/>
  <c r="BG90" i="12"/>
  <c r="AW90" i="12"/>
  <c r="BH90" i="12"/>
  <c r="AX90" i="12"/>
  <c r="BI90" i="12"/>
  <c r="BL90" i="12"/>
  <c r="BM90" i="12"/>
  <c r="BX90" i="12"/>
  <c r="BN90" i="12"/>
  <c r="BO90" i="12"/>
  <c r="BZ90" i="12"/>
  <c r="BP90" i="12"/>
  <c r="BQ90" i="12"/>
  <c r="CB90" i="12"/>
  <c r="BR90" i="12"/>
  <c r="CC90" i="12"/>
  <c r="BS90" i="12"/>
  <c r="CD90" i="12"/>
  <c r="BT90" i="12"/>
  <c r="CE90" i="12"/>
  <c r="BY90" i="12"/>
  <c r="CA90" i="12"/>
  <c r="CH90" i="12"/>
  <c r="CI90" i="12"/>
  <c r="CJ90" i="12"/>
  <c r="CK90" i="12"/>
  <c r="AB91" i="12"/>
  <c r="AC91" i="12"/>
  <c r="AD91" i="12"/>
  <c r="AE91" i="12"/>
  <c r="AF91" i="12"/>
  <c r="AG91" i="12"/>
  <c r="AH91" i="12"/>
  <c r="AI91" i="12"/>
  <c r="AJ91" i="12"/>
  <c r="AM91" i="12"/>
  <c r="AP91" i="12"/>
  <c r="BA91" i="12"/>
  <c r="AQ91" i="12"/>
  <c r="BB91" i="12"/>
  <c r="AR91" i="12"/>
  <c r="BC91" i="12"/>
  <c r="AS91" i="12"/>
  <c r="BD91" i="12"/>
  <c r="AT91" i="12"/>
  <c r="BE91" i="12"/>
  <c r="AU91" i="12"/>
  <c r="BF91" i="12"/>
  <c r="AV91" i="12"/>
  <c r="BG91" i="12"/>
  <c r="AW91" i="12"/>
  <c r="BH91" i="12"/>
  <c r="AX91" i="12"/>
  <c r="BI91" i="12"/>
  <c r="BL91" i="12"/>
  <c r="BW91" i="12"/>
  <c r="BM91" i="12"/>
  <c r="BX91" i="12"/>
  <c r="BN91" i="12"/>
  <c r="BY91" i="12"/>
  <c r="BO91" i="12"/>
  <c r="BZ91" i="12"/>
  <c r="BP91" i="12"/>
  <c r="CA91" i="12"/>
  <c r="BQ91" i="12"/>
  <c r="CB91" i="12"/>
  <c r="BR91" i="12"/>
  <c r="CC91" i="12"/>
  <c r="BS91" i="12"/>
  <c r="CD91" i="12"/>
  <c r="BT91" i="12"/>
  <c r="CE91" i="12"/>
  <c r="CH91" i="12"/>
  <c r="CI91" i="12"/>
  <c r="CJ91" i="12"/>
  <c r="CK91" i="12"/>
  <c r="AB92" i="12"/>
  <c r="AC92" i="12"/>
  <c r="AD92" i="12"/>
  <c r="AE92" i="12"/>
  <c r="AF92" i="12"/>
  <c r="AG92" i="12"/>
  <c r="AH92" i="12"/>
  <c r="AI92" i="12"/>
  <c r="AJ92" i="12"/>
  <c r="AM92" i="12"/>
  <c r="AP92" i="12"/>
  <c r="BA92" i="12"/>
  <c r="AQ92" i="12"/>
  <c r="BB92" i="12"/>
  <c r="AR92" i="12"/>
  <c r="BC92" i="12"/>
  <c r="AS92" i="12"/>
  <c r="BD92" i="12"/>
  <c r="AT92" i="12"/>
  <c r="BE92" i="12"/>
  <c r="AU92" i="12"/>
  <c r="BF92" i="12"/>
  <c r="AV92" i="12"/>
  <c r="BG92" i="12"/>
  <c r="AW92" i="12"/>
  <c r="BH92" i="12"/>
  <c r="AX92" i="12"/>
  <c r="BI92" i="12"/>
  <c r="BL92" i="12"/>
  <c r="BW92" i="12"/>
  <c r="BM92" i="12"/>
  <c r="BN92" i="12"/>
  <c r="BY92" i="12"/>
  <c r="BO92" i="12"/>
  <c r="BZ92" i="12"/>
  <c r="BP92" i="12"/>
  <c r="CA92" i="12"/>
  <c r="BQ92" i="12"/>
  <c r="CB92" i="12"/>
  <c r="BR92" i="12"/>
  <c r="CC92" i="12"/>
  <c r="BS92" i="12"/>
  <c r="CD92" i="12"/>
  <c r="BT92" i="12"/>
  <c r="CE92" i="12"/>
  <c r="CH92" i="12"/>
  <c r="CI92" i="12"/>
  <c r="CJ92" i="12"/>
  <c r="CK92" i="12"/>
  <c r="AB93" i="12"/>
  <c r="AC93" i="12"/>
  <c r="AD93" i="12"/>
  <c r="AE93" i="12"/>
  <c r="AF93" i="12"/>
  <c r="AG93" i="12"/>
  <c r="AH93" i="12"/>
  <c r="AI93" i="12"/>
  <c r="AJ93" i="12"/>
  <c r="AM93" i="12"/>
  <c r="AP93" i="12"/>
  <c r="BA93" i="12"/>
  <c r="AQ93" i="12"/>
  <c r="BB93" i="12"/>
  <c r="AR93" i="12"/>
  <c r="BC93" i="12"/>
  <c r="AS93" i="12"/>
  <c r="AT93" i="12"/>
  <c r="BE93" i="12"/>
  <c r="AU93" i="12"/>
  <c r="BF93" i="12"/>
  <c r="AV93" i="12"/>
  <c r="BG93" i="12"/>
  <c r="AW93" i="12"/>
  <c r="BH93" i="12"/>
  <c r="AX93" i="12"/>
  <c r="BI93" i="12"/>
  <c r="BD93" i="12"/>
  <c r="BL93" i="12"/>
  <c r="BW93" i="12"/>
  <c r="BM93" i="12"/>
  <c r="BX93" i="12"/>
  <c r="BN93" i="12"/>
  <c r="BY93" i="12"/>
  <c r="BO93" i="12"/>
  <c r="BZ93" i="12"/>
  <c r="BP93" i="12"/>
  <c r="CA93" i="12"/>
  <c r="BQ93" i="12"/>
  <c r="CB93" i="12"/>
  <c r="BR93" i="12"/>
  <c r="CC93" i="12"/>
  <c r="BS93" i="12"/>
  <c r="CD93" i="12"/>
  <c r="BT93" i="12"/>
  <c r="CE93" i="12"/>
  <c r="CH93" i="12"/>
  <c r="CI93" i="12"/>
  <c r="CJ93" i="12"/>
  <c r="CK93" i="12"/>
  <c r="AB94" i="12"/>
  <c r="AC94" i="12"/>
  <c r="AD94" i="12"/>
  <c r="AE94" i="12"/>
  <c r="AF94" i="12"/>
  <c r="AG94" i="12"/>
  <c r="AH94" i="12"/>
  <c r="AI94" i="12"/>
  <c r="AJ94" i="12"/>
  <c r="AM94" i="12"/>
  <c r="AP94" i="12"/>
  <c r="BA94" i="12"/>
  <c r="AQ94" i="12"/>
  <c r="AR94" i="12"/>
  <c r="BC94" i="12"/>
  <c r="AS94" i="12"/>
  <c r="AT94" i="12"/>
  <c r="BE94" i="12"/>
  <c r="AU94" i="12"/>
  <c r="AV94" i="12"/>
  <c r="BG94" i="12"/>
  <c r="AW94" i="12"/>
  <c r="BH94" i="12"/>
  <c r="AX94" i="12"/>
  <c r="BI94" i="12"/>
  <c r="BB94" i="12"/>
  <c r="BD94" i="12"/>
  <c r="BF94" i="12"/>
  <c r="BL94" i="12"/>
  <c r="BW94" i="12"/>
  <c r="BM94" i="12"/>
  <c r="BX94" i="12"/>
  <c r="BN94" i="12"/>
  <c r="BY94" i="12"/>
  <c r="BO94" i="12"/>
  <c r="BZ94" i="12"/>
  <c r="BP94" i="12"/>
  <c r="BQ94" i="12"/>
  <c r="BR94" i="12"/>
  <c r="CC94" i="12"/>
  <c r="BS94" i="12"/>
  <c r="CD94" i="12"/>
  <c r="BT94" i="12"/>
  <c r="CE94" i="12"/>
  <c r="CA94" i="12"/>
  <c r="CB94" i="12"/>
  <c r="CH94" i="12"/>
  <c r="CI94" i="12"/>
  <c r="CJ94" i="12"/>
  <c r="CK94" i="12"/>
  <c r="AB95" i="12"/>
  <c r="AC95" i="12"/>
  <c r="AD95" i="12"/>
  <c r="AE95" i="12"/>
  <c r="AF95" i="12"/>
  <c r="AG95" i="12"/>
  <c r="AH95" i="12"/>
  <c r="AI95" i="12"/>
  <c r="AJ95" i="12"/>
  <c r="AM95" i="12"/>
  <c r="AP95" i="12"/>
  <c r="BA95" i="12"/>
  <c r="AQ95" i="12"/>
  <c r="BB95" i="12"/>
  <c r="AR95" i="12"/>
  <c r="BC95" i="12"/>
  <c r="AS95" i="12"/>
  <c r="BD95" i="12"/>
  <c r="AT95" i="12"/>
  <c r="BE95" i="12"/>
  <c r="AU95" i="12"/>
  <c r="BF95" i="12"/>
  <c r="AV95" i="12"/>
  <c r="BG95" i="12"/>
  <c r="AW95" i="12"/>
  <c r="BH95" i="12"/>
  <c r="AX95" i="12"/>
  <c r="BI95" i="12"/>
  <c r="BL95" i="12"/>
  <c r="BW95" i="12"/>
  <c r="BM95" i="12"/>
  <c r="BX95" i="12"/>
  <c r="BN95" i="12"/>
  <c r="BY95" i="12"/>
  <c r="BO95" i="12"/>
  <c r="BZ95" i="12"/>
  <c r="BP95" i="12"/>
  <c r="CA95" i="12"/>
  <c r="BQ95" i="12"/>
  <c r="BR95" i="12"/>
  <c r="CC95" i="12"/>
  <c r="BS95" i="12"/>
  <c r="CD95" i="12"/>
  <c r="BT95" i="12"/>
  <c r="CE95" i="12"/>
  <c r="CH95" i="12"/>
  <c r="CI95" i="12"/>
  <c r="CJ95" i="12"/>
  <c r="CK95" i="12"/>
  <c r="AB96" i="12"/>
  <c r="AC96" i="12"/>
  <c r="AD96" i="12"/>
  <c r="AE96" i="12"/>
  <c r="AF96" i="12"/>
  <c r="AG96" i="12"/>
  <c r="AH96" i="12"/>
  <c r="AI96" i="12"/>
  <c r="AJ96" i="12"/>
  <c r="AM96" i="12"/>
  <c r="AP96" i="12"/>
  <c r="BA96" i="12"/>
  <c r="AQ96" i="12"/>
  <c r="BB96" i="12"/>
  <c r="AR96" i="12"/>
  <c r="BC96" i="12"/>
  <c r="AS96" i="12"/>
  <c r="AT96" i="12"/>
  <c r="BE96" i="12"/>
  <c r="AU96" i="12"/>
  <c r="BF96" i="12"/>
  <c r="AV96" i="12"/>
  <c r="BG96" i="12"/>
  <c r="AW96" i="12"/>
  <c r="BH96" i="12"/>
  <c r="AX96" i="12"/>
  <c r="BI96" i="12"/>
  <c r="BD96" i="12"/>
  <c r="BL96" i="12"/>
  <c r="BW96" i="12"/>
  <c r="BM96" i="12"/>
  <c r="BX96" i="12"/>
  <c r="BN96" i="12"/>
  <c r="BY96" i="12"/>
  <c r="BO96" i="12"/>
  <c r="BZ96" i="12"/>
  <c r="BP96" i="12"/>
  <c r="CA96" i="12"/>
  <c r="BQ96" i="12"/>
  <c r="CB96" i="12"/>
  <c r="BR96" i="12"/>
  <c r="CC96" i="12"/>
  <c r="BS96" i="12"/>
  <c r="CD96" i="12"/>
  <c r="BT96" i="12"/>
  <c r="CE96" i="12"/>
  <c r="CH96" i="12"/>
  <c r="CI96" i="12"/>
  <c r="CJ96" i="12"/>
  <c r="CK96" i="12"/>
  <c r="AB97" i="12"/>
  <c r="AC97" i="12"/>
  <c r="AD97" i="12"/>
  <c r="AE97" i="12"/>
  <c r="AF97" i="12"/>
  <c r="AG97" i="12"/>
  <c r="AH97" i="12"/>
  <c r="AI97" i="12"/>
  <c r="AJ97" i="12"/>
  <c r="AM97" i="12"/>
  <c r="AP97" i="12"/>
  <c r="BA97" i="12"/>
  <c r="AQ97" i="12"/>
  <c r="BB97" i="12"/>
  <c r="BJ97" i="12"/>
  <c r="DD97" i="12"/>
  <c r="AR97" i="12"/>
  <c r="BC97" i="12"/>
  <c r="AS97" i="12"/>
  <c r="BD97" i="12"/>
  <c r="AT97" i="12"/>
  <c r="BE97" i="12"/>
  <c r="AU97" i="12"/>
  <c r="BF97" i="12"/>
  <c r="AV97" i="12"/>
  <c r="BG97" i="12"/>
  <c r="AW97" i="12"/>
  <c r="BH97" i="12"/>
  <c r="AX97" i="12"/>
  <c r="BI97" i="12"/>
  <c r="BL97" i="12"/>
  <c r="BW97" i="12"/>
  <c r="BM97" i="12"/>
  <c r="BX97" i="12"/>
  <c r="BN97" i="12"/>
  <c r="BY97" i="12"/>
  <c r="BO97" i="12"/>
  <c r="BZ97" i="12"/>
  <c r="BP97" i="12"/>
  <c r="CA97" i="12"/>
  <c r="BQ97" i="12"/>
  <c r="BR97" i="12"/>
  <c r="CC97" i="12"/>
  <c r="BS97" i="12"/>
  <c r="CD97" i="12"/>
  <c r="BT97" i="12"/>
  <c r="CE97" i="12"/>
  <c r="CB97" i="12"/>
  <c r="CH97" i="12"/>
  <c r="CI97" i="12"/>
  <c r="CJ97" i="12"/>
  <c r="CK97" i="12"/>
  <c r="AB98" i="12"/>
  <c r="AC98" i="12"/>
  <c r="AD98" i="12"/>
  <c r="AE98" i="12"/>
  <c r="AF98" i="12"/>
  <c r="AG98" i="12"/>
  <c r="AH98" i="12"/>
  <c r="AI98" i="12"/>
  <c r="AJ98" i="12"/>
  <c r="AM98" i="12"/>
  <c r="AP98" i="12"/>
  <c r="AQ98" i="12"/>
  <c r="BB98" i="12"/>
  <c r="AR98" i="12"/>
  <c r="BC98" i="12"/>
  <c r="AS98" i="12"/>
  <c r="BD98" i="12"/>
  <c r="AT98" i="12"/>
  <c r="BE98" i="12"/>
  <c r="AU98" i="12"/>
  <c r="BF98" i="12"/>
  <c r="AV98" i="12"/>
  <c r="BG98" i="12"/>
  <c r="AW98" i="12"/>
  <c r="BH98" i="12"/>
  <c r="AX98" i="12"/>
  <c r="BI98" i="12"/>
  <c r="BL98" i="12"/>
  <c r="BW98" i="12"/>
  <c r="BM98" i="12"/>
  <c r="BX98" i="12"/>
  <c r="BN98" i="12"/>
  <c r="BY98" i="12"/>
  <c r="BO98" i="12"/>
  <c r="BZ98" i="12"/>
  <c r="BP98" i="12"/>
  <c r="CA98" i="12"/>
  <c r="BQ98" i="12"/>
  <c r="CB98" i="12"/>
  <c r="BR98" i="12"/>
  <c r="CC98" i="12"/>
  <c r="BS98" i="12"/>
  <c r="CD98" i="12"/>
  <c r="BT98" i="12"/>
  <c r="CE98" i="12"/>
  <c r="CH98" i="12"/>
  <c r="CI98" i="12"/>
  <c r="CJ98" i="12"/>
  <c r="CK98" i="12"/>
  <c r="AB99" i="12"/>
  <c r="AC99" i="12"/>
  <c r="AD99" i="12"/>
  <c r="AE99" i="12"/>
  <c r="AF99" i="12"/>
  <c r="AG99" i="12"/>
  <c r="AH99" i="12"/>
  <c r="AI99" i="12"/>
  <c r="AJ99" i="12"/>
  <c r="AM99" i="12"/>
  <c r="AP99" i="12"/>
  <c r="BA99" i="12"/>
  <c r="AQ99" i="12"/>
  <c r="BB99" i="12"/>
  <c r="AR99" i="12"/>
  <c r="BC99" i="12"/>
  <c r="AS99" i="12"/>
  <c r="BD99" i="12"/>
  <c r="AT99" i="12"/>
  <c r="BE99" i="12"/>
  <c r="AU99" i="12"/>
  <c r="BF99" i="12"/>
  <c r="AV99" i="12"/>
  <c r="BG99" i="12"/>
  <c r="AW99" i="12"/>
  <c r="BH99" i="12"/>
  <c r="AX99" i="12"/>
  <c r="BI99" i="12"/>
  <c r="BL99" i="12"/>
  <c r="BW99" i="12"/>
  <c r="BM99" i="12"/>
  <c r="BX99" i="12"/>
  <c r="BN99" i="12"/>
  <c r="BY99" i="12"/>
  <c r="BO99" i="12"/>
  <c r="BZ99" i="12"/>
  <c r="BP99" i="12"/>
  <c r="CA99" i="12"/>
  <c r="BQ99" i="12"/>
  <c r="CB99" i="12"/>
  <c r="BR99" i="12"/>
  <c r="CC99" i="12"/>
  <c r="BS99" i="12"/>
  <c r="CD99" i="12"/>
  <c r="BT99" i="12"/>
  <c r="CE99" i="12"/>
  <c r="CH99" i="12"/>
  <c r="CI99" i="12"/>
  <c r="CJ99" i="12"/>
  <c r="CK99" i="12"/>
  <c r="AB100" i="12"/>
  <c r="AC100" i="12"/>
  <c r="AD100" i="12"/>
  <c r="AE100" i="12"/>
  <c r="AF100" i="12"/>
  <c r="AG100" i="12"/>
  <c r="AH100" i="12"/>
  <c r="AI100" i="12"/>
  <c r="AJ100" i="12"/>
  <c r="AM100" i="12"/>
  <c r="AP100" i="12"/>
  <c r="BA100" i="12"/>
  <c r="AQ100" i="12"/>
  <c r="BB100" i="12"/>
  <c r="AR100" i="12"/>
  <c r="BC100" i="12"/>
  <c r="AS100" i="12"/>
  <c r="AT100" i="12"/>
  <c r="BE100" i="12"/>
  <c r="AU100" i="12"/>
  <c r="BF100" i="12"/>
  <c r="AV100" i="12"/>
  <c r="BG100" i="12"/>
  <c r="AW100" i="12"/>
  <c r="BH100" i="12"/>
  <c r="AX100" i="12"/>
  <c r="BI100" i="12"/>
  <c r="BD100" i="12"/>
  <c r="BL100" i="12"/>
  <c r="BW100" i="12"/>
  <c r="BM100" i="12"/>
  <c r="BX100" i="12"/>
  <c r="BN100" i="12"/>
  <c r="BY100" i="12"/>
  <c r="BO100" i="12"/>
  <c r="BZ100" i="12"/>
  <c r="BP100" i="12"/>
  <c r="CA100" i="12"/>
  <c r="BQ100" i="12"/>
  <c r="CB100" i="12"/>
  <c r="BR100" i="12"/>
  <c r="CC100" i="12"/>
  <c r="BS100" i="12"/>
  <c r="CD100" i="12"/>
  <c r="BT100" i="12"/>
  <c r="CE100" i="12"/>
  <c r="CH100" i="12"/>
  <c r="CI100" i="12"/>
  <c r="CJ100" i="12"/>
  <c r="CK100" i="12"/>
  <c r="AB101" i="12"/>
  <c r="AC101" i="12"/>
  <c r="AD101" i="12"/>
  <c r="AE101" i="12"/>
  <c r="AF101" i="12"/>
  <c r="AG101" i="12"/>
  <c r="AH101" i="12"/>
  <c r="AI101" i="12"/>
  <c r="AJ101" i="12"/>
  <c r="AM101" i="12"/>
  <c r="AP101" i="12"/>
  <c r="BA101" i="12"/>
  <c r="AQ101" i="12"/>
  <c r="BB101" i="12"/>
  <c r="AR101" i="12"/>
  <c r="BC101" i="12"/>
  <c r="AS101" i="12"/>
  <c r="BD101" i="12"/>
  <c r="AT101" i="12"/>
  <c r="BE101" i="12"/>
  <c r="AU101" i="12"/>
  <c r="BF101" i="12"/>
  <c r="AV101" i="12"/>
  <c r="BG101" i="12"/>
  <c r="AW101" i="12"/>
  <c r="BH101" i="12"/>
  <c r="AX101" i="12"/>
  <c r="BI101" i="12"/>
  <c r="BL101" i="12"/>
  <c r="BW101" i="12"/>
  <c r="BM101" i="12"/>
  <c r="BX101" i="12"/>
  <c r="BN101" i="12"/>
  <c r="BY101" i="12"/>
  <c r="BO101" i="12"/>
  <c r="BZ101" i="12"/>
  <c r="BP101" i="12"/>
  <c r="CA101" i="12"/>
  <c r="BQ101" i="12"/>
  <c r="CB101" i="12"/>
  <c r="BR101" i="12"/>
  <c r="CC101" i="12"/>
  <c r="BS101" i="12"/>
  <c r="CD101" i="12"/>
  <c r="BT101" i="12"/>
  <c r="CE101" i="12"/>
  <c r="CH101" i="12"/>
  <c r="CI101" i="12"/>
  <c r="CJ101" i="12"/>
  <c r="CK101" i="12"/>
  <c r="AB102" i="12"/>
  <c r="AC102" i="12"/>
  <c r="AD102" i="12"/>
  <c r="AE102" i="12"/>
  <c r="AF102" i="12"/>
  <c r="AG102" i="12"/>
  <c r="AH102" i="12"/>
  <c r="AI102" i="12"/>
  <c r="AJ102" i="12"/>
  <c r="AM102" i="12"/>
  <c r="AP102" i="12"/>
  <c r="BA102" i="12"/>
  <c r="AQ102" i="12"/>
  <c r="BB102" i="12"/>
  <c r="AR102" i="12"/>
  <c r="BC102" i="12"/>
  <c r="AS102" i="12"/>
  <c r="AT102" i="12"/>
  <c r="BE102" i="12"/>
  <c r="AU102" i="12"/>
  <c r="AV102" i="12"/>
  <c r="BG102" i="12"/>
  <c r="AW102" i="12"/>
  <c r="BH102" i="12"/>
  <c r="AX102" i="12"/>
  <c r="BI102" i="12"/>
  <c r="BD102" i="12"/>
  <c r="BF102" i="12"/>
  <c r="BL102" i="12"/>
  <c r="BM102" i="12"/>
  <c r="BX102" i="12"/>
  <c r="BN102" i="12"/>
  <c r="BY102" i="12"/>
  <c r="BO102" i="12"/>
  <c r="BZ102" i="12"/>
  <c r="BP102" i="12"/>
  <c r="CA102" i="12"/>
  <c r="BQ102" i="12"/>
  <c r="CB102" i="12"/>
  <c r="BR102" i="12"/>
  <c r="CC102" i="12"/>
  <c r="BS102" i="12"/>
  <c r="CD102" i="12"/>
  <c r="BT102" i="12"/>
  <c r="CE102" i="12"/>
  <c r="CH102" i="12"/>
  <c r="CI102" i="12"/>
  <c r="CJ102" i="12"/>
  <c r="CK102" i="12"/>
  <c r="AB103" i="12"/>
  <c r="AC103" i="12"/>
  <c r="AD103" i="12"/>
  <c r="AE103" i="12"/>
  <c r="AF103" i="12"/>
  <c r="AG103" i="12"/>
  <c r="AH103" i="12"/>
  <c r="AI103" i="12"/>
  <c r="AJ103" i="12"/>
  <c r="AM103" i="12"/>
  <c r="AP103" i="12"/>
  <c r="BA103" i="12"/>
  <c r="AQ103" i="12"/>
  <c r="BB103" i="12"/>
  <c r="AR103" i="12"/>
  <c r="AS103" i="12"/>
  <c r="BD103" i="12"/>
  <c r="AT103" i="12"/>
  <c r="BE103" i="12"/>
  <c r="AU103" i="12"/>
  <c r="BF103" i="12"/>
  <c r="AV103" i="12"/>
  <c r="BG103" i="12"/>
  <c r="AW103" i="12"/>
  <c r="BH103" i="12"/>
  <c r="AX103" i="12"/>
  <c r="BI103" i="12"/>
  <c r="BL103" i="12"/>
  <c r="BW103" i="12"/>
  <c r="BM103" i="12"/>
  <c r="BX103" i="12"/>
  <c r="BN103" i="12"/>
  <c r="BO103" i="12"/>
  <c r="BZ103" i="12"/>
  <c r="BP103" i="12"/>
  <c r="CA103" i="12"/>
  <c r="BQ103" i="12"/>
  <c r="CB103" i="12"/>
  <c r="BR103" i="12"/>
  <c r="CC103" i="12"/>
  <c r="BS103" i="12"/>
  <c r="CD103" i="12"/>
  <c r="BT103" i="12"/>
  <c r="CE103" i="12"/>
  <c r="CH103" i="12"/>
  <c r="CI103" i="12"/>
  <c r="CJ103" i="12"/>
  <c r="CK103" i="12"/>
  <c r="AB104" i="12"/>
  <c r="AC104" i="12"/>
  <c r="AD104" i="12"/>
  <c r="AE104" i="12"/>
  <c r="AF104" i="12"/>
  <c r="AG104" i="12"/>
  <c r="AH104" i="12"/>
  <c r="AI104" i="12"/>
  <c r="AJ104" i="12"/>
  <c r="AM104" i="12"/>
  <c r="AP104" i="12"/>
  <c r="BA104" i="12"/>
  <c r="AQ104" i="12"/>
  <c r="BB104" i="12"/>
  <c r="AR104" i="12"/>
  <c r="AS104" i="12"/>
  <c r="BD104" i="12"/>
  <c r="AT104" i="12"/>
  <c r="BE104" i="12"/>
  <c r="AU104" i="12"/>
  <c r="BF104" i="12"/>
  <c r="AV104" i="12"/>
  <c r="BG104" i="12"/>
  <c r="AW104" i="12"/>
  <c r="BH104" i="12"/>
  <c r="AX104" i="12"/>
  <c r="BI104" i="12"/>
  <c r="BC104" i="12"/>
  <c r="BL104" i="12"/>
  <c r="BW104" i="12"/>
  <c r="BM104" i="12"/>
  <c r="BX104" i="12"/>
  <c r="BN104" i="12"/>
  <c r="BY104" i="12"/>
  <c r="CF104" i="12"/>
  <c r="DC104" i="12"/>
  <c r="BO104" i="12"/>
  <c r="BZ104" i="12"/>
  <c r="BP104" i="12"/>
  <c r="CA104" i="12"/>
  <c r="BQ104" i="12"/>
  <c r="CB104" i="12"/>
  <c r="BR104" i="12"/>
  <c r="CC104" i="12"/>
  <c r="BS104" i="12"/>
  <c r="CD104" i="12"/>
  <c r="BT104" i="12"/>
  <c r="CE104" i="12"/>
  <c r="CH104" i="12"/>
  <c r="CI104" i="12"/>
  <c r="CJ104" i="12"/>
  <c r="CK104" i="12"/>
  <c r="AB105" i="12"/>
  <c r="AC105" i="12"/>
  <c r="AD105" i="12"/>
  <c r="AE105" i="12"/>
  <c r="AF105" i="12"/>
  <c r="AG105" i="12"/>
  <c r="AH105" i="12"/>
  <c r="AI105" i="12"/>
  <c r="AJ105" i="12"/>
  <c r="AM105" i="12"/>
  <c r="AP105" i="12"/>
  <c r="BA105" i="12"/>
  <c r="AQ105" i="12"/>
  <c r="BB105" i="12"/>
  <c r="AR105" i="12"/>
  <c r="BC105" i="12"/>
  <c r="AS105" i="12"/>
  <c r="BD105" i="12"/>
  <c r="AT105" i="12"/>
  <c r="BE105" i="12"/>
  <c r="AU105" i="12"/>
  <c r="BF105" i="12"/>
  <c r="AV105" i="12"/>
  <c r="BG105" i="12"/>
  <c r="AW105" i="12"/>
  <c r="BH105" i="12"/>
  <c r="AX105" i="12"/>
  <c r="BI105" i="12"/>
  <c r="BL105" i="12"/>
  <c r="BW105" i="12"/>
  <c r="BM105" i="12"/>
  <c r="BX105" i="12"/>
  <c r="BN105" i="12"/>
  <c r="BY105" i="12"/>
  <c r="BO105" i="12"/>
  <c r="BZ105" i="12"/>
  <c r="BP105" i="12"/>
  <c r="BQ105" i="12"/>
  <c r="CB105" i="12"/>
  <c r="BR105" i="12"/>
  <c r="CC105" i="12"/>
  <c r="BS105" i="12"/>
  <c r="CD105" i="12"/>
  <c r="BT105" i="12"/>
  <c r="CE105" i="12"/>
  <c r="CA105" i="12"/>
  <c r="CH105" i="12"/>
  <c r="CI105" i="12"/>
  <c r="CJ105" i="12"/>
  <c r="CK105" i="12"/>
  <c r="AB106" i="12"/>
  <c r="AC106" i="12"/>
  <c r="AD106" i="12"/>
  <c r="AE106" i="12"/>
  <c r="AF106" i="12"/>
  <c r="AG106" i="12"/>
  <c r="AH106" i="12"/>
  <c r="AI106" i="12"/>
  <c r="AJ106" i="12"/>
  <c r="AM106" i="12"/>
  <c r="AP106" i="12"/>
  <c r="AQ106" i="12"/>
  <c r="BB106" i="12"/>
  <c r="AR106" i="12"/>
  <c r="BC106" i="12"/>
  <c r="AS106" i="12"/>
  <c r="BD106" i="12"/>
  <c r="AT106" i="12"/>
  <c r="BE106" i="12"/>
  <c r="AU106" i="12"/>
  <c r="BF106" i="12"/>
  <c r="AV106" i="12"/>
  <c r="BG106" i="12"/>
  <c r="AW106" i="12"/>
  <c r="BH106" i="12"/>
  <c r="AX106" i="12"/>
  <c r="BI106" i="12"/>
  <c r="BL106" i="12"/>
  <c r="BW106" i="12"/>
  <c r="BM106" i="12"/>
  <c r="BN106" i="12"/>
  <c r="BY106" i="12"/>
  <c r="BO106" i="12"/>
  <c r="BZ106" i="12"/>
  <c r="BP106" i="12"/>
  <c r="CA106" i="12"/>
  <c r="BQ106" i="12"/>
  <c r="CB106" i="12"/>
  <c r="BR106" i="12"/>
  <c r="CC106" i="12"/>
  <c r="BS106" i="12"/>
  <c r="CD106" i="12"/>
  <c r="BT106" i="12"/>
  <c r="CE106" i="12"/>
  <c r="CH106" i="12"/>
  <c r="CI106" i="12"/>
  <c r="CJ106" i="12"/>
  <c r="CK106" i="12"/>
  <c r="AB107" i="12"/>
  <c r="AC107" i="12"/>
  <c r="AD107" i="12"/>
  <c r="AE107" i="12"/>
  <c r="AF107" i="12"/>
  <c r="AG107" i="12"/>
  <c r="AH107" i="12"/>
  <c r="AI107" i="12"/>
  <c r="AJ107" i="12"/>
  <c r="AM107" i="12"/>
  <c r="AP107" i="12"/>
  <c r="BA107" i="12"/>
  <c r="AQ107" i="12"/>
  <c r="BB107" i="12"/>
  <c r="AR107" i="12"/>
  <c r="BC107" i="12"/>
  <c r="AS107" i="12"/>
  <c r="BD107" i="12"/>
  <c r="AT107" i="12"/>
  <c r="AU107" i="12"/>
  <c r="AV107" i="12"/>
  <c r="BG107" i="12"/>
  <c r="AW107" i="12"/>
  <c r="BH107" i="12"/>
  <c r="AX107" i="12"/>
  <c r="BI107" i="12"/>
  <c r="BE107" i="12"/>
  <c r="BF107" i="12"/>
  <c r="BL107" i="12"/>
  <c r="BM107" i="12"/>
  <c r="BX107" i="12"/>
  <c r="BN107" i="12"/>
  <c r="BY107" i="12"/>
  <c r="BO107" i="12"/>
  <c r="BZ107" i="12"/>
  <c r="BP107" i="12"/>
  <c r="CA107" i="12"/>
  <c r="BQ107" i="12"/>
  <c r="CB107" i="12"/>
  <c r="BR107" i="12"/>
  <c r="BS107" i="12"/>
  <c r="CD107" i="12"/>
  <c r="BT107" i="12"/>
  <c r="CE107" i="12"/>
  <c r="BW107" i="12"/>
  <c r="CH107" i="12"/>
  <c r="CI107" i="12"/>
  <c r="CJ107" i="12"/>
  <c r="CK107" i="12"/>
  <c r="AB108" i="12"/>
  <c r="AC108" i="12"/>
  <c r="AD108" i="12"/>
  <c r="AE108" i="12"/>
  <c r="AF108" i="12"/>
  <c r="AG108" i="12"/>
  <c r="AH108" i="12"/>
  <c r="AI108" i="12"/>
  <c r="AJ108" i="12"/>
  <c r="AM108" i="12"/>
  <c r="AP108" i="12"/>
  <c r="BA108" i="12"/>
  <c r="AQ108" i="12"/>
  <c r="BB108" i="12"/>
  <c r="AR108" i="12"/>
  <c r="BC108" i="12"/>
  <c r="AS108" i="12"/>
  <c r="BD108" i="12"/>
  <c r="AT108" i="12"/>
  <c r="BE108" i="12"/>
  <c r="AU108" i="12"/>
  <c r="AV108" i="12"/>
  <c r="BG108" i="12"/>
  <c r="AW108" i="12"/>
  <c r="BH108" i="12"/>
  <c r="AX108" i="12"/>
  <c r="BI108" i="12"/>
  <c r="BL108" i="12"/>
  <c r="BW108" i="12"/>
  <c r="BM108" i="12"/>
  <c r="BX108" i="12"/>
  <c r="BN108" i="12"/>
  <c r="BY108" i="12"/>
  <c r="BO108" i="12"/>
  <c r="BZ108" i="12"/>
  <c r="BP108" i="12"/>
  <c r="CA108" i="12"/>
  <c r="BQ108" i="12"/>
  <c r="CB108" i="12"/>
  <c r="BR108" i="12"/>
  <c r="CC108" i="12"/>
  <c r="BS108" i="12"/>
  <c r="CD108" i="12"/>
  <c r="BT108" i="12"/>
  <c r="CE108" i="12"/>
  <c r="CF108" i="12"/>
  <c r="DC108" i="12"/>
  <c r="CH108" i="12"/>
  <c r="CI108" i="12"/>
  <c r="CJ108" i="12"/>
  <c r="CK108" i="12"/>
  <c r="AB109" i="12"/>
  <c r="AC109" i="12"/>
  <c r="AD109" i="12"/>
  <c r="AE109" i="12"/>
  <c r="AF109" i="12"/>
  <c r="AG109" i="12"/>
  <c r="AH109" i="12"/>
  <c r="AI109" i="12"/>
  <c r="AJ109" i="12"/>
  <c r="AM109" i="12"/>
  <c r="AP109" i="12"/>
  <c r="AQ109" i="12"/>
  <c r="BB109" i="12"/>
  <c r="AR109" i="12"/>
  <c r="BC109" i="12"/>
  <c r="AS109" i="12"/>
  <c r="BD109" i="12"/>
  <c r="AT109" i="12"/>
  <c r="BE109" i="12"/>
  <c r="AU109" i="12"/>
  <c r="BF109" i="12"/>
  <c r="AV109" i="12"/>
  <c r="BG109" i="12"/>
  <c r="AW109" i="12"/>
  <c r="BH109" i="12"/>
  <c r="AX109" i="12"/>
  <c r="BI109" i="12"/>
  <c r="BL109" i="12"/>
  <c r="BW109" i="12"/>
  <c r="BM109" i="12"/>
  <c r="BX109" i="12"/>
  <c r="BN109" i="12"/>
  <c r="BY109" i="12"/>
  <c r="BO109" i="12"/>
  <c r="BZ109" i="12"/>
  <c r="BP109" i="12"/>
  <c r="CA109" i="12"/>
  <c r="BQ109" i="12"/>
  <c r="CB109" i="12"/>
  <c r="BR109" i="12"/>
  <c r="CC109" i="12"/>
  <c r="BS109" i="12"/>
  <c r="CD109" i="12"/>
  <c r="BT109" i="12"/>
  <c r="CE109" i="12"/>
  <c r="CH109" i="12"/>
  <c r="CI109" i="12"/>
  <c r="CJ109" i="12"/>
  <c r="CK109" i="12"/>
  <c r="AB110" i="12"/>
  <c r="AC110" i="12"/>
  <c r="AD110" i="12"/>
  <c r="AE110" i="12"/>
  <c r="AF110" i="12"/>
  <c r="AG110" i="12"/>
  <c r="AH110" i="12"/>
  <c r="AI110" i="12"/>
  <c r="AJ110" i="12"/>
  <c r="AM110" i="12"/>
  <c r="AP110" i="12"/>
  <c r="BA110" i="12"/>
  <c r="AQ110" i="12"/>
  <c r="BB110" i="12"/>
  <c r="AR110" i="12"/>
  <c r="AS110" i="12"/>
  <c r="BD110" i="12"/>
  <c r="AT110" i="12"/>
  <c r="AU110" i="12"/>
  <c r="AV110" i="12"/>
  <c r="BG110" i="12"/>
  <c r="AW110" i="12"/>
  <c r="BH110" i="12"/>
  <c r="AX110" i="12"/>
  <c r="BI110" i="12"/>
  <c r="BC110" i="12"/>
  <c r="BE110" i="12"/>
  <c r="BF110" i="12"/>
  <c r="BL110" i="12"/>
  <c r="BW110" i="12"/>
  <c r="BM110" i="12"/>
  <c r="BX110" i="12"/>
  <c r="BN110" i="12"/>
  <c r="BO110" i="12"/>
  <c r="BZ110" i="12"/>
  <c r="BP110" i="12"/>
  <c r="CA110" i="12"/>
  <c r="BQ110" i="12"/>
  <c r="CB110" i="12"/>
  <c r="BR110" i="12"/>
  <c r="CC110" i="12"/>
  <c r="BS110" i="12"/>
  <c r="CD110" i="12"/>
  <c r="BT110" i="12"/>
  <c r="CE110" i="12"/>
  <c r="CH110" i="12"/>
  <c r="CI110" i="12"/>
  <c r="CJ110" i="12"/>
  <c r="CK110" i="12"/>
  <c r="AB111" i="12"/>
  <c r="AC111" i="12"/>
  <c r="AD111" i="12"/>
  <c r="AE111" i="12"/>
  <c r="AF111" i="12"/>
  <c r="AG111" i="12"/>
  <c r="AH111" i="12"/>
  <c r="AI111" i="12"/>
  <c r="AJ111" i="12"/>
  <c r="AM111" i="12"/>
  <c r="AP111" i="12"/>
  <c r="BA111" i="12"/>
  <c r="AQ111" i="12"/>
  <c r="BB111" i="12"/>
  <c r="AR111" i="12"/>
  <c r="BC111" i="12"/>
  <c r="BJ111" i="12"/>
  <c r="DD111" i="12"/>
  <c r="AS111" i="12"/>
  <c r="BD111" i="12"/>
  <c r="AT111" i="12"/>
  <c r="BE111" i="12"/>
  <c r="AU111" i="12"/>
  <c r="BF111" i="12"/>
  <c r="AV111" i="12"/>
  <c r="BG111" i="12"/>
  <c r="AW111" i="12"/>
  <c r="BH111" i="12"/>
  <c r="AX111" i="12"/>
  <c r="BI111" i="12"/>
  <c r="BL111" i="12"/>
  <c r="BW111" i="12"/>
  <c r="BM111" i="12"/>
  <c r="BX111" i="12"/>
  <c r="BN111" i="12"/>
  <c r="BY111" i="12"/>
  <c r="BO111" i="12"/>
  <c r="BZ111" i="12"/>
  <c r="BP111" i="12"/>
  <c r="CA111" i="12"/>
  <c r="BQ111" i="12"/>
  <c r="CB111" i="12"/>
  <c r="BR111" i="12"/>
  <c r="CC111" i="12"/>
  <c r="BS111" i="12"/>
  <c r="CD111" i="12"/>
  <c r="BT111" i="12"/>
  <c r="CE111" i="12"/>
  <c r="CH111" i="12"/>
  <c r="CI111" i="12"/>
  <c r="CJ111" i="12"/>
  <c r="CK111" i="12"/>
  <c r="AB112" i="12"/>
  <c r="AC112" i="12"/>
  <c r="AD112" i="12"/>
  <c r="AE112" i="12"/>
  <c r="AF112" i="12"/>
  <c r="AG112" i="12"/>
  <c r="AH112" i="12"/>
  <c r="AI112" i="12"/>
  <c r="AJ112" i="12"/>
  <c r="AM112" i="12"/>
  <c r="AP112" i="12"/>
  <c r="BA112" i="12"/>
  <c r="AQ112" i="12"/>
  <c r="BB112" i="12"/>
  <c r="AR112" i="12"/>
  <c r="AS112" i="12"/>
  <c r="BD112" i="12"/>
  <c r="AT112" i="12"/>
  <c r="BE112" i="12"/>
  <c r="AU112" i="12"/>
  <c r="BF112" i="12"/>
  <c r="AV112" i="12"/>
  <c r="BG112" i="12"/>
  <c r="AW112" i="12"/>
  <c r="BH112" i="12"/>
  <c r="AX112" i="12"/>
  <c r="BI112" i="12"/>
  <c r="BC112" i="12"/>
  <c r="BL112" i="12"/>
  <c r="BM112" i="12"/>
  <c r="BX112" i="12"/>
  <c r="BN112" i="12"/>
  <c r="BY112" i="12"/>
  <c r="BO112" i="12"/>
  <c r="BZ112" i="12"/>
  <c r="BP112" i="12"/>
  <c r="CA112" i="12"/>
  <c r="BQ112" i="12"/>
  <c r="CB112" i="12"/>
  <c r="BR112" i="12"/>
  <c r="CC112" i="12"/>
  <c r="BS112" i="12"/>
  <c r="CD112" i="12"/>
  <c r="BT112" i="12"/>
  <c r="CE112" i="12"/>
  <c r="CH112" i="12"/>
  <c r="CI112" i="12"/>
  <c r="CJ112" i="12"/>
  <c r="CK112" i="12"/>
  <c r="AB113" i="12"/>
  <c r="AC113" i="12"/>
  <c r="AD113" i="12"/>
  <c r="AE113" i="12"/>
  <c r="AF113" i="12"/>
  <c r="AG113" i="12"/>
  <c r="AH113" i="12"/>
  <c r="AI113" i="12"/>
  <c r="AJ113" i="12"/>
  <c r="AM113" i="12"/>
  <c r="AP113" i="12"/>
  <c r="BA113" i="12"/>
  <c r="AQ113" i="12"/>
  <c r="BB113" i="12"/>
  <c r="AR113" i="12"/>
  <c r="BC113" i="12"/>
  <c r="AS113" i="12"/>
  <c r="BD113" i="12"/>
  <c r="AT113" i="12"/>
  <c r="BE113" i="12"/>
  <c r="AU113" i="12"/>
  <c r="BF113" i="12"/>
  <c r="AV113" i="12"/>
  <c r="BG113" i="12"/>
  <c r="AW113" i="12"/>
  <c r="BH113" i="12"/>
  <c r="AX113" i="12"/>
  <c r="BI113" i="12"/>
  <c r="BL113" i="12"/>
  <c r="BW113" i="12"/>
  <c r="BM113" i="12"/>
  <c r="BX113" i="12"/>
  <c r="BN113" i="12"/>
  <c r="BY113" i="12"/>
  <c r="BO113" i="12"/>
  <c r="BZ113" i="12"/>
  <c r="BP113" i="12"/>
  <c r="CA113" i="12"/>
  <c r="BQ113" i="12"/>
  <c r="BR113" i="12"/>
  <c r="CC113" i="12"/>
  <c r="BS113" i="12"/>
  <c r="CD113" i="12"/>
  <c r="BT113" i="12"/>
  <c r="CE113" i="12"/>
  <c r="CB113" i="12"/>
  <c r="CH113" i="12"/>
  <c r="CI113" i="12"/>
  <c r="CJ113" i="12"/>
  <c r="CK113" i="12"/>
  <c r="AB114" i="12"/>
  <c r="AC114" i="12"/>
  <c r="AD114" i="12"/>
  <c r="AE114" i="12"/>
  <c r="AF114" i="12"/>
  <c r="AG114" i="12"/>
  <c r="AH114" i="12"/>
  <c r="AI114" i="12"/>
  <c r="AJ114" i="12"/>
  <c r="AM114" i="12"/>
  <c r="AP114" i="12"/>
  <c r="BA114" i="12"/>
  <c r="AQ114" i="12"/>
  <c r="BB114" i="12"/>
  <c r="AR114" i="12"/>
  <c r="BC114" i="12"/>
  <c r="AS114" i="12"/>
  <c r="AT114" i="12"/>
  <c r="BE114" i="12"/>
  <c r="AU114" i="12"/>
  <c r="BF114" i="12"/>
  <c r="AV114" i="12"/>
  <c r="BG114" i="12"/>
  <c r="AW114" i="12"/>
  <c r="BH114" i="12"/>
  <c r="AX114" i="12"/>
  <c r="BI114" i="12"/>
  <c r="BL114" i="12"/>
  <c r="BW114" i="12"/>
  <c r="BM114" i="12"/>
  <c r="BX114" i="12"/>
  <c r="BN114" i="12"/>
  <c r="BY114" i="12"/>
  <c r="BO114" i="12"/>
  <c r="BZ114" i="12"/>
  <c r="BP114" i="12"/>
  <c r="CA114" i="12"/>
  <c r="BQ114" i="12"/>
  <c r="CB114" i="12"/>
  <c r="BR114" i="12"/>
  <c r="CC114" i="12"/>
  <c r="BS114" i="12"/>
  <c r="CD114" i="12"/>
  <c r="BT114" i="12"/>
  <c r="CE114" i="12"/>
  <c r="CH114" i="12"/>
  <c r="CI114" i="12"/>
  <c r="CJ114" i="12"/>
  <c r="CK114" i="12"/>
  <c r="AB115" i="12"/>
  <c r="AC115" i="12"/>
  <c r="AD115" i="12"/>
  <c r="AE115" i="12"/>
  <c r="AF115" i="12"/>
  <c r="AG115" i="12"/>
  <c r="AH115" i="12"/>
  <c r="AI115" i="12"/>
  <c r="AJ115" i="12"/>
  <c r="AM115" i="12"/>
  <c r="AP115" i="12"/>
  <c r="BA115" i="12"/>
  <c r="AQ115" i="12"/>
  <c r="BB115" i="12"/>
  <c r="AR115" i="12"/>
  <c r="AS115" i="12"/>
  <c r="BD115" i="12"/>
  <c r="AT115" i="12"/>
  <c r="BE115" i="12"/>
  <c r="AU115" i="12"/>
  <c r="BF115" i="12"/>
  <c r="AV115" i="12"/>
  <c r="BG115" i="12"/>
  <c r="AW115" i="12"/>
  <c r="BH115" i="12"/>
  <c r="AX115" i="12"/>
  <c r="BI115" i="12"/>
  <c r="BL115" i="12"/>
  <c r="BW115" i="12"/>
  <c r="BM115" i="12"/>
  <c r="BX115" i="12"/>
  <c r="BN115" i="12"/>
  <c r="BY115" i="12"/>
  <c r="BO115" i="12"/>
  <c r="BZ115" i="12"/>
  <c r="BP115" i="12"/>
  <c r="CA115" i="12"/>
  <c r="BQ115" i="12"/>
  <c r="CB115" i="12"/>
  <c r="BR115" i="12"/>
  <c r="CC115" i="12"/>
  <c r="BS115" i="12"/>
  <c r="CD115" i="12"/>
  <c r="BT115" i="12"/>
  <c r="CE115" i="12"/>
  <c r="CH115" i="12"/>
  <c r="CI115" i="12"/>
  <c r="CJ115" i="12"/>
  <c r="CK115" i="12"/>
  <c r="AB116" i="12"/>
  <c r="AC116" i="12"/>
  <c r="AD116" i="12"/>
  <c r="AE116" i="12"/>
  <c r="AF116" i="12"/>
  <c r="AG116" i="12"/>
  <c r="AH116" i="12"/>
  <c r="AI116" i="12"/>
  <c r="AJ116" i="12"/>
  <c r="AM116" i="12"/>
  <c r="AP116" i="12"/>
  <c r="BA116" i="12"/>
  <c r="AQ116" i="12"/>
  <c r="BB116" i="12"/>
  <c r="AR116" i="12"/>
  <c r="BC116" i="12"/>
  <c r="AS116" i="12"/>
  <c r="BD116" i="12"/>
  <c r="AT116" i="12"/>
  <c r="BE116" i="12"/>
  <c r="AU116" i="12"/>
  <c r="BF116" i="12"/>
  <c r="AV116" i="12"/>
  <c r="BG116" i="12"/>
  <c r="AW116" i="12"/>
  <c r="BH116" i="12"/>
  <c r="AX116" i="12"/>
  <c r="BI116" i="12"/>
  <c r="BL116" i="12"/>
  <c r="BM116" i="12"/>
  <c r="BX116" i="12"/>
  <c r="BN116" i="12"/>
  <c r="BY116" i="12"/>
  <c r="BO116" i="12"/>
  <c r="BZ116" i="12"/>
  <c r="BP116" i="12"/>
  <c r="CA116" i="12"/>
  <c r="BQ116" i="12"/>
  <c r="CB116" i="12"/>
  <c r="BR116" i="12"/>
  <c r="BS116" i="12"/>
  <c r="CD116" i="12"/>
  <c r="BT116" i="12"/>
  <c r="CE116" i="12"/>
  <c r="CH116" i="12"/>
  <c r="CI116" i="12"/>
  <c r="CJ116" i="12"/>
  <c r="CK116" i="12"/>
  <c r="AB117" i="12"/>
  <c r="AC117" i="12"/>
  <c r="AD117" i="12"/>
  <c r="AE117" i="12"/>
  <c r="AF117" i="12"/>
  <c r="AG117" i="12"/>
  <c r="AH117" i="12"/>
  <c r="AI117" i="12"/>
  <c r="AJ117" i="12"/>
  <c r="AM117" i="12"/>
  <c r="AP117" i="12"/>
  <c r="AQ117" i="12"/>
  <c r="BB117" i="12"/>
  <c r="AR117" i="12"/>
  <c r="BC117" i="12"/>
  <c r="AS117" i="12"/>
  <c r="BD117" i="12"/>
  <c r="AT117" i="12"/>
  <c r="BE117" i="12"/>
  <c r="AU117" i="12"/>
  <c r="BF117" i="12"/>
  <c r="AV117" i="12"/>
  <c r="BG117" i="12"/>
  <c r="AW117" i="12"/>
  <c r="BH117" i="12"/>
  <c r="AX117" i="12"/>
  <c r="BI117" i="12"/>
  <c r="BL117" i="12"/>
  <c r="BW117" i="12"/>
  <c r="BM117" i="12"/>
  <c r="BX117" i="12"/>
  <c r="BN117" i="12"/>
  <c r="BY117" i="12"/>
  <c r="BO117" i="12"/>
  <c r="BZ117" i="12"/>
  <c r="BP117" i="12"/>
  <c r="CA117" i="12"/>
  <c r="BQ117" i="12"/>
  <c r="CB117" i="12"/>
  <c r="BR117" i="12"/>
  <c r="CC117" i="12"/>
  <c r="BS117" i="12"/>
  <c r="CD117" i="12"/>
  <c r="BT117" i="12"/>
  <c r="CE117" i="12"/>
  <c r="CH117" i="12"/>
  <c r="CI117" i="12"/>
  <c r="CJ117" i="12"/>
  <c r="CK117" i="12"/>
  <c r="AB118" i="12"/>
  <c r="AC118" i="12"/>
  <c r="AD118" i="12"/>
  <c r="AE118" i="12"/>
  <c r="AF118" i="12"/>
  <c r="AG118" i="12"/>
  <c r="AH118" i="12"/>
  <c r="AI118" i="12"/>
  <c r="AJ118" i="12"/>
  <c r="AM118" i="12"/>
  <c r="AP118" i="12"/>
  <c r="AQ118" i="12"/>
  <c r="BB118" i="12"/>
  <c r="AR118" i="12"/>
  <c r="BC118" i="12"/>
  <c r="AS118" i="12"/>
  <c r="AT118" i="12"/>
  <c r="AU118" i="12"/>
  <c r="BF118" i="12"/>
  <c r="AV118" i="12"/>
  <c r="BG118" i="12"/>
  <c r="AW118" i="12"/>
  <c r="BH118" i="12"/>
  <c r="AX118" i="12"/>
  <c r="BI118" i="12"/>
  <c r="BD118" i="12"/>
  <c r="BE118" i="12"/>
  <c r="BL118" i="12"/>
  <c r="BW118" i="12"/>
  <c r="BM118" i="12"/>
  <c r="BX118" i="12"/>
  <c r="BN118" i="12"/>
  <c r="BO118" i="12"/>
  <c r="BZ118" i="12"/>
  <c r="BP118" i="12"/>
  <c r="BQ118" i="12"/>
  <c r="CB118" i="12"/>
  <c r="BR118" i="12"/>
  <c r="CC118" i="12"/>
  <c r="BS118" i="12"/>
  <c r="CD118" i="12"/>
  <c r="BT118" i="12"/>
  <c r="CE118" i="12"/>
  <c r="CA118" i="12"/>
  <c r="CH118" i="12"/>
  <c r="CI118" i="12"/>
  <c r="CJ118" i="12"/>
  <c r="CK118" i="12"/>
  <c r="AB119" i="12"/>
  <c r="AC119" i="12"/>
  <c r="AD119" i="12"/>
  <c r="AE119" i="12"/>
  <c r="AF119" i="12"/>
  <c r="AG119" i="12"/>
  <c r="AH119" i="12"/>
  <c r="AI119" i="12"/>
  <c r="AJ119" i="12"/>
  <c r="AM119" i="12"/>
  <c r="AP119" i="12"/>
  <c r="BA119" i="12"/>
  <c r="AQ119" i="12"/>
  <c r="BB119" i="12"/>
  <c r="AR119" i="12"/>
  <c r="BC119" i="12"/>
  <c r="AS119" i="12"/>
  <c r="AT119" i="12"/>
  <c r="AU119" i="12"/>
  <c r="BF119" i="12"/>
  <c r="AV119" i="12"/>
  <c r="BG119" i="12"/>
  <c r="AW119" i="12"/>
  <c r="BH119" i="12"/>
  <c r="AX119" i="12"/>
  <c r="BI119" i="12"/>
  <c r="BE119" i="12"/>
  <c r="BL119" i="12"/>
  <c r="BW119" i="12"/>
  <c r="BM119" i="12"/>
  <c r="BX119" i="12"/>
  <c r="BN119" i="12"/>
  <c r="BY119" i="12"/>
  <c r="BO119" i="12"/>
  <c r="BZ119" i="12"/>
  <c r="BP119" i="12"/>
  <c r="CA119" i="12"/>
  <c r="BQ119" i="12"/>
  <c r="CB119" i="12"/>
  <c r="BR119" i="12"/>
  <c r="CC119" i="12"/>
  <c r="BS119" i="12"/>
  <c r="CD119" i="12"/>
  <c r="BT119" i="12"/>
  <c r="CE119" i="12"/>
  <c r="CH119" i="12"/>
  <c r="CI119" i="12"/>
  <c r="CJ119" i="12"/>
  <c r="CK119" i="12"/>
  <c r="AB120" i="12"/>
  <c r="AC120" i="12"/>
  <c r="AD120" i="12"/>
  <c r="AE120" i="12"/>
  <c r="AF120" i="12"/>
  <c r="AG120" i="12"/>
  <c r="AH120" i="12"/>
  <c r="AI120" i="12"/>
  <c r="AJ120" i="12"/>
  <c r="AM120" i="12"/>
  <c r="AP120" i="12"/>
  <c r="BA120" i="12"/>
  <c r="AQ120" i="12"/>
  <c r="BB120" i="12"/>
  <c r="AR120" i="12"/>
  <c r="BC120" i="12"/>
  <c r="AS120" i="12"/>
  <c r="BD120" i="12"/>
  <c r="AT120" i="12"/>
  <c r="BE120" i="12"/>
  <c r="AU120" i="12"/>
  <c r="BF120" i="12"/>
  <c r="AV120" i="12"/>
  <c r="BG120" i="12"/>
  <c r="AW120" i="12"/>
  <c r="BH120" i="12"/>
  <c r="AX120" i="12"/>
  <c r="BI120" i="12"/>
  <c r="BL120" i="12"/>
  <c r="BM120" i="12"/>
  <c r="BX120" i="12"/>
  <c r="BN120" i="12"/>
  <c r="BY120" i="12"/>
  <c r="BO120" i="12"/>
  <c r="BZ120" i="12"/>
  <c r="BP120" i="12"/>
  <c r="CA120" i="12"/>
  <c r="BQ120" i="12"/>
  <c r="CB120" i="12"/>
  <c r="BR120" i="12"/>
  <c r="CC120" i="12"/>
  <c r="BS120" i="12"/>
  <c r="CD120" i="12"/>
  <c r="BT120" i="12"/>
  <c r="CE120" i="12"/>
  <c r="CH120" i="12"/>
  <c r="CI120" i="12"/>
  <c r="CJ120" i="12"/>
  <c r="CK120" i="12"/>
  <c r="AB121" i="12"/>
  <c r="AC121" i="12"/>
  <c r="AD121" i="12"/>
  <c r="AE121" i="12"/>
  <c r="AF121" i="12"/>
  <c r="AG121" i="12"/>
  <c r="AH121" i="12"/>
  <c r="AI121" i="12"/>
  <c r="AJ121" i="12"/>
  <c r="AM121" i="12"/>
  <c r="AP121" i="12"/>
  <c r="BA121" i="12"/>
  <c r="AQ121" i="12"/>
  <c r="BB121" i="12"/>
  <c r="AR121" i="12"/>
  <c r="BC121" i="12"/>
  <c r="AS121" i="12"/>
  <c r="BD121" i="12"/>
  <c r="AT121" i="12"/>
  <c r="BE121" i="12"/>
  <c r="AU121" i="12"/>
  <c r="BF121" i="12"/>
  <c r="AV121" i="12"/>
  <c r="BG121" i="12"/>
  <c r="AW121" i="12"/>
  <c r="BH121" i="12"/>
  <c r="AX121" i="12"/>
  <c r="BI121" i="12"/>
  <c r="BL121" i="12"/>
  <c r="BM121" i="12"/>
  <c r="BN121" i="12"/>
  <c r="BY121" i="12"/>
  <c r="BO121" i="12"/>
  <c r="BP121" i="12"/>
  <c r="BQ121" i="12"/>
  <c r="CB121" i="12"/>
  <c r="BR121" i="12"/>
  <c r="CC121" i="12"/>
  <c r="BS121" i="12"/>
  <c r="CD121" i="12"/>
  <c r="BT121" i="12"/>
  <c r="CE121" i="12"/>
  <c r="BX121" i="12"/>
  <c r="BZ121" i="12"/>
  <c r="CA121" i="12"/>
  <c r="CH121" i="12"/>
  <c r="CI121" i="12"/>
  <c r="CJ121" i="12"/>
  <c r="CK121" i="12"/>
  <c r="AB122" i="12"/>
  <c r="AC122" i="12"/>
  <c r="AD122" i="12"/>
  <c r="AE122" i="12"/>
  <c r="AF122" i="12"/>
  <c r="AG122" i="12"/>
  <c r="AH122" i="12"/>
  <c r="AI122" i="12"/>
  <c r="AJ122" i="12"/>
  <c r="AM122" i="12"/>
  <c r="AP122" i="12"/>
  <c r="BA122" i="12"/>
  <c r="AQ122" i="12"/>
  <c r="BB122" i="12"/>
  <c r="AR122" i="12"/>
  <c r="BC122" i="12"/>
  <c r="AS122" i="12"/>
  <c r="BD122" i="12"/>
  <c r="AT122" i="12"/>
  <c r="BE122" i="12"/>
  <c r="AU122" i="12"/>
  <c r="AV122" i="12"/>
  <c r="BG122" i="12"/>
  <c r="AW122" i="12"/>
  <c r="BH122" i="12"/>
  <c r="AX122" i="12"/>
  <c r="BI122" i="12"/>
  <c r="BL122" i="12"/>
  <c r="BW122" i="12"/>
  <c r="BM122" i="12"/>
  <c r="BX122" i="12"/>
  <c r="BN122" i="12"/>
  <c r="BY122" i="12"/>
  <c r="BO122" i="12"/>
  <c r="BP122" i="12"/>
  <c r="CA122" i="12"/>
  <c r="BQ122" i="12"/>
  <c r="CB122" i="12"/>
  <c r="BR122" i="12"/>
  <c r="CC122" i="12"/>
  <c r="BS122" i="12"/>
  <c r="CD122" i="12"/>
  <c r="BT122" i="12"/>
  <c r="CE122" i="12"/>
  <c r="CH122" i="12"/>
  <c r="CI122" i="12"/>
  <c r="CJ122" i="12"/>
  <c r="CK122" i="12"/>
  <c r="AB123" i="12"/>
  <c r="AC123" i="12"/>
  <c r="AD123" i="12"/>
  <c r="AE123" i="12"/>
  <c r="AF123" i="12"/>
  <c r="AG123" i="12"/>
  <c r="AH123" i="12"/>
  <c r="AI123" i="12"/>
  <c r="AJ123" i="12"/>
  <c r="AM123" i="12"/>
  <c r="AP123" i="12"/>
  <c r="BA123" i="12"/>
  <c r="AQ123" i="12"/>
  <c r="BB123" i="12"/>
  <c r="AR123" i="12"/>
  <c r="BC123" i="12"/>
  <c r="AS123" i="12"/>
  <c r="BD123" i="12"/>
  <c r="AT123" i="12"/>
  <c r="BE123" i="12"/>
  <c r="AU123" i="12"/>
  <c r="BF123" i="12"/>
  <c r="AV123" i="12"/>
  <c r="BG123" i="12"/>
  <c r="AW123" i="12"/>
  <c r="BH123" i="12"/>
  <c r="AX123" i="12"/>
  <c r="BI123" i="12"/>
  <c r="BL123" i="12"/>
  <c r="BW123" i="12"/>
  <c r="BM123" i="12"/>
  <c r="BX123" i="12"/>
  <c r="BN123" i="12"/>
  <c r="BY123" i="12"/>
  <c r="BO123" i="12"/>
  <c r="BZ123" i="12"/>
  <c r="BP123" i="12"/>
  <c r="CA123" i="12"/>
  <c r="BQ123" i="12"/>
  <c r="BR123" i="12"/>
  <c r="CC123" i="12"/>
  <c r="BS123" i="12"/>
  <c r="CD123" i="12"/>
  <c r="BT123" i="12"/>
  <c r="CE123" i="12"/>
  <c r="CB123" i="12"/>
  <c r="CH123" i="12"/>
  <c r="CI123" i="12"/>
  <c r="CJ123" i="12"/>
  <c r="CK123" i="12"/>
  <c r="AB124" i="12"/>
  <c r="AC124" i="12"/>
  <c r="AD124" i="12"/>
  <c r="AE124" i="12"/>
  <c r="AF124" i="12"/>
  <c r="AG124" i="12"/>
  <c r="AH124" i="12"/>
  <c r="AI124" i="12"/>
  <c r="AJ124" i="12"/>
  <c r="AM124" i="12"/>
  <c r="AP124" i="12"/>
  <c r="AQ124" i="12"/>
  <c r="BB124" i="12"/>
  <c r="AR124" i="12"/>
  <c r="BC124" i="12"/>
  <c r="AS124" i="12"/>
  <c r="BD124" i="12"/>
  <c r="AT124" i="12"/>
  <c r="BE124" i="12"/>
  <c r="AU124" i="12"/>
  <c r="BF124" i="12"/>
  <c r="AV124" i="12"/>
  <c r="BG124" i="12"/>
  <c r="AW124" i="12"/>
  <c r="BH124" i="12"/>
  <c r="AX124" i="12"/>
  <c r="BI124" i="12"/>
  <c r="BL124" i="12"/>
  <c r="BW124" i="12"/>
  <c r="BM124" i="12"/>
  <c r="BX124" i="12"/>
  <c r="BN124" i="12"/>
  <c r="BY124" i="12"/>
  <c r="BO124" i="12"/>
  <c r="BZ124" i="12"/>
  <c r="BP124" i="12"/>
  <c r="CA124" i="12"/>
  <c r="BQ124" i="12"/>
  <c r="CB124" i="12"/>
  <c r="BR124" i="12"/>
  <c r="CC124" i="12"/>
  <c r="BS124" i="12"/>
  <c r="CD124" i="12"/>
  <c r="BT124" i="12"/>
  <c r="CE124" i="12"/>
  <c r="CH124" i="12"/>
  <c r="CI124" i="12"/>
  <c r="CJ124" i="12"/>
  <c r="CK124" i="12"/>
  <c r="AB125" i="12"/>
  <c r="AC125" i="12"/>
  <c r="AD125" i="12"/>
  <c r="AE125" i="12"/>
  <c r="AF125" i="12"/>
  <c r="AG125" i="12"/>
  <c r="AH125" i="12"/>
  <c r="AI125" i="12"/>
  <c r="AJ125" i="12"/>
  <c r="AM125" i="12"/>
  <c r="AP125" i="12"/>
  <c r="BA125" i="12"/>
  <c r="AQ125" i="12"/>
  <c r="BB125" i="12"/>
  <c r="AR125" i="12"/>
  <c r="BC125" i="12"/>
  <c r="AS125" i="12"/>
  <c r="BD125" i="12"/>
  <c r="AT125" i="12"/>
  <c r="BE125" i="12"/>
  <c r="AU125" i="12"/>
  <c r="BF125" i="12"/>
  <c r="AV125" i="12"/>
  <c r="BG125" i="12"/>
  <c r="AW125" i="12"/>
  <c r="BH125" i="12"/>
  <c r="AX125" i="12"/>
  <c r="BI125" i="12"/>
  <c r="BL125" i="12"/>
  <c r="BM125" i="12"/>
  <c r="BX125" i="12"/>
  <c r="BN125" i="12"/>
  <c r="BY125" i="12"/>
  <c r="BO125" i="12"/>
  <c r="BP125" i="12"/>
  <c r="CA125" i="12"/>
  <c r="BQ125" i="12"/>
  <c r="CB125" i="12"/>
  <c r="BR125" i="12"/>
  <c r="CC125" i="12"/>
  <c r="BS125" i="12"/>
  <c r="CD125" i="12"/>
  <c r="BT125" i="12"/>
  <c r="CE125" i="12"/>
  <c r="BZ125" i="12"/>
  <c r="CH125" i="12"/>
  <c r="CI125" i="12"/>
  <c r="CJ125" i="12"/>
  <c r="CK125" i="12"/>
  <c r="AB126" i="12"/>
  <c r="AC126" i="12"/>
  <c r="AD126" i="12"/>
  <c r="AE126" i="12"/>
  <c r="AF126" i="12"/>
  <c r="AG126" i="12"/>
  <c r="AH126" i="12"/>
  <c r="AI126" i="12"/>
  <c r="AJ126" i="12"/>
  <c r="AM126" i="12"/>
  <c r="AP126" i="12"/>
  <c r="BA126" i="12"/>
  <c r="AQ126" i="12"/>
  <c r="BB126" i="12"/>
  <c r="AR126" i="12"/>
  <c r="BC126" i="12"/>
  <c r="AS126" i="12"/>
  <c r="BD126" i="12"/>
  <c r="AT126" i="12"/>
  <c r="BE126" i="12"/>
  <c r="AU126" i="12"/>
  <c r="BF126" i="12"/>
  <c r="AV126" i="12"/>
  <c r="BG126" i="12"/>
  <c r="AW126" i="12"/>
  <c r="BH126" i="12"/>
  <c r="AX126" i="12"/>
  <c r="BI126" i="12"/>
  <c r="BL126" i="12"/>
  <c r="BW126" i="12"/>
  <c r="BM126" i="12"/>
  <c r="BX126" i="12"/>
  <c r="BN126" i="12"/>
  <c r="BY126" i="12"/>
  <c r="BO126" i="12"/>
  <c r="BP126" i="12"/>
  <c r="CA126" i="12"/>
  <c r="BQ126" i="12"/>
  <c r="CB126" i="12"/>
  <c r="BR126" i="12"/>
  <c r="CC126" i="12"/>
  <c r="BS126" i="12"/>
  <c r="CD126" i="12"/>
  <c r="BT126" i="12"/>
  <c r="CE126" i="12"/>
  <c r="CH126" i="12"/>
  <c r="CI126" i="12"/>
  <c r="CJ126" i="12"/>
  <c r="CK126" i="12"/>
  <c r="AB127" i="12"/>
  <c r="AC127" i="12"/>
  <c r="AD127" i="12"/>
  <c r="AE127" i="12"/>
  <c r="AF127" i="12"/>
  <c r="AG127" i="12"/>
  <c r="AH127" i="12"/>
  <c r="AI127" i="12"/>
  <c r="AJ127" i="12"/>
  <c r="AM127" i="12"/>
  <c r="AP127" i="12"/>
  <c r="BA127" i="12"/>
  <c r="AQ127" i="12"/>
  <c r="BB127" i="12"/>
  <c r="AR127" i="12"/>
  <c r="BC127" i="12"/>
  <c r="AS127" i="12"/>
  <c r="BD127" i="12"/>
  <c r="AT127" i="12"/>
  <c r="BE127" i="12"/>
  <c r="AU127" i="12"/>
  <c r="BF127" i="12"/>
  <c r="AV127" i="12"/>
  <c r="BG127" i="12"/>
  <c r="AW127" i="12"/>
  <c r="BH127" i="12"/>
  <c r="AX127" i="12"/>
  <c r="BI127" i="12"/>
  <c r="BL127" i="12"/>
  <c r="BW127" i="12"/>
  <c r="BM127" i="12"/>
  <c r="BX127" i="12"/>
  <c r="BN127" i="12"/>
  <c r="BY127" i="12"/>
  <c r="BO127" i="12"/>
  <c r="BZ127" i="12"/>
  <c r="BP127" i="12"/>
  <c r="CA127" i="12"/>
  <c r="BQ127" i="12"/>
  <c r="CB127" i="12"/>
  <c r="BR127" i="12"/>
  <c r="CC127" i="12"/>
  <c r="BS127" i="12"/>
  <c r="CD127" i="12"/>
  <c r="BT127" i="12"/>
  <c r="CE127" i="12"/>
  <c r="CH127" i="12"/>
  <c r="CI127" i="12"/>
  <c r="CJ127" i="12"/>
  <c r="CK127" i="12"/>
  <c r="AB128" i="12"/>
  <c r="AC128" i="12"/>
  <c r="AD128" i="12"/>
  <c r="AE128" i="12"/>
  <c r="AF128" i="12"/>
  <c r="AG128" i="12"/>
  <c r="AH128" i="12"/>
  <c r="AI128" i="12"/>
  <c r="AJ128" i="12"/>
  <c r="AM128" i="12"/>
  <c r="AP128" i="12"/>
  <c r="BA128" i="12"/>
  <c r="AQ128" i="12"/>
  <c r="BB128" i="12"/>
  <c r="AR128" i="12"/>
  <c r="BC128" i="12"/>
  <c r="AS128" i="12"/>
  <c r="BD128" i="12"/>
  <c r="AT128" i="12"/>
  <c r="BE128" i="12"/>
  <c r="AU128" i="12"/>
  <c r="BF128" i="12"/>
  <c r="AV128" i="12"/>
  <c r="AW128" i="12"/>
  <c r="BH128" i="12"/>
  <c r="AX128" i="12"/>
  <c r="BI128" i="12"/>
  <c r="BG128" i="12"/>
  <c r="BL128" i="12"/>
  <c r="BW128" i="12"/>
  <c r="BM128" i="12"/>
  <c r="BX128" i="12"/>
  <c r="BN128" i="12"/>
  <c r="BY128" i="12"/>
  <c r="BO128" i="12"/>
  <c r="BZ128" i="12"/>
  <c r="BP128" i="12"/>
  <c r="CA128" i="12"/>
  <c r="BQ128" i="12"/>
  <c r="CB128" i="12"/>
  <c r="BR128" i="12"/>
  <c r="CC128" i="12"/>
  <c r="BS128" i="12"/>
  <c r="CD128" i="12"/>
  <c r="BT128" i="12"/>
  <c r="CE128" i="12"/>
  <c r="CH128" i="12"/>
  <c r="CI128" i="12"/>
  <c r="CJ128" i="12"/>
  <c r="CK128" i="12"/>
  <c r="AB129" i="12"/>
  <c r="AC129" i="12"/>
  <c r="AD129" i="12"/>
  <c r="AE129" i="12"/>
  <c r="AF129" i="12"/>
  <c r="AG129" i="12"/>
  <c r="AH129" i="12"/>
  <c r="AI129" i="12"/>
  <c r="AJ129" i="12"/>
  <c r="AM129" i="12"/>
  <c r="AP129" i="12"/>
  <c r="BA129" i="12"/>
  <c r="AQ129" i="12"/>
  <c r="BB129" i="12"/>
  <c r="AR129" i="12"/>
  <c r="BC129" i="12"/>
  <c r="AS129" i="12"/>
  <c r="BD129" i="12"/>
  <c r="AT129" i="12"/>
  <c r="BE129" i="12"/>
  <c r="AU129" i="12"/>
  <c r="BF129" i="12"/>
  <c r="AV129" i="12"/>
  <c r="BG129" i="12"/>
  <c r="AW129" i="12"/>
  <c r="BH129" i="12"/>
  <c r="AX129" i="12"/>
  <c r="BI129" i="12"/>
  <c r="BL129" i="12"/>
  <c r="BW129" i="12"/>
  <c r="BM129" i="12"/>
  <c r="BX129" i="12"/>
  <c r="BN129" i="12"/>
  <c r="BY129" i="12"/>
  <c r="BO129" i="12"/>
  <c r="BZ129" i="12"/>
  <c r="BP129" i="12"/>
  <c r="CA129" i="12"/>
  <c r="BQ129" i="12"/>
  <c r="CB129" i="12"/>
  <c r="BR129" i="12"/>
  <c r="CC129" i="12"/>
  <c r="BS129" i="12"/>
  <c r="CD129" i="12"/>
  <c r="BT129" i="12"/>
  <c r="CE129" i="12"/>
  <c r="CH129" i="12"/>
  <c r="CI129" i="12"/>
  <c r="CJ129" i="12"/>
  <c r="CK129" i="12"/>
  <c r="AB130" i="12"/>
  <c r="AC130" i="12"/>
  <c r="AD130" i="12"/>
  <c r="AE130" i="12"/>
  <c r="AF130" i="12"/>
  <c r="AG130" i="12"/>
  <c r="AH130" i="12"/>
  <c r="AI130" i="12"/>
  <c r="AJ130" i="12"/>
  <c r="AM130" i="12"/>
  <c r="AP130" i="12"/>
  <c r="AQ130" i="12"/>
  <c r="AR130" i="12"/>
  <c r="BC130" i="12"/>
  <c r="AS130" i="12"/>
  <c r="AT130" i="12"/>
  <c r="AU130" i="12"/>
  <c r="BF130" i="12"/>
  <c r="AV130" i="12"/>
  <c r="BG130" i="12"/>
  <c r="AW130" i="12"/>
  <c r="BH130" i="12"/>
  <c r="AX130" i="12"/>
  <c r="BI130" i="12"/>
  <c r="BB130" i="12"/>
  <c r="BD130" i="12"/>
  <c r="BE130" i="12"/>
  <c r="BL130" i="12"/>
  <c r="BW130" i="12"/>
  <c r="BM130" i="12"/>
  <c r="BX130" i="12"/>
  <c r="BN130" i="12"/>
  <c r="BY130" i="12"/>
  <c r="BO130" i="12"/>
  <c r="BZ130" i="12"/>
  <c r="BP130" i="12"/>
  <c r="CA130" i="12"/>
  <c r="BQ130" i="12"/>
  <c r="CB130" i="12"/>
  <c r="BR130" i="12"/>
  <c r="CC130" i="12"/>
  <c r="BS130" i="12"/>
  <c r="CD130" i="12"/>
  <c r="BT130" i="12"/>
  <c r="CE130" i="12"/>
  <c r="CH130" i="12"/>
  <c r="CI130" i="12"/>
  <c r="CJ130" i="12"/>
  <c r="CK130" i="12"/>
  <c r="AB131" i="12"/>
  <c r="AC131" i="12"/>
  <c r="AD131" i="12"/>
  <c r="AE131" i="12"/>
  <c r="AF131" i="12"/>
  <c r="AG131" i="12"/>
  <c r="AH131" i="12"/>
  <c r="AI131" i="12"/>
  <c r="AJ131" i="12"/>
  <c r="AM131" i="12"/>
  <c r="AP131" i="12"/>
  <c r="AQ131" i="12"/>
  <c r="BB131" i="12"/>
  <c r="AR131" i="12"/>
  <c r="BC131" i="12"/>
  <c r="AS131" i="12"/>
  <c r="BD131" i="12"/>
  <c r="AT131" i="12"/>
  <c r="BE131" i="12"/>
  <c r="AU131" i="12"/>
  <c r="BF131" i="12"/>
  <c r="AV131" i="12"/>
  <c r="BG131" i="12"/>
  <c r="AW131" i="12"/>
  <c r="BH131" i="12"/>
  <c r="AX131" i="12"/>
  <c r="BI131" i="12"/>
  <c r="BL131" i="12"/>
  <c r="BW131" i="12"/>
  <c r="BM131" i="12"/>
  <c r="BX131" i="12"/>
  <c r="BN131" i="12"/>
  <c r="BY131" i="12"/>
  <c r="BO131" i="12"/>
  <c r="BZ131" i="12"/>
  <c r="BP131" i="12"/>
  <c r="CA131" i="12"/>
  <c r="BQ131" i="12"/>
  <c r="CB131" i="12"/>
  <c r="BR131" i="12"/>
  <c r="CC131" i="12"/>
  <c r="BS131" i="12"/>
  <c r="CD131" i="12"/>
  <c r="BT131" i="12"/>
  <c r="CE131" i="12"/>
  <c r="CH131" i="12"/>
  <c r="CI131" i="12"/>
  <c r="CJ131" i="12"/>
  <c r="CK131" i="12"/>
  <c r="AB132" i="12"/>
  <c r="AC132" i="12"/>
  <c r="AD132" i="12"/>
  <c r="AE132" i="12"/>
  <c r="AF132" i="12"/>
  <c r="AG132" i="12"/>
  <c r="AH132" i="12"/>
  <c r="AI132" i="12"/>
  <c r="AJ132" i="12"/>
  <c r="AM132" i="12"/>
  <c r="AP132" i="12"/>
  <c r="BA132" i="12"/>
  <c r="AQ132" i="12"/>
  <c r="BB132" i="12"/>
  <c r="AR132" i="12"/>
  <c r="BC132" i="12"/>
  <c r="AS132" i="12"/>
  <c r="BD132" i="12"/>
  <c r="AT132" i="12"/>
  <c r="BE132" i="12"/>
  <c r="AU132" i="12"/>
  <c r="BF132" i="12"/>
  <c r="AV132" i="12"/>
  <c r="BG132" i="12"/>
  <c r="AW132" i="12"/>
  <c r="BH132" i="12"/>
  <c r="AX132" i="12"/>
  <c r="BI132" i="12"/>
  <c r="BL132" i="12"/>
  <c r="BM132" i="12"/>
  <c r="BX132" i="12"/>
  <c r="BN132" i="12"/>
  <c r="BY132" i="12"/>
  <c r="BO132" i="12"/>
  <c r="BP132" i="12"/>
  <c r="CA132" i="12"/>
  <c r="BQ132" i="12"/>
  <c r="CB132" i="12"/>
  <c r="BR132" i="12"/>
  <c r="CC132" i="12"/>
  <c r="BS132" i="12"/>
  <c r="CD132" i="12"/>
  <c r="BT132" i="12"/>
  <c r="CE132" i="12"/>
  <c r="BZ132" i="12"/>
  <c r="CH132" i="12"/>
  <c r="CI132" i="12"/>
  <c r="CJ132" i="12"/>
  <c r="CK132" i="12"/>
  <c r="AB133" i="12"/>
  <c r="AC133" i="12"/>
  <c r="AD133" i="12"/>
  <c r="AE133" i="12"/>
  <c r="AF133" i="12"/>
  <c r="AG133" i="12"/>
  <c r="AH133" i="12"/>
  <c r="AI133" i="12"/>
  <c r="AJ133" i="12"/>
  <c r="AM133" i="12"/>
  <c r="AP133" i="12"/>
  <c r="BA133" i="12"/>
  <c r="AQ133" i="12"/>
  <c r="BB133" i="12"/>
  <c r="AR133" i="12"/>
  <c r="BC133" i="12"/>
  <c r="AS133" i="12"/>
  <c r="BD133" i="12"/>
  <c r="AT133" i="12"/>
  <c r="BE133" i="12"/>
  <c r="AU133" i="12"/>
  <c r="BF133" i="12"/>
  <c r="AV133" i="12"/>
  <c r="BG133" i="12"/>
  <c r="AW133" i="12"/>
  <c r="BH133" i="12"/>
  <c r="AX133" i="12"/>
  <c r="BI133" i="12"/>
  <c r="BL133" i="12"/>
  <c r="BM133" i="12"/>
  <c r="BX133" i="12"/>
  <c r="BN133" i="12"/>
  <c r="BY133" i="12"/>
  <c r="BO133" i="12"/>
  <c r="BP133" i="12"/>
  <c r="BQ133" i="12"/>
  <c r="CB133" i="12"/>
  <c r="BR133" i="12"/>
  <c r="CC133" i="12"/>
  <c r="BS133" i="12"/>
  <c r="CD133" i="12"/>
  <c r="BT133" i="12"/>
  <c r="CE133" i="12"/>
  <c r="BZ133" i="12"/>
  <c r="CA133" i="12"/>
  <c r="CH133" i="12"/>
  <c r="CI133" i="12"/>
  <c r="CJ133" i="12"/>
  <c r="CK133" i="12"/>
  <c r="AB134" i="12"/>
  <c r="AC134" i="12"/>
  <c r="AD134" i="12"/>
  <c r="AE134" i="12"/>
  <c r="AF134" i="12"/>
  <c r="AG134" i="12"/>
  <c r="AH134" i="12"/>
  <c r="AI134" i="12"/>
  <c r="AJ134" i="12"/>
  <c r="AM134" i="12"/>
  <c r="AP134" i="12"/>
  <c r="BA134" i="12"/>
  <c r="AQ134" i="12"/>
  <c r="BB134" i="12"/>
  <c r="AR134" i="12"/>
  <c r="BC134" i="12"/>
  <c r="AS134" i="12"/>
  <c r="BD134" i="12"/>
  <c r="AT134" i="12"/>
  <c r="BE134" i="12"/>
  <c r="AU134" i="12"/>
  <c r="BF134" i="12"/>
  <c r="AV134" i="12"/>
  <c r="BG134" i="12"/>
  <c r="AW134" i="12"/>
  <c r="BH134" i="12"/>
  <c r="AX134" i="12"/>
  <c r="BI134" i="12"/>
  <c r="BL134" i="12"/>
  <c r="BW134" i="12"/>
  <c r="BM134" i="12"/>
  <c r="BN134" i="12"/>
  <c r="BY134" i="12"/>
  <c r="BO134" i="12"/>
  <c r="BZ134" i="12"/>
  <c r="BP134" i="12"/>
  <c r="CA134" i="12"/>
  <c r="BQ134" i="12"/>
  <c r="CB134" i="12"/>
  <c r="BR134" i="12"/>
  <c r="CC134" i="12"/>
  <c r="BS134" i="12"/>
  <c r="CD134" i="12"/>
  <c r="BT134" i="12"/>
  <c r="CE134" i="12"/>
  <c r="BX134" i="12"/>
  <c r="CH134" i="12"/>
  <c r="CI134" i="12"/>
  <c r="CJ134" i="12"/>
  <c r="CK134" i="12"/>
  <c r="AB135" i="12"/>
  <c r="AC135" i="12"/>
  <c r="AD135" i="12"/>
  <c r="AE135" i="12"/>
  <c r="AF135" i="12"/>
  <c r="AG135" i="12"/>
  <c r="AH135" i="12"/>
  <c r="AI135" i="12"/>
  <c r="AJ135" i="12"/>
  <c r="AM135" i="12"/>
  <c r="AP135" i="12"/>
  <c r="BA135" i="12"/>
  <c r="AQ135" i="12"/>
  <c r="BB135" i="12"/>
  <c r="AR135" i="12"/>
  <c r="AS135" i="12"/>
  <c r="BD135" i="12"/>
  <c r="AT135" i="12"/>
  <c r="BE135" i="12"/>
  <c r="AU135" i="12"/>
  <c r="BF135" i="12"/>
  <c r="AV135" i="12"/>
  <c r="BG135" i="12"/>
  <c r="AW135" i="12"/>
  <c r="BH135" i="12"/>
  <c r="AX135" i="12"/>
  <c r="BI135" i="12"/>
  <c r="BL135" i="12"/>
  <c r="BW135" i="12"/>
  <c r="BM135" i="12"/>
  <c r="BX135" i="12"/>
  <c r="BN135" i="12"/>
  <c r="BY135" i="12"/>
  <c r="BO135" i="12"/>
  <c r="BZ135" i="12"/>
  <c r="BP135" i="12"/>
  <c r="CA135" i="12"/>
  <c r="BQ135" i="12"/>
  <c r="CB135" i="12"/>
  <c r="BR135" i="12"/>
  <c r="CC135" i="12"/>
  <c r="BS135" i="12"/>
  <c r="CD135" i="12"/>
  <c r="BT135" i="12"/>
  <c r="CE135" i="12"/>
  <c r="CH135" i="12"/>
  <c r="CI135" i="12"/>
  <c r="CJ135" i="12"/>
  <c r="CK135" i="12"/>
  <c r="AB136" i="12"/>
  <c r="AC136" i="12"/>
  <c r="AD136" i="12"/>
  <c r="AE136" i="12"/>
  <c r="AF136" i="12"/>
  <c r="AG136" i="12"/>
  <c r="AH136" i="12"/>
  <c r="AI136" i="12"/>
  <c r="AJ136" i="12"/>
  <c r="AM136" i="12"/>
  <c r="AP136" i="12"/>
  <c r="AQ136" i="12"/>
  <c r="BB136" i="12"/>
  <c r="AR136" i="12"/>
  <c r="BC136" i="12"/>
  <c r="AS136" i="12"/>
  <c r="BD136" i="12"/>
  <c r="AT136" i="12"/>
  <c r="BE136" i="12"/>
  <c r="AU136" i="12"/>
  <c r="BF136" i="12"/>
  <c r="AV136" i="12"/>
  <c r="BG136" i="12"/>
  <c r="AW136" i="12"/>
  <c r="BH136" i="12"/>
  <c r="AX136" i="12"/>
  <c r="BI136" i="12"/>
  <c r="BL136" i="12"/>
  <c r="BW136" i="12"/>
  <c r="BM136" i="12"/>
  <c r="BX136" i="12"/>
  <c r="BN136" i="12"/>
  <c r="BY136" i="12"/>
  <c r="BO136" i="12"/>
  <c r="BZ136" i="12"/>
  <c r="BP136" i="12"/>
  <c r="CA136" i="12"/>
  <c r="BQ136" i="12"/>
  <c r="CB136" i="12"/>
  <c r="BR136" i="12"/>
  <c r="CC136" i="12"/>
  <c r="BS136" i="12"/>
  <c r="CD136" i="12"/>
  <c r="BT136" i="12"/>
  <c r="CE136" i="12"/>
  <c r="CH136" i="12"/>
  <c r="CI136" i="12"/>
  <c r="CJ136" i="12"/>
  <c r="CK136" i="12"/>
  <c r="AB137" i="12"/>
  <c r="AC137" i="12"/>
  <c r="AD137" i="12"/>
  <c r="AE137" i="12"/>
  <c r="AF137" i="12"/>
  <c r="AG137" i="12"/>
  <c r="AH137" i="12"/>
  <c r="AI137" i="12"/>
  <c r="AJ137" i="12"/>
  <c r="AM137" i="12"/>
  <c r="AP137" i="12"/>
  <c r="AQ137" i="12"/>
  <c r="BB137" i="12"/>
  <c r="AR137" i="12"/>
  <c r="BC137" i="12"/>
  <c r="AS137" i="12"/>
  <c r="BD137" i="12"/>
  <c r="AT137" i="12"/>
  <c r="BE137" i="12"/>
  <c r="AU137" i="12"/>
  <c r="BF137" i="12"/>
  <c r="AV137" i="12"/>
  <c r="BG137" i="12"/>
  <c r="AW137" i="12"/>
  <c r="BH137" i="12"/>
  <c r="AX137" i="12"/>
  <c r="BI137" i="12"/>
  <c r="BL137" i="12"/>
  <c r="BW137" i="12"/>
  <c r="BM137" i="12"/>
  <c r="BX137" i="12"/>
  <c r="BN137" i="12"/>
  <c r="BY137" i="12"/>
  <c r="BO137" i="12"/>
  <c r="BZ137" i="12"/>
  <c r="BP137" i="12"/>
  <c r="CA137" i="12"/>
  <c r="BQ137" i="12"/>
  <c r="BR137" i="12"/>
  <c r="CC137" i="12"/>
  <c r="BS137" i="12"/>
  <c r="CD137" i="12"/>
  <c r="BT137" i="12"/>
  <c r="CE137" i="12"/>
  <c r="CH137" i="12"/>
  <c r="CI137" i="12"/>
  <c r="CJ137" i="12"/>
  <c r="CK137" i="12"/>
  <c r="AB138" i="12"/>
  <c r="AC138" i="12"/>
  <c r="AD138" i="12"/>
  <c r="AE138" i="12"/>
  <c r="AF138" i="12"/>
  <c r="AG138" i="12"/>
  <c r="AH138" i="12"/>
  <c r="AI138" i="12"/>
  <c r="AJ138" i="12"/>
  <c r="AM138" i="12"/>
  <c r="AP138" i="12"/>
  <c r="AQ138" i="12"/>
  <c r="BB138" i="12"/>
  <c r="AR138" i="12"/>
  <c r="BC138" i="12"/>
  <c r="AS138" i="12"/>
  <c r="AT138" i="12"/>
  <c r="AU138" i="12"/>
  <c r="BF138" i="12"/>
  <c r="AV138" i="12"/>
  <c r="BG138" i="12"/>
  <c r="AW138" i="12"/>
  <c r="BH138" i="12"/>
  <c r="AX138" i="12"/>
  <c r="BI138" i="12"/>
  <c r="BD138" i="12"/>
  <c r="BE138" i="12"/>
  <c r="BL138" i="12"/>
  <c r="BW138" i="12"/>
  <c r="BM138" i="12"/>
  <c r="BX138" i="12"/>
  <c r="BN138" i="12"/>
  <c r="BY138" i="12"/>
  <c r="BO138" i="12"/>
  <c r="BZ138" i="12"/>
  <c r="BP138" i="12"/>
  <c r="CA138" i="12"/>
  <c r="BQ138" i="12"/>
  <c r="CB138" i="12"/>
  <c r="BR138" i="12"/>
  <c r="CC138" i="12"/>
  <c r="BS138" i="12"/>
  <c r="CD138" i="12"/>
  <c r="BT138" i="12"/>
  <c r="CE138" i="12"/>
  <c r="CH138" i="12"/>
  <c r="CI138" i="12"/>
  <c r="CJ138" i="12"/>
  <c r="CK138" i="12"/>
  <c r="AB139" i="12"/>
  <c r="AC139" i="12"/>
  <c r="AD139" i="12"/>
  <c r="AE139" i="12"/>
  <c r="AF139" i="12"/>
  <c r="AG139" i="12"/>
  <c r="AH139" i="12"/>
  <c r="AI139" i="12"/>
  <c r="AJ139" i="12"/>
  <c r="AM139" i="12"/>
  <c r="AP139" i="12"/>
  <c r="BA139" i="12"/>
  <c r="AQ139" i="12"/>
  <c r="BB139" i="12"/>
  <c r="AR139" i="12"/>
  <c r="BC139" i="12"/>
  <c r="AS139" i="12"/>
  <c r="BD139" i="12"/>
  <c r="AT139" i="12"/>
  <c r="BE139" i="12"/>
  <c r="AU139" i="12"/>
  <c r="BF139" i="12"/>
  <c r="AV139" i="12"/>
  <c r="BG139" i="12"/>
  <c r="AW139" i="12"/>
  <c r="BH139" i="12"/>
  <c r="AX139" i="12"/>
  <c r="BI139" i="12"/>
  <c r="BL139" i="12"/>
  <c r="BM139" i="12"/>
  <c r="BX139" i="12"/>
  <c r="BN139" i="12"/>
  <c r="BY139" i="12"/>
  <c r="BO139" i="12"/>
  <c r="BZ139" i="12"/>
  <c r="BP139" i="12"/>
  <c r="CA139" i="12"/>
  <c r="BQ139" i="12"/>
  <c r="CB139" i="12"/>
  <c r="BR139" i="12"/>
  <c r="CC139" i="12"/>
  <c r="BS139" i="12"/>
  <c r="CD139" i="12"/>
  <c r="BT139" i="12"/>
  <c r="CE139" i="12"/>
  <c r="CH139" i="12"/>
  <c r="CI139" i="12"/>
  <c r="CJ139" i="12"/>
  <c r="CK139" i="12"/>
  <c r="AB140" i="12"/>
  <c r="AC140" i="12"/>
  <c r="AD140" i="12"/>
  <c r="AE140" i="12"/>
  <c r="AF140" i="12"/>
  <c r="AG140" i="12"/>
  <c r="AH140" i="12"/>
  <c r="AI140" i="12"/>
  <c r="AJ140" i="12"/>
  <c r="AM140" i="12"/>
  <c r="AP140" i="12"/>
  <c r="BA140" i="12"/>
  <c r="AQ140" i="12"/>
  <c r="BB140" i="12"/>
  <c r="AR140" i="12"/>
  <c r="BC140" i="12"/>
  <c r="AS140" i="12"/>
  <c r="BD140" i="12"/>
  <c r="AT140" i="12"/>
  <c r="BE140" i="12"/>
  <c r="AU140" i="12"/>
  <c r="BF140" i="12"/>
  <c r="AV140" i="12"/>
  <c r="BG140" i="12"/>
  <c r="AW140" i="12"/>
  <c r="BH140" i="12"/>
  <c r="AX140" i="12"/>
  <c r="BI140" i="12"/>
  <c r="BL140" i="12"/>
  <c r="BM140" i="12"/>
  <c r="BX140" i="12"/>
  <c r="BN140" i="12"/>
  <c r="BY140" i="12"/>
  <c r="BO140" i="12"/>
  <c r="BZ140" i="12"/>
  <c r="BP140" i="12"/>
  <c r="CA140" i="12"/>
  <c r="BQ140" i="12"/>
  <c r="CB140" i="12"/>
  <c r="BR140" i="12"/>
  <c r="BS140" i="12"/>
  <c r="CD140" i="12"/>
  <c r="BT140" i="12"/>
  <c r="CE140" i="12"/>
  <c r="CH140" i="12"/>
  <c r="CI140" i="12"/>
  <c r="CJ140" i="12"/>
  <c r="CK140" i="12"/>
  <c r="AB141" i="12"/>
  <c r="AC141" i="12"/>
  <c r="AD141" i="12"/>
  <c r="AE141" i="12"/>
  <c r="AF141" i="12"/>
  <c r="AG141" i="12"/>
  <c r="AH141" i="12"/>
  <c r="AI141" i="12"/>
  <c r="AJ141" i="12"/>
  <c r="AM141" i="12"/>
  <c r="AP141" i="12"/>
  <c r="AQ141" i="12"/>
  <c r="BB141" i="12"/>
  <c r="AR141" i="12"/>
  <c r="BC141" i="12"/>
  <c r="AS141" i="12"/>
  <c r="BD141" i="12"/>
  <c r="AT141" i="12"/>
  <c r="BE141" i="12"/>
  <c r="AU141" i="12"/>
  <c r="BF141" i="12"/>
  <c r="AV141" i="12"/>
  <c r="BG141" i="12"/>
  <c r="AW141" i="12"/>
  <c r="BH141" i="12"/>
  <c r="AX141" i="12"/>
  <c r="BI141" i="12"/>
  <c r="BL141" i="12"/>
  <c r="BW141" i="12"/>
  <c r="BM141" i="12"/>
  <c r="BX141" i="12"/>
  <c r="BN141" i="12"/>
  <c r="BY141" i="12"/>
  <c r="BO141" i="12"/>
  <c r="BP141" i="12"/>
  <c r="CA141" i="12"/>
  <c r="BQ141" i="12"/>
  <c r="CB141" i="12"/>
  <c r="BR141" i="12"/>
  <c r="CC141" i="12"/>
  <c r="BS141" i="12"/>
  <c r="CD141" i="12"/>
  <c r="BT141" i="12"/>
  <c r="CE141" i="12"/>
  <c r="BZ141" i="12"/>
  <c r="CH141" i="12"/>
  <c r="CI141" i="12"/>
  <c r="CJ141" i="12"/>
  <c r="CK141" i="12"/>
  <c r="AB142" i="12"/>
  <c r="AC142" i="12"/>
  <c r="AD142" i="12"/>
  <c r="AE142" i="12"/>
  <c r="AF142" i="12"/>
  <c r="AG142" i="12"/>
  <c r="AH142" i="12"/>
  <c r="AI142" i="12"/>
  <c r="AJ142" i="12"/>
  <c r="AM142" i="12"/>
  <c r="AP142" i="12"/>
  <c r="BA142" i="12"/>
  <c r="AQ142" i="12"/>
  <c r="BB142" i="12"/>
  <c r="AR142" i="12"/>
  <c r="BC142" i="12"/>
  <c r="AS142" i="12"/>
  <c r="BD142" i="12"/>
  <c r="AT142" i="12"/>
  <c r="BE142" i="12"/>
  <c r="AU142" i="12"/>
  <c r="BF142" i="12"/>
  <c r="AV142" i="12"/>
  <c r="BG142" i="12"/>
  <c r="AW142" i="12"/>
  <c r="BH142" i="12"/>
  <c r="AX142" i="12"/>
  <c r="BI142" i="12"/>
  <c r="BL142" i="12"/>
  <c r="BW142" i="12"/>
  <c r="BM142" i="12"/>
  <c r="BN142" i="12"/>
  <c r="BY142" i="12"/>
  <c r="BO142" i="12"/>
  <c r="BP142" i="12"/>
  <c r="CA142" i="12"/>
  <c r="BQ142" i="12"/>
  <c r="CB142" i="12"/>
  <c r="BR142" i="12"/>
  <c r="CC142" i="12"/>
  <c r="BS142" i="12"/>
  <c r="CD142" i="12"/>
  <c r="BT142" i="12"/>
  <c r="CE142" i="12"/>
  <c r="BX142" i="12"/>
  <c r="CH142" i="12"/>
  <c r="CI142" i="12"/>
  <c r="CJ142" i="12"/>
  <c r="CK142" i="12"/>
  <c r="AB143" i="12"/>
  <c r="AC143" i="12"/>
  <c r="AD143" i="12"/>
  <c r="AE143" i="12"/>
  <c r="AF143" i="12"/>
  <c r="AG143" i="12"/>
  <c r="AH143" i="12"/>
  <c r="AI143" i="12"/>
  <c r="AJ143" i="12"/>
  <c r="AM143" i="12"/>
  <c r="AP143" i="12"/>
  <c r="BA143" i="12"/>
  <c r="AQ143" i="12"/>
  <c r="BB143" i="12"/>
  <c r="AR143" i="12"/>
  <c r="BC143" i="12"/>
  <c r="AS143" i="12"/>
  <c r="BD143" i="12"/>
  <c r="AT143" i="12"/>
  <c r="AU143" i="12"/>
  <c r="AV143" i="12"/>
  <c r="BG143" i="12"/>
  <c r="AW143" i="12"/>
  <c r="BH143" i="12"/>
  <c r="AX143" i="12"/>
  <c r="BI143" i="12"/>
  <c r="BE143" i="12"/>
  <c r="BF143" i="12"/>
  <c r="BL143" i="12"/>
  <c r="BW143" i="12"/>
  <c r="BM143" i="12"/>
  <c r="BX143" i="12"/>
  <c r="BN143" i="12"/>
  <c r="BO143" i="12"/>
  <c r="BZ143" i="12"/>
  <c r="BP143" i="12"/>
  <c r="CA143" i="12"/>
  <c r="BQ143" i="12"/>
  <c r="CB143" i="12"/>
  <c r="BR143" i="12"/>
  <c r="CC143" i="12"/>
  <c r="BS143" i="12"/>
  <c r="CD143" i="12"/>
  <c r="BT143" i="12"/>
  <c r="CE143" i="12"/>
  <c r="CH143" i="12"/>
  <c r="CI143" i="12"/>
  <c r="CJ143" i="12"/>
  <c r="CK143" i="12"/>
  <c r="AB144" i="12"/>
  <c r="AC144" i="12"/>
  <c r="AD144" i="12"/>
  <c r="AE144" i="12"/>
  <c r="AF144" i="12"/>
  <c r="AG144" i="12"/>
  <c r="AH144" i="12"/>
  <c r="AI144" i="12"/>
  <c r="AJ144" i="12"/>
  <c r="AM144" i="12"/>
  <c r="AP144" i="12"/>
  <c r="AQ144" i="12"/>
  <c r="BB144" i="12"/>
  <c r="AR144" i="12"/>
  <c r="BC144" i="12"/>
  <c r="AS144" i="12"/>
  <c r="BD144" i="12"/>
  <c r="AT144" i="12"/>
  <c r="BE144" i="12"/>
  <c r="AU144" i="12"/>
  <c r="BF144" i="12"/>
  <c r="AV144" i="12"/>
  <c r="BG144" i="12"/>
  <c r="AW144" i="12"/>
  <c r="BH144" i="12"/>
  <c r="AX144" i="12"/>
  <c r="BI144" i="12"/>
  <c r="BL144" i="12"/>
  <c r="BW144" i="12"/>
  <c r="BM144" i="12"/>
  <c r="BX144" i="12"/>
  <c r="BN144" i="12"/>
  <c r="BY144" i="12"/>
  <c r="BO144" i="12"/>
  <c r="BZ144" i="12"/>
  <c r="BP144" i="12"/>
  <c r="CA144" i="12"/>
  <c r="BQ144" i="12"/>
  <c r="BR144" i="12"/>
  <c r="BS144" i="12"/>
  <c r="CD144" i="12"/>
  <c r="BT144" i="12"/>
  <c r="CE144" i="12"/>
  <c r="CC144" i="12"/>
  <c r="CH144" i="12"/>
  <c r="CI144" i="12"/>
  <c r="CJ144" i="12"/>
  <c r="CK144" i="12"/>
  <c r="AB145" i="12"/>
  <c r="AC145" i="12"/>
  <c r="AD145" i="12"/>
  <c r="AE145" i="12"/>
  <c r="AF145" i="12"/>
  <c r="AG145" i="12"/>
  <c r="AH145" i="12"/>
  <c r="AI145" i="12"/>
  <c r="AJ145" i="12"/>
  <c r="AM145" i="12"/>
  <c r="AP145" i="12"/>
  <c r="AQ145" i="12"/>
  <c r="BB145" i="12"/>
  <c r="AR145" i="12"/>
  <c r="BC145" i="12"/>
  <c r="AS145" i="12"/>
  <c r="AT145" i="12"/>
  <c r="BE145" i="12"/>
  <c r="AU145" i="12"/>
  <c r="BF145" i="12"/>
  <c r="AV145" i="12"/>
  <c r="BG145" i="12"/>
  <c r="AW145" i="12"/>
  <c r="BH145" i="12"/>
  <c r="AX145" i="12"/>
  <c r="BI145" i="12"/>
  <c r="BD145" i="12"/>
  <c r="BL145" i="12"/>
  <c r="BW145" i="12"/>
  <c r="BM145" i="12"/>
  <c r="BX145" i="12"/>
  <c r="BN145" i="12"/>
  <c r="BY145" i="12"/>
  <c r="BO145" i="12"/>
  <c r="BZ145" i="12"/>
  <c r="BP145" i="12"/>
  <c r="CA145" i="12"/>
  <c r="BQ145" i="12"/>
  <c r="BR145" i="12"/>
  <c r="CC145" i="12"/>
  <c r="BS145" i="12"/>
  <c r="CD145" i="12"/>
  <c r="BT145" i="12"/>
  <c r="CE145" i="12"/>
  <c r="CB145" i="12"/>
  <c r="CH145" i="12"/>
  <c r="CI145" i="12"/>
  <c r="CJ145" i="12"/>
  <c r="CK145" i="12"/>
  <c r="AB146" i="12"/>
  <c r="AC146" i="12"/>
  <c r="AD146" i="12"/>
  <c r="AE146" i="12"/>
  <c r="AF146" i="12"/>
  <c r="AG146" i="12"/>
  <c r="AH146" i="12"/>
  <c r="AI146" i="12"/>
  <c r="AJ146" i="12"/>
  <c r="AM146" i="12"/>
  <c r="AP146" i="12"/>
  <c r="BA146" i="12"/>
  <c r="AQ146" i="12"/>
  <c r="AR146" i="12"/>
  <c r="BC146" i="12"/>
  <c r="AS146" i="12"/>
  <c r="AT146" i="12"/>
  <c r="AU146" i="12"/>
  <c r="BF146" i="12"/>
  <c r="AV146" i="12"/>
  <c r="BG146" i="12"/>
  <c r="AW146" i="12"/>
  <c r="BH146" i="12"/>
  <c r="AX146" i="12"/>
  <c r="BI146" i="12"/>
  <c r="BB146" i="12"/>
  <c r="BD146" i="12"/>
  <c r="BE146" i="12"/>
  <c r="BL146" i="12"/>
  <c r="BW146" i="12"/>
  <c r="BM146" i="12"/>
  <c r="BX146" i="12"/>
  <c r="BN146" i="12"/>
  <c r="BY146" i="12"/>
  <c r="BO146" i="12"/>
  <c r="BZ146" i="12"/>
  <c r="BP146" i="12"/>
  <c r="CA146" i="12"/>
  <c r="BQ146" i="12"/>
  <c r="CB146" i="12"/>
  <c r="BR146" i="12"/>
  <c r="CC146" i="12"/>
  <c r="BS146" i="12"/>
  <c r="CD146" i="12"/>
  <c r="BT146" i="12"/>
  <c r="CE146" i="12"/>
  <c r="CH146" i="12"/>
  <c r="CI146" i="12"/>
  <c r="CJ146" i="12"/>
  <c r="CK146" i="12"/>
  <c r="AB147" i="12"/>
  <c r="AC147" i="12"/>
  <c r="AD147" i="12"/>
  <c r="AE147" i="12"/>
  <c r="AF147" i="12"/>
  <c r="AG147" i="12"/>
  <c r="AH147" i="12"/>
  <c r="AI147" i="12"/>
  <c r="AJ147" i="12"/>
  <c r="AM147" i="12"/>
  <c r="AP147" i="12"/>
  <c r="BA147" i="12"/>
  <c r="AQ147" i="12"/>
  <c r="BB147" i="12"/>
  <c r="AR147" i="12"/>
  <c r="BC147" i="12"/>
  <c r="AS147" i="12"/>
  <c r="AT147" i="12"/>
  <c r="BE147" i="12"/>
  <c r="AU147" i="12"/>
  <c r="BF147" i="12"/>
  <c r="AV147" i="12"/>
  <c r="BG147" i="12"/>
  <c r="AW147" i="12"/>
  <c r="BH147" i="12"/>
  <c r="AX147" i="12"/>
  <c r="BI147" i="12"/>
  <c r="BD147" i="12"/>
  <c r="BL147" i="12"/>
  <c r="BM147" i="12"/>
  <c r="BX147" i="12"/>
  <c r="BN147" i="12"/>
  <c r="BY147" i="12"/>
  <c r="BO147" i="12"/>
  <c r="BZ147" i="12"/>
  <c r="BP147" i="12"/>
  <c r="CA147" i="12"/>
  <c r="BQ147" i="12"/>
  <c r="CB147" i="12"/>
  <c r="BR147" i="12"/>
  <c r="CC147" i="12"/>
  <c r="BS147" i="12"/>
  <c r="CD147" i="12"/>
  <c r="BT147" i="12"/>
  <c r="CE147" i="12"/>
  <c r="CH147" i="12"/>
  <c r="CI147" i="12"/>
  <c r="CJ147" i="12"/>
  <c r="CK147" i="12"/>
  <c r="AB148" i="12"/>
  <c r="AC148" i="12"/>
  <c r="AD148" i="12"/>
  <c r="AE148" i="12"/>
  <c r="AF148" i="12"/>
  <c r="AG148" i="12"/>
  <c r="AH148" i="12"/>
  <c r="AI148" i="12"/>
  <c r="AJ148" i="12"/>
  <c r="AM148" i="12"/>
  <c r="AP148" i="12"/>
  <c r="BA148" i="12"/>
  <c r="AQ148" i="12"/>
  <c r="BB148" i="12"/>
  <c r="AR148" i="12"/>
  <c r="BC148" i="12"/>
  <c r="AS148" i="12"/>
  <c r="BD148" i="12"/>
  <c r="AT148" i="12"/>
  <c r="BE148" i="12"/>
  <c r="AU148" i="12"/>
  <c r="BF148" i="12"/>
  <c r="AV148" i="12"/>
  <c r="BG148" i="12"/>
  <c r="AW148" i="12"/>
  <c r="BH148" i="12"/>
  <c r="AX148" i="12"/>
  <c r="BI148" i="12"/>
  <c r="BL148" i="12"/>
  <c r="BM148" i="12"/>
  <c r="BX148" i="12"/>
  <c r="BN148" i="12"/>
  <c r="BY148" i="12"/>
  <c r="BO148" i="12"/>
  <c r="BZ148" i="12"/>
  <c r="BP148" i="12"/>
  <c r="CA148" i="12"/>
  <c r="BQ148" i="12"/>
  <c r="CB148" i="12"/>
  <c r="BR148" i="12"/>
  <c r="CC148" i="12"/>
  <c r="BS148" i="12"/>
  <c r="CD148" i="12"/>
  <c r="BT148" i="12"/>
  <c r="CE148" i="12"/>
  <c r="CH148" i="12"/>
  <c r="CI148" i="12"/>
  <c r="CJ148" i="12"/>
  <c r="CK148" i="12"/>
  <c r="AB149" i="12"/>
  <c r="AC149" i="12"/>
  <c r="AD149" i="12"/>
  <c r="AE149" i="12"/>
  <c r="AF149" i="12"/>
  <c r="AG149" i="12"/>
  <c r="AH149" i="12"/>
  <c r="AI149" i="12"/>
  <c r="AJ149" i="12"/>
  <c r="AM149" i="12"/>
  <c r="AP149" i="12"/>
  <c r="BA149" i="12"/>
  <c r="AQ149" i="12"/>
  <c r="AR149" i="12"/>
  <c r="BC149" i="12"/>
  <c r="AS149" i="12"/>
  <c r="BD149" i="12"/>
  <c r="AT149" i="12"/>
  <c r="BE149" i="12"/>
  <c r="AU149" i="12"/>
  <c r="BF149" i="12"/>
  <c r="AV149" i="12"/>
  <c r="BG149" i="12"/>
  <c r="AW149" i="12"/>
  <c r="BH149" i="12"/>
  <c r="AX149" i="12"/>
  <c r="BI149" i="12"/>
  <c r="BB149" i="12"/>
  <c r="BL149" i="12"/>
  <c r="BW149" i="12"/>
  <c r="BM149" i="12"/>
  <c r="BX149" i="12"/>
  <c r="BN149" i="12"/>
  <c r="BY149" i="12"/>
  <c r="BO149" i="12"/>
  <c r="BP149" i="12"/>
  <c r="BQ149" i="12"/>
  <c r="CB149" i="12"/>
  <c r="BR149" i="12"/>
  <c r="CC149" i="12"/>
  <c r="BS149" i="12"/>
  <c r="CD149" i="12"/>
  <c r="BT149" i="12"/>
  <c r="CE149" i="12"/>
  <c r="BZ149" i="12"/>
  <c r="CA149" i="12"/>
  <c r="CH149" i="12"/>
  <c r="CI149" i="12"/>
  <c r="CJ149" i="12"/>
  <c r="CK149" i="12"/>
  <c r="AB150" i="12"/>
  <c r="AC150" i="12"/>
  <c r="AD150" i="12"/>
  <c r="AE150" i="12"/>
  <c r="AF150" i="12"/>
  <c r="AG150" i="12"/>
  <c r="AH150" i="12"/>
  <c r="AI150" i="12"/>
  <c r="AJ150" i="12"/>
  <c r="AM150" i="12"/>
  <c r="AP150" i="12"/>
  <c r="BA150" i="12"/>
  <c r="AQ150" i="12"/>
  <c r="BB150" i="12"/>
  <c r="AR150" i="12"/>
  <c r="BC150" i="12"/>
  <c r="AS150" i="12"/>
  <c r="BD150" i="12"/>
  <c r="AT150" i="12"/>
  <c r="BE150" i="12"/>
  <c r="AU150" i="12"/>
  <c r="BF150" i="12"/>
  <c r="AV150" i="12"/>
  <c r="BG150" i="12"/>
  <c r="AW150" i="12"/>
  <c r="BH150" i="12"/>
  <c r="AX150" i="12"/>
  <c r="BI150" i="12"/>
  <c r="BL150" i="12"/>
  <c r="BM150" i="12"/>
  <c r="BX150" i="12"/>
  <c r="BN150" i="12"/>
  <c r="BY150" i="12"/>
  <c r="BO150" i="12"/>
  <c r="BZ150" i="12"/>
  <c r="BP150" i="12"/>
  <c r="CA150" i="12"/>
  <c r="BQ150" i="12"/>
  <c r="CB150" i="12"/>
  <c r="BR150" i="12"/>
  <c r="CC150" i="12"/>
  <c r="BS150" i="12"/>
  <c r="CD150" i="12"/>
  <c r="BT150" i="12"/>
  <c r="CE150" i="12"/>
  <c r="CH150" i="12"/>
  <c r="CI150" i="12"/>
  <c r="CJ150" i="12"/>
  <c r="CK150" i="12"/>
  <c r="AB151" i="12"/>
  <c r="AC151" i="12"/>
  <c r="AD151" i="12"/>
  <c r="AE151" i="12"/>
  <c r="AF151" i="12"/>
  <c r="AG151" i="12"/>
  <c r="AH151" i="12"/>
  <c r="AI151" i="12"/>
  <c r="AJ151" i="12"/>
  <c r="AM151" i="12"/>
  <c r="AP151" i="12"/>
  <c r="BA151" i="12"/>
  <c r="AQ151" i="12"/>
  <c r="BB151" i="12"/>
  <c r="AR151" i="12"/>
  <c r="BC151" i="12"/>
  <c r="AS151" i="12"/>
  <c r="BD151" i="12"/>
  <c r="AT151" i="12"/>
  <c r="BE151" i="12"/>
  <c r="AU151" i="12"/>
  <c r="BF151" i="12"/>
  <c r="AV151" i="12"/>
  <c r="BG151" i="12"/>
  <c r="AW151" i="12"/>
  <c r="BH151" i="12"/>
  <c r="AX151" i="12"/>
  <c r="BI151" i="12"/>
  <c r="BL151" i="12"/>
  <c r="BW151" i="12"/>
  <c r="BM151" i="12"/>
  <c r="BX151" i="12"/>
  <c r="BN151" i="12"/>
  <c r="BY151" i="12"/>
  <c r="BO151" i="12"/>
  <c r="BZ151" i="12"/>
  <c r="BP151" i="12"/>
  <c r="CA151" i="12"/>
  <c r="BQ151" i="12"/>
  <c r="CB151" i="12"/>
  <c r="BR151" i="12"/>
  <c r="CC151" i="12"/>
  <c r="BS151" i="12"/>
  <c r="CD151" i="12"/>
  <c r="BT151" i="12"/>
  <c r="CE151" i="12"/>
  <c r="CH151" i="12"/>
  <c r="CI151" i="12"/>
  <c r="CJ151" i="12"/>
  <c r="CK151" i="12"/>
  <c r="AB152" i="12"/>
  <c r="AC152" i="12"/>
  <c r="AD152" i="12"/>
  <c r="AE152" i="12"/>
  <c r="AF152" i="12"/>
  <c r="AG152" i="12"/>
  <c r="AH152" i="12"/>
  <c r="AI152" i="12"/>
  <c r="AJ152" i="12"/>
  <c r="AM152" i="12"/>
  <c r="AP152" i="12"/>
  <c r="AQ152" i="12"/>
  <c r="BB152" i="12"/>
  <c r="AR152" i="12"/>
  <c r="BC152" i="12"/>
  <c r="AS152" i="12"/>
  <c r="BD152" i="12"/>
  <c r="AT152" i="12"/>
  <c r="BE152" i="12"/>
  <c r="AU152" i="12"/>
  <c r="BF152" i="12"/>
  <c r="AV152" i="12"/>
  <c r="BG152" i="12"/>
  <c r="AW152" i="12"/>
  <c r="BH152" i="12"/>
  <c r="AX152" i="12"/>
  <c r="BI152" i="12"/>
  <c r="BL152" i="12"/>
  <c r="BW152" i="12"/>
  <c r="BM152" i="12"/>
  <c r="BX152" i="12"/>
  <c r="BN152" i="12"/>
  <c r="BY152" i="12"/>
  <c r="BO152" i="12"/>
  <c r="BZ152" i="12"/>
  <c r="BP152" i="12"/>
  <c r="CA152" i="12"/>
  <c r="BQ152" i="12"/>
  <c r="CB152" i="12"/>
  <c r="BR152" i="12"/>
  <c r="CC152" i="12"/>
  <c r="BS152" i="12"/>
  <c r="CD152" i="12"/>
  <c r="BT152" i="12"/>
  <c r="CE152" i="12"/>
  <c r="CH152" i="12"/>
  <c r="CI152" i="12"/>
  <c r="CJ152" i="12"/>
  <c r="CK152" i="12"/>
  <c r="AB153" i="12"/>
  <c r="AC153" i="12"/>
  <c r="AD153" i="12"/>
  <c r="AE153" i="12"/>
  <c r="AF153" i="12"/>
  <c r="AG153" i="12"/>
  <c r="AH153" i="12"/>
  <c r="AI153" i="12"/>
  <c r="AJ153" i="12"/>
  <c r="AM153" i="12"/>
  <c r="AP153" i="12"/>
  <c r="AQ153" i="12"/>
  <c r="BB153" i="12"/>
  <c r="AR153" i="12"/>
  <c r="BC153" i="12"/>
  <c r="AS153" i="12"/>
  <c r="BD153" i="12"/>
  <c r="AT153" i="12"/>
  <c r="BE153" i="12"/>
  <c r="AU153" i="12"/>
  <c r="BF153" i="12"/>
  <c r="AV153" i="12"/>
  <c r="BG153" i="12"/>
  <c r="AW153" i="12"/>
  <c r="BH153" i="12"/>
  <c r="AX153" i="12"/>
  <c r="BI153" i="12"/>
  <c r="BL153" i="12"/>
  <c r="BW153" i="12"/>
  <c r="BM153" i="12"/>
  <c r="BX153" i="12"/>
  <c r="BN153" i="12"/>
  <c r="BY153" i="12"/>
  <c r="BO153" i="12"/>
  <c r="BZ153" i="12"/>
  <c r="BP153" i="12"/>
  <c r="CA153" i="12"/>
  <c r="BQ153" i="12"/>
  <c r="CB153" i="12"/>
  <c r="BR153" i="12"/>
  <c r="CC153" i="12"/>
  <c r="BS153" i="12"/>
  <c r="CD153" i="12"/>
  <c r="BT153" i="12"/>
  <c r="CE153" i="12"/>
  <c r="CH153" i="12"/>
  <c r="CI153" i="12"/>
  <c r="CJ153" i="12"/>
  <c r="CK153" i="12"/>
  <c r="AB154" i="12"/>
  <c r="AC154" i="12"/>
  <c r="AD154" i="12"/>
  <c r="AE154" i="12"/>
  <c r="AF154" i="12"/>
  <c r="AG154" i="12"/>
  <c r="AH154" i="12"/>
  <c r="AI154" i="12"/>
  <c r="AJ154" i="12"/>
  <c r="AM154" i="12"/>
  <c r="AP154" i="12"/>
  <c r="AQ154" i="12"/>
  <c r="BB154" i="12"/>
  <c r="AR154" i="12"/>
  <c r="BC154" i="12"/>
  <c r="AS154" i="12"/>
  <c r="AT154" i="12"/>
  <c r="AU154" i="12"/>
  <c r="BF154" i="12"/>
  <c r="AV154" i="12"/>
  <c r="BG154" i="12"/>
  <c r="AW154" i="12"/>
  <c r="BH154" i="12"/>
  <c r="AX154" i="12"/>
  <c r="BI154" i="12"/>
  <c r="BD154" i="12"/>
  <c r="BE154" i="12"/>
  <c r="BL154" i="12"/>
  <c r="BW154" i="12"/>
  <c r="BM154" i="12"/>
  <c r="BX154" i="12"/>
  <c r="BN154" i="12"/>
  <c r="BY154" i="12"/>
  <c r="BO154" i="12"/>
  <c r="BZ154" i="12"/>
  <c r="BP154" i="12"/>
  <c r="CA154" i="12"/>
  <c r="BQ154" i="12"/>
  <c r="CB154" i="12"/>
  <c r="BR154" i="12"/>
  <c r="CC154" i="12"/>
  <c r="BS154" i="12"/>
  <c r="CD154" i="12"/>
  <c r="BT154" i="12"/>
  <c r="CE154" i="12"/>
  <c r="CH154" i="12"/>
  <c r="CI154" i="12"/>
  <c r="CJ154" i="12"/>
  <c r="CK154" i="12"/>
  <c r="AB155" i="12"/>
  <c r="AC155" i="12"/>
  <c r="AD155" i="12"/>
  <c r="AE155" i="12"/>
  <c r="AF155" i="12"/>
  <c r="AG155" i="12"/>
  <c r="AH155" i="12"/>
  <c r="AI155" i="12"/>
  <c r="AJ155" i="12"/>
  <c r="AM155" i="12"/>
  <c r="AP155" i="12"/>
  <c r="BA155" i="12"/>
  <c r="AQ155" i="12"/>
  <c r="BB155" i="12"/>
  <c r="AR155" i="12"/>
  <c r="BC155" i="12"/>
  <c r="AS155" i="12"/>
  <c r="AT155" i="12"/>
  <c r="BE155" i="12"/>
  <c r="AU155" i="12"/>
  <c r="BF155" i="12"/>
  <c r="AV155" i="12"/>
  <c r="BG155" i="12"/>
  <c r="AW155" i="12"/>
  <c r="BH155" i="12"/>
  <c r="AX155" i="12"/>
  <c r="BI155" i="12"/>
  <c r="BD155" i="12"/>
  <c r="BL155" i="12"/>
  <c r="BW155" i="12"/>
  <c r="BM155" i="12"/>
  <c r="BX155" i="12"/>
  <c r="BN155" i="12"/>
  <c r="BY155" i="12"/>
  <c r="BO155" i="12"/>
  <c r="BZ155" i="12"/>
  <c r="BP155" i="12"/>
  <c r="CA155" i="12"/>
  <c r="BQ155" i="12"/>
  <c r="CB155" i="12"/>
  <c r="BR155" i="12"/>
  <c r="CC155" i="12"/>
  <c r="BS155" i="12"/>
  <c r="CD155" i="12"/>
  <c r="BT155" i="12"/>
  <c r="CE155" i="12"/>
  <c r="CH155" i="12"/>
  <c r="CI155" i="12"/>
  <c r="CJ155" i="12"/>
  <c r="CK155" i="12"/>
  <c r="AB156" i="12"/>
  <c r="AC156" i="12"/>
  <c r="AD156" i="12"/>
  <c r="AE156" i="12"/>
  <c r="AF156" i="12"/>
  <c r="AG156" i="12"/>
  <c r="AH156" i="12"/>
  <c r="AI156" i="12"/>
  <c r="AJ156" i="12"/>
  <c r="AM156" i="12"/>
  <c r="AP156" i="12"/>
  <c r="BA156" i="12"/>
  <c r="AQ156" i="12"/>
  <c r="BB156" i="12"/>
  <c r="AR156" i="12"/>
  <c r="BC156" i="12"/>
  <c r="AS156" i="12"/>
  <c r="BD156" i="12"/>
  <c r="AT156" i="12"/>
  <c r="BE156" i="12"/>
  <c r="AU156" i="12"/>
  <c r="BF156" i="12"/>
  <c r="AV156" i="12"/>
  <c r="BG156" i="12"/>
  <c r="AW156" i="12"/>
  <c r="BH156" i="12"/>
  <c r="AX156" i="12"/>
  <c r="BI156" i="12"/>
  <c r="BL156" i="12"/>
  <c r="BW156" i="12"/>
  <c r="BM156" i="12"/>
  <c r="BX156" i="12"/>
  <c r="BN156" i="12"/>
  <c r="BY156" i="12"/>
  <c r="BO156" i="12"/>
  <c r="BZ156" i="12"/>
  <c r="BP156" i="12"/>
  <c r="CA156" i="12"/>
  <c r="BQ156" i="12"/>
  <c r="CB156" i="12"/>
  <c r="BR156" i="12"/>
  <c r="CC156" i="12"/>
  <c r="BS156" i="12"/>
  <c r="CD156" i="12"/>
  <c r="BT156" i="12"/>
  <c r="CE156" i="12"/>
  <c r="CH156" i="12"/>
  <c r="CI156" i="12"/>
  <c r="CJ156" i="12"/>
  <c r="CK156" i="12"/>
  <c r="AB157" i="12"/>
  <c r="AC157" i="12"/>
  <c r="AD157" i="12"/>
  <c r="AE157" i="12"/>
  <c r="AF157" i="12"/>
  <c r="AG157" i="12"/>
  <c r="AH157" i="12"/>
  <c r="AI157" i="12"/>
  <c r="AJ157" i="12"/>
  <c r="AM157" i="12"/>
  <c r="AP157" i="12"/>
  <c r="BA157" i="12"/>
  <c r="AQ157" i="12"/>
  <c r="AR157" i="12"/>
  <c r="BC157" i="12"/>
  <c r="AS157" i="12"/>
  <c r="BD157" i="12"/>
  <c r="AT157" i="12"/>
  <c r="BE157" i="12"/>
  <c r="AU157" i="12"/>
  <c r="BF157" i="12"/>
  <c r="AV157" i="12"/>
  <c r="BG157" i="12"/>
  <c r="AW157" i="12"/>
  <c r="BH157" i="12"/>
  <c r="AX157" i="12"/>
  <c r="BI157" i="12"/>
  <c r="BL157" i="12"/>
  <c r="BW157" i="12"/>
  <c r="BM157" i="12"/>
  <c r="BN157" i="12"/>
  <c r="BY157" i="12"/>
  <c r="BO157" i="12"/>
  <c r="BZ157" i="12"/>
  <c r="BP157" i="12"/>
  <c r="CA157" i="12"/>
  <c r="BQ157" i="12"/>
  <c r="CB157" i="12"/>
  <c r="BR157" i="12"/>
  <c r="CC157" i="12"/>
  <c r="BS157" i="12"/>
  <c r="CD157" i="12"/>
  <c r="BT157" i="12"/>
  <c r="CE157" i="12"/>
  <c r="CH157" i="12"/>
  <c r="CI157" i="12"/>
  <c r="CJ157" i="12"/>
  <c r="CK157" i="12"/>
  <c r="AB158" i="12"/>
  <c r="AC158" i="12"/>
  <c r="AD158" i="12"/>
  <c r="AE158" i="12"/>
  <c r="AF158" i="12"/>
  <c r="AG158" i="12"/>
  <c r="AH158" i="12"/>
  <c r="AI158" i="12"/>
  <c r="AJ158" i="12"/>
  <c r="AM158" i="12"/>
  <c r="AP158" i="12"/>
  <c r="BA158" i="12"/>
  <c r="AQ158" i="12"/>
  <c r="BB158" i="12"/>
  <c r="AR158" i="12"/>
  <c r="BC158" i="12"/>
  <c r="AS158" i="12"/>
  <c r="AT158" i="12"/>
  <c r="BE158" i="12"/>
  <c r="AU158" i="12"/>
  <c r="BF158" i="12"/>
  <c r="AV158" i="12"/>
  <c r="BG158" i="12"/>
  <c r="AW158" i="12"/>
  <c r="BH158" i="12"/>
  <c r="AX158" i="12"/>
  <c r="BI158" i="12"/>
  <c r="BL158" i="12"/>
  <c r="BW158" i="12"/>
  <c r="BM158" i="12"/>
  <c r="BX158" i="12"/>
  <c r="BN158" i="12"/>
  <c r="BY158" i="12"/>
  <c r="BO158" i="12"/>
  <c r="BZ158" i="12"/>
  <c r="BP158" i="12"/>
  <c r="BQ158" i="12"/>
  <c r="CB158" i="12"/>
  <c r="BR158" i="12"/>
  <c r="CC158" i="12"/>
  <c r="BS158" i="12"/>
  <c r="CD158" i="12"/>
  <c r="BT158" i="12"/>
  <c r="CE158" i="12"/>
  <c r="CA158" i="12"/>
  <c r="CH158" i="12"/>
  <c r="CI158" i="12"/>
  <c r="CJ158" i="12"/>
  <c r="CK158" i="12"/>
  <c r="AB159" i="12"/>
  <c r="AC159" i="12"/>
  <c r="AD159" i="12"/>
  <c r="AE159" i="12"/>
  <c r="AF159" i="12"/>
  <c r="AG159" i="12"/>
  <c r="AH159" i="12"/>
  <c r="AI159" i="12"/>
  <c r="AJ159" i="12"/>
  <c r="AM159" i="12"/>
  <c r="AP159" i="12"/>
  <c r="BA159" i="12"/>
  <c r="AQ159" i="12"/>
  <c r="BB159" i="12"/>
  <c r="AR159" i="12"/>
  <c r="AS159" i="12"/>
  <c r="AT159" i="12"/>
  <c r="BE159" i="12"/>
  <c r="AU159" i="12"/>
  <c r="BF159" i="12"/>
  <c r="AV159" i="12"/>
  <c r="BG159" i="12"/>
  <c r="AW159" i="12"/>
  <c r="BH159" i="12"/>
  <c r="AX159" i="12"/>
  <c r="BI159" i="12"/>
  <c r="BL159" i="12"/>
  <c r="BW159" i="12"/>
  <c r="BM159" i="12"/>
  <c r="BX159" i="12"/>
  <c r="BN159" i="12"/>
  <c r="BY159" i="12"/>
  <c r="BO159" i="12"/>
  <c r="BZ159" i="12"/>
  <c r="BP159" i="12"/>
  <c r="CA159" i="12"/>
  <c r="BQ159" i="12"/>
  <c r="CB159" i="12"/>
  <c r="BR159" i="12"/>
  <c r="CC159" i="12"/>
  <c r="BS159" i="12"/>
  <c r="CD159" i="12"/>
  <c r="BT159" i="12"/>
  <c r="CE159" i="12"/>
  <c r="CH159" i="12"/>
  <c r="CI159" i="12"/>
  <c r="CJ159" i="12"/>
  <c r="CK159" i="12"/>
  <c r="AB160" i="12"/>
  <c r="AC160" i="12"/>
  <c r="AD160" i="12"/>
  <c r="AE160" i="12"/>
  <c r="AF160" i="12"/>
  <c r="AG160" i="12"/>
  <c r="AH160" i="12"/>
  <c r="AI160" i="12"/>
  <c r="AJ160" i="12"/>
  <c r="AM160" i="12"/>
  <c r="AP160" i="12"/>
  <c r="AQ160" i="12"/>
  <c r="BB160" i="12"/>
  <c r="AR160" i="12"/>
  <c r="BC160" i="12"/>
  <c r="AS160" i="12"/>
  <c r="BD160" i="12"/>
  <c r="AT160" i="12"/>
  <c r="BE160" i="12"/>
  <c r="AU160" i="12"/>
  <c r="BF160" i="12"/>
  <c r="AV160" i="12"/>
  <c r="BG160" i="12"/>
  <c r="AW160" i="12"/>
  <c r="BH160" i="12"/>
  <c r="AX160" i="12"/>
  <c r="BI160" i="12"/>
  <c r="BA160" i="12"/>
  <c r="BL160" i="12"/>
  <c r="BW160" i="12"/>
  <c r="BM160" i="12"/>
  <c r="BX160" i="12"/>
  <c r="BN160" i="12"/>
  <c r="BY160" i="12"/>
  <c r="BO160" i="12"/>
  <c r="BZ160" i="12"/>
  <c r="BP160" i="12"/>
  <c r="CA160" i="12"/>
  <c r="BQ160" i="12"/>
  <c r="CB160" i="12"/>
  <c r="BR160" i="12"/>
  <c r="CC160" i="12"/>
  <c r="BS160" i="12"/>
  <c r="CD160" i="12"/>
  <c r="BT160" i="12"/>
  <c r="CE160" i="12"/>
  <c r="CH160" i="12"/>
  <c r="CI160" i="12"/>
  <c r="CJ160" i="12"/>
  <c r="CK160" i="12"/>
  <c r="AB161" i="12"/>
  <c r="AC161" i="12"/>
  <c r="AD161" i="12"/>
  <c r="AE161" i="12"/>
  <c r="AF161" i="12"/>
  <c r="AG161" i="12"/>
  <c r="AH161" i="12"/>
  <c r="AI161" i="12"/>
  <c r="AJ161" i="12"/>
  <c r="AM161" i="12"/>
  <c r="AP161" i="12"/>
  <c r="AQ161" i="12"/>
  <c r="BB161" i="12"/>
  <c r="AR161" i="12"/>
  <c r="BC161" i="12"/>
  <c r="AS161" i="12"/>
  <c r="BD161" i="12"/>
  <c r="AT161" i="12"/>
  <c r="BE161" i="12"/>
  <c r="AU161" i="12"/>
  <c r="AV161" i="12"/>
  <c r="BG161" i="12"/>
  <c r="AW161" i="12"/>
  <c r="BH161" i="12"/>
  <c r="AX161" i="12"/>
  <c r="BI161" i="12"/>
  <c r="BF161" i="12"/>
  <c r="BL161" i="12"/>
  <c r="BW161" i="12"/>
  <c r="BM161" i="12"/>
  <c r="BX161" i="12"/>
  <c r="BN161" i="12"/>
  <c r="BO161" i="12"/>
  <c r="BZ161" i="12"/>
  <c r="BP161" i="12"/>
  <c r="BQ161" i="12"/>
  <c r="CB161" i="12"/>
  <c r="BR161" i="12"/>
  <c r="CC161" i="12"/>
  <c r="BS161" i="12"/>
  <c r="CD161" i="12"/>
  <c r="BT161" i="12"/>
  <c r="CE161" i="12"/>
  <c r="BY161" i="12"/>
  <c r="CH161" i="12"/>
  <c r="CI161" i="12"/>
  <c r="CJ161" i="12"/>
  <c r="CK161" i="12"/>
  <c r="AB162" i="12"/>
  <c r="AC162" i="12"/>
  <c r="AD162" i="12"/>
  <c r="AE162" i="12"/>
  <c r="AF162" i="12"/>
  <c r="AG162" i="12"/>
  <c r="AH162" i="12"/>
  <c r="AI162" i="12"/>
  <c r="AJ162" i="12"/>
  <c r="AM162" i="12"/>
  <c r="AP162" i="12"/>
  <c r="BA162" i="12"/>
  <c r="AQ162" i="12"/>
  <c r="BB162" i="12"/>
  <c r="AR162" i="12"/>
  <c r="BC162" i="12"/>
  <c r="AS162" i="12"/>
  <c r="BD162" i="12"/>
  <c r="AT162" i="12"/>
  <c r="BE162" i="12"/>
  <c r="AU162" i="12"/>
  <c r="AV162" i="12"/>
  <c r="BG162" i="12"/>
  <c r="AW162" i="12"/>
  <c r="BH162" i="12"/>
  <c r="AX162" i="12"/>
  <c r="BI162" i="12"/>
  <c r="BF162" i="12"/>
  <c r="BL162" i="12"/>
  <c r="BW162" i="12"/>
  <c r="BM162" i="12"/>
  <c r="BX162" i="12"/>
  <c r="BN162" i="12"/>
  <c r="BY162" i="12"/>
  <c r="BO162" i="12"/>
  <c r="BP162" i="12"/>
  <c r="CA162" i="12"/>
  <c r="BQ162" i="12"/>
  <c r="CB162" i="12"/>
  <c r="BR162" i="12"/>
  <c r="CC162" i="12"/>
  <c r="BS162" i="12"/>
  <c r="CD162" i="12"/>
  <c r="BT162" i="12"/>
  <c r="CE162" i="12"/>
  <c r="BZ162" i="12"/>
  <c r="CH162" i="12"/>
  <c r="CI162" i="12"/>
  <c r="CJ162" i="12"/>
  <c r="CK162" i="12"/>
  <c r="AB163" i="12"/>
  <c r="AC163" i="12"/>
  <c r="AD163" i="12"/>
  <c r="AE163" i="12"/>
  <c r="AF163" i="12"/>
  <c r="AG163" i="12"/>
  <c r="AH163" i="12"/>
  <c r="AI163" i="12"/>
  <c r="AJ163" i="12"/>
  <c r="AM163" i="12"/>
  <c r="AP163" i="12"/>
  <c r="AQ163" i="12"/>
  <c r="BB163" i="12"/>
  <c r="AR163" i="12"/>
  <c r="BC163" i="12"/>
  <c r="AS163" i="12"/>
  <c r="BD163" i="12"/>
  <c r="AT163" i="12"/>
  <c r="AU163" i="12"/>
  <c r="BF163" i="12"/>
  <c r="AV163" i="12"/>
  <c r="BG163" i="12"/>
  <c r="AW163" i="12"/>
  <c r="BH163" i="12"/>
  <c r="AX163" i="12"/>
  <c r="BI163" i="12"/>
  <c r="BE163" i="12"/>
  <c r="BL163" i="12"/>
  <c r="BW163" i="12"/>
  <c r="BM163" i="12"/>
  <c r="BX163" i="12"/>
  <c r="BN163" i="12"/>
  <c r="BY163" i="12"/>
  <c r="BO163" i="12"/>
  <c r="BZ163" i="12"/>
  <c r="BP163" i="12"/>
  <c r="CA163" i="12"/>
  <c r="BQ163" i="12"/>
  <c r="CB163" i="12"/>
  <c r="BR163" i="12"/>
  <c r="CC163" i="12"/>
  <c r="BS163" i="12"/>
  <c r="CD163" i="12"/>
  <c r="BT163" i="12"/>
  <c r="CE163" i="12"/>
  <c r="CH163" i="12"/>
  <c r="CI163" i="12"/>
  <c r="CJ163" i="12"/>
  <c r="CK163" i="12"/>
  <c r="AB164" i="12"/>
  <c r="AC164" i="12"/>
  <c r="AD164" i="12"/>
  <c r="AE164" i="12"/>
  <c r="AF164" i="12"/>
  <c r="AG164" i="12"/>
  <c r="AH164" i="12"/>
  <c r="AI164" i="12"/>
  <c r="AJ164" i="12"/>
  <c r="AM164" i="12"/>
  <c r="AP164" i="12"/>
  <c r="BA164" i="12"/>
  <c r="AQ164" i="12"/>
  <c r="BB164" i="12"/>
  <c r="AR164" i="12"/>
  <c r="BC164" i="12"/>
  <c r="AS164" i="12"/>
  <c r="BD164" i="12"/>
  <c r="AT164" i="12"/>
  <c r="BE164" i="12"/>
  <c r="AU164" i="12"/>
  <c r="AV164" i="12"/>
  <c r="AW164" i="12"/>
  <c r="BH164" i="12"/>
  <c r="AX164" i="12"/>
  <c r="BI164" i="12"/>
  <c r="BF164" i="12"/>
  <c r="BL164" i="12"/>
  <c r="BW164" i="12"/>
  <c r="BM164" i="12"/>
  <c r="BN164" i="12"/>
  <c r="BY164" i="12"/>
  <c r="BO164" i="12"/>
  <c r="BZ164" i="12"/>
  <c r="BP164" i="12"/>
  <c r="CA164" i="12"/>
  <c r="BQ164" i="12"/>
  <c r="CB164" i="12"/>
  <c r="BR164" i="12"/>
  <c r="CC164" i="12"/>
  <c r="BS164" i="12"/>
  <c r="CD164" i="12"/>
  <c r="BT164" i="12"/>
  <c r="CE164" i="12"/>
  <c r="CH164" i="12"/>
  <c r="CI164" i="12"/>
  <c r="CJ164" i="12"/>
  <c r="CK164" i="12"/>
  <c r="AB165" i="12"/>
  <c r="AC165" i="12"/>
  <c r="AD165" i="12"/>
  <c r="AE165" i="12"/>
  <c r="AF165" i="12"/>
  <c r="AG165" i="12"/>
  <c r="AH165" i="12"/>
  <c r="AI165" i="12"/>
  <c r="AJ165" i="12"/>
  <c r="AM165" i="12"/>
  <c r="AP165" i="12"/>
  <c r="AQ165" i="12"/>
  <c r="BB165" i="12"/>
  <c r="AR165" i="12"/>
  <c r="BC165" i="12"/>
  <c r="AS165" i="12"/>
  <c r="BD165" i="12"/>
  <c r="AT165" i="12"/>
  <c r="BE165" i="12"/>
  <c r="AU165" i="12"/>
  <c r="BF165" i="12"/>
  <c r="AV165" i="12"/>
  <c r="BG165" i="12"/>
  <c r="AW165" i="12"/>
  <c r="BH165" i="12"/>
  <c r="AX165" i="12"/>
  <c r="BI165" i="12"/>
  <c r="BL165" i="12"/>
  <c r="BM165" i="12"/>
  <c r="BX165" i="12"/>
  <c r="BN165" i="12"/>
  <c r="BY165" i="12"/>
  <c r="BO165" i="12"/>
  <c r="BZ165" i="12"/>
  <c r="BP165" i="12"/>
  <c r="CA165" i="12"/>
  <c r="BQ165" i="12"/>
  <c r="CB165" i="12"/>
  <c r="BR165" i="12"/>
  <c r="CC165" i="12"/>
  <c r="BS165" i="12"/>
  <c r="CD165" i="12"/>
  <c r="BT165" i="12"/>
  <c r="CE165" i="12"/>
  <c r="CH165" i="12"/>
  <c r="CI165" i="12"/>
  <c r="CJ165" i="12"/>
  <c r="CK165" i="12"/>
  <c r="AB166" i="12"/>
  <c r="AC166" i="12"/>
  <c r="AD166" i="12"/>
  <c r="AE166" i="12"/>
  <c r="AF166" i="12"/>
  <c r="AG166" i="12"/>
  <c r="AH166" i="12"/>
  <c r="AI166" i="12"/>
  <c r="AJ166" i="12"/>
  <c r="AM166" i="12"/>
  <c r="AP166" i="12"/>
  <c r="BA166" i="12"/>
  <c r="AQ166" i="12"/>
  <c r="BB166" i="12"/>
  <c r="AR166" i="12"/>
  <c r="BC166" i="12"/>
  <c r="AS166" i="12"/>
  <c r="AT166" i="12"/>
  <c r="AU166" i="12"/>
  <c r="BF166" i="12"/>
  <c r="AV166" i="12"/>
  <c r="BG166" i="12"/>
  <c r="AW166" i="12"/>
  <c r="BH166" i="12"/>
  <c r="AX166" i="12"/>
  <c r="BI166" i="12"/>
  <c r="BD166" i="12"/>
  <c r="BL166" i="12"/>
  <c r="BW166" i="12"/>
  <c r="BM166" i="12"/>
  <c r="BX166" i="12"/>
  <c r="BN166" i="12"/>
  <c r="BY166" i="12"/>
  <c r="BO166" i="12"/>
  <c r="BZ166" i="12"/>
  <c r="BP166" i="12"/>
  <c r="CA166" i="12"/>
  <c r="BQ166" i="12"/>
  <c r="BR166" i="12"/>
  <c r="CC166" i="12"/>
  <c r="BS166" i="12"/>
  <c r="CD166" i="12"/>
  <c r="BT166" i="12"/>
  <c r="CE166" i="12"/>
  <c r="CH166" i="12"/>
  <c r="CI166" i="12"/>
  <c r="CJ166" i="12"/>
  <c r="CK166" i="12"/>
  <c r="AB167" i="12"/>
  <c r="AC167" i="12"/>
  <c r="AD167" i="12"/>
  <c r="AE167" i="12"/>
  <c r="AF167" i="12"/>
  <c r="AG167" i="12"/>
  <c r="AH167" i="12"/>
  <c r="AI167" i="12"/>
  <c r="AJ167" i="12"/>
  <c r="AM167" i="12"/>
  <c r="AP167" i="12"/>
  <c r="AQ167" i="12"/>
  <c r="BB167" i="12"/>
  <c r="AR167" i="12"/>
  <c r="BC167" i="12"/>
  <c r="AS167" i="12"/>
  <c r="AT167" i="12"/>
  <c r="BE167" i="12"/>
  <c r="AU167" i="12"/>
  <c r="BF167" i="12"/>
  <c r="AV167" i="12"/>
  <c r="BG167" i="12"/>
  <c r="AW167" i="12"/>
  <c r="BH167" i="12"/>
  <c r="AX167" i="12"/>
  <c r="BI167" i="12"/>
  <c r="BL167" i="12"/>
  <c r="BW167" i="12"/>
  <c r="BM167" i="12"/>
  <c r="BX167" i="12"/>
  <c r="BN167" i="12"/>
  <c r="BO167" i="12"/>
  <c r="BZ167" i="12"/>
  <c r="BP167" i="12"/>
  <c r="CA167" i="12"/>
  <c r="BQ167" i="12"/>
  <c r="CB167" i="12"/>
  <c r="BR167" i="12"/>
  <c r="CC167" i="12"/>
  <c r="BS167" i="12"/>
  <c r="CD167" i="12"/>
  <c r="BT167" i="12"/>
  <c r="CE167" i="12"/>
  <c r="BY167" i="12"/>
  <c r="CH167" i="12"/>
  <c r="CI167" i="12"/>
  <c r="CJ167" i="12"/>
  <c r="CK167" i="12"/>
  <c r="AB168" i="12"/>
  <c r="AC168" i="12"/>
  <c r="AD168" i="12"/>
  <c r="AE168" i="12"/>
  <c r="AF168" i="12"/>
  <c r="AG168" i="12"/>
  <c r="AH168" i="12"/>
  <c r="AI168" i="12"/>
  <c r="AJ168" i="12"/>
  <c r="AM168" i="12"/>
  <c r="AP168" i="12"/>
  <c r="BA168" i="12"/>
  <c r="AQ168" i="12"/>
  <c r="AR168" i="12"/>
  <c r="BC168" i="12"/>
  <c r="AS168" i="12"/>
  <c r="BD168" i="12"/>
  <c r="AT168" i="12"/>
  <c r="BE168" i="12"/>
  <c r="AU168" i="12"/>
  <c r="AV168" i="12"/>
  <c r="BG168" i="12"/>
  <c r="AW168" i="12"/>
  <c r="BH168" i="12"/>
  <c r="AX168" i="12"/>
  <c r="BI168" i="12"/>
  <c r="BB168" i="12"/>
  <c r="BF168" i="12"/>
  <c r="BL168" i="12"/>
  <c r="BM168" i="12"/>
  <c r="BX168" i="12"/>
  <c r="BN168" i="12"/>
  <c r="BY168" i="12"/>
  <c r="BO168" i="12"/>
  <c r="BZ168" i="12"/>
  <c r="BP168" i="12"/>
  <c r="CA168" i="12"/>
  <c r="BQ168" i="12"/>
  <c r="CB168" i="12"/>
  <c r="BR168" i="12"/>
  <c r="CC168" i="12"/>
  <c r="BS168" i="12"/>
  <c r="CD168" i="12"/>
  <c r="BT168" i="12"/>
  <c r="CE168" i="12"/>
  <c r="CH168" i="12"/>
  <c r="CI168" i="12"/>
  <c r="CJ168" i="12"/>
  <c r="CK168" i="12"/>
  <c r="AB169" i="12"/>
  <c r="AC169" i="12"/>
  <c r="AD169" i="12"/>
  <c r="AE169" i="12"/>
  <c r="AF169" i="12"/>
  <c r="AG169" i="12"/>
  <c r="AH169" i="12"/>
  <c r="AI169" i="12"/>
  <c r="AJ169" i="12"/>
  <c r="AM169" i="12"/>
  <c r="AP169" i="12"/>
  <c r="BA169" i="12"/>
  <c r="AQ169" i="12"/>
  <c r="AR169" i="12"/>
  <c r="BC169" i="12"/>
  <c r="AS169" i="12"/>
  <c r="BD169" i="12"/>
  <c r="AT169" i="12"/>
  <c r="BE169" i="12"/>
  <c r="AU169" i="12"/>
  <c r="BF169" i="12"/>
  <c r="AV169" i="12"/>
  <c r="BG169" i="12"/>
  <c r="AW169" i="12"/>
  <c r="BH169" i="12"/>
  <c r="AX169" i="12"/>
  <c r="BI169" i="12"/>
  <c r="BL169" i="12"/>
  <c r="BW169" i="12"/>
  <c r="BM169" i="12"/>
  <c r="BX169" i="12"/>
  <c r="BN169" i="12"/>
  <c r="BY169" i="12"/>
  <c r="BO169" i="12"/>
  <c r="BZ169" i="12"/>
  <c r="BP169" i="12"/>
  <c r="BQ169" i="12"/>
  <c r="CB169" i="12"/>
  <c r="BR169" i="12"/>
  <c r="CC169" i="12"/>
  <c r="BS169" i="12"/>
  <c r="CD169" i="12"/>
  <c r="BT169" i="12"/>
  <c r="CE169" i="12"/>
  <c r="CH169" i="12"/>
  <c r="CI169" i="12"/>
  <c r="CJ169" i="12"/>
  <c r="CK169" i="12"/>
  <c r="AB170" i="12"/>
  <c r="AC170" i="12"/>
  <c r="AD170" i="12"/>
  <c r="AE170" i="12"/>
  <c r="AF170" i="12"/>
  <c r="AG170" i="12"/>
  <c r="AH170" i="12"/>
  <c r="AI170" i="12"/>
  <c r="AJ170" i="12"/>
  <c r="AM170" i="12"/>
  <c r="AP170" i="12"/>
  <c r="AQ170" i="12"/>
  <c r="BB170" i="12"/>
  <c r="AR170" i="12"/>
  <c r="BC170" i="12"/>
  <c r="AS170" i="12"/>
  <c r="BD170" i="12"/>
  <c r="AT170" i="12"/>
  <c r="BE170" i="12"/>
  <c r="AU170" i="12"/>
  <c r="BF170" i="12"/>
  <c r="AV170" i="12"/>
  <c r="BG170" i="12"/>
  <c r="AW170" i="12"/>
  <c r="BH170" i="12"/>
  <c r="AX170" i="12"/>
  <c r="BI170" i="12"/>
  <c r="BL170" i="12"/>
  <c r="BW170" i="12"/>
  <c r="BM170" i="12"/>
  <c r="BX170" i="12"/>
  <c r="BN170" i="12"/>
  <c r="BY170" i="12"/>
  <c r="BO170" i="12"/>
  <c r="BZ170" i="12"/>
  <c r="BP170" i="12"/>
  <c r="CA170" i="12"/>
  <c r="BQ170" i="12"/>
  <c r="CB170" i="12"/>
  <c r="CF170" i="12"/>
  <c r="DC170" i="12"/>
  <c r="BR170" i="12"/>
  <c r="CC170" i="12"/>
  <c r="BS170" i="12"/>
  <c r="CD170" i="12"/>
  <c r="BT170" i="12"/>
  <c r="CE170" i="12"/>
  <c r="CH170" i="12"/>
  <c r="CI170" i="12"/>
  <c r="CJ170" i="12"/>
  <c r="CK170" i="12"/>
  <c r="AB171" i="12"/>
  <c r="AC171" i="12"/>
  <c r="AD171" i="12"/>
  <c r="AE171" i="12"/>
  <c r="AF171" i="12"/>
  <c r="AG171" i="12"/>
  <c r="AH171" i="12"/>
  <c r="AI171" i="12"/>
  <c r="AJ171" i="12"/>
  <c r="AM171" i="12"/>
  <c r="AP171" i="12"/>
  <c r="BA171" i="12"/>
  <c r="AQ171" i="12"/>
  <c r="BB171" i="12"/>
  <c r="AR171" i="12"/>
  <c r="BC171" i="12"/>
  <c r="AS171" i="12"/>
  <c r="BD171" i="12"/>
  <c r="AT171" i="12"/>
  <c r="BE171" i="12"/>
  <c r="AU171" i="12"/>
  <c r="AV171" i="12"/>
  <c r="BG171" i="12"/>
  <c r="AW171" i="12"/>
  <c r="BH171" i="12"/>
  <c r="AX171" i="12"/>
  <c r="BI171" i="12"/>
  <c r="BL171" i="12"/>
  <c r="BW171" i="12"/>
  <c r="BM171" i="12"/>
  <c r="BX171" i="12"/>
  <c r="BN171" i="12"/>
  <c r="BY171" i="12"/>
  <c r="BO171" i="12"/>
  <c r="BZ171" i="12"/>
  <c r="BP171" i="12"/>
  <c r="CA171" i="12"/>
  <c r="BQ171" i="12"/>
  <c r="CB171" i="12"/>
  <c r="BR171" i="12"/>
  <c r="CC171" i="12"/>
  <c r="BS171" i="12"/>
  <c r="CD171" i="12"/>
  <c r="BT171" i="12"/>
  <c r="CE171" i="12"/>
  <c r="CH171" i="12"/>
  <c r="CI171" i="12"/>
  <c r="CJ171" i="12"/>
  <c r="CK171" i="12"/>
  <c r="AB172" i="12"/>
  <c r="AC172" i="12"/>
  <c r="AD172" i="12"/>
  <c r="AE172" i="12"/>
  <c r="AF172" i="12"/>
  <c r="AG172" i="12"/>
  <c r="AH172" i="12"/>
  <c r="AI172" i="12"/>
  <c r="AJ172" i="12"/>
  <c r="AM172" i="12"/>
  <c r="AP172" i="12"/>
  <c r="BA172" i="12"/>
  <c r="AQ172" i="12"/>
  <c r="BB172" i="12"/>
  <c r="AR172" i="12"/>
  <c r="AS172" i="12"/>
  <c r="BD172" i="12"/>
  <c r="AT172" i="12"/>
  <c r="BE172" i="12"/>
  <c r="AU172" i="12"/>
  <c r="BF172" i="12"/>
  <c r="AV172" i="12"/>
  <c r="BG172" i="12"/>
  <c r="AW172" i="12"/>
  <c r="BH172" i="12"/>
  <c r="AX172" i="12"/>
  <c r="BI172" i="12"/>
  <c r="BC172" i="12"/>
  <c r="BL172" i="12"/>
  <c r="BW172" i="12"/>
  <c r="BM172" i="12"/>
  <c r="BX172" i="12"/>
  <c r="BN172" i="12"/>
  <c r="BY172" i="12"/>
  <c r="BO172" i="12"/>
  <c r="BZ172" i="12"/>
  <c r="BP172" i="12"/>
  <c r="CA172" i="12"/>
  <c r="BQ172" i="12"/>
  <c r="CB172" i="12"/>
  <c r="BR172" i="12"/>
  <c r="CC172" i="12"/>
  <c r="BS172" i="12"/>
  <c r="BT172" i="12"/>
  <c r="CE172" i="12"/>
  <c r="CH172" i="12"/>
  <c r="CI172" i="12"/>
  <c r="CJ172" i="12"/>
  <c r="CK172" i="12"/>
  <c r="AB173" i="12"/>
  <c r="AC173" i="12"/>
  <c r="AD173" i="12"/>
  <c r="AE173" i="12"/>
  <c r="AF173" i="12"/>
  <c r="AG173" i="12"/>
  <c r="AH173" i="12"/>
  <c r="AI173" i="12"/>
  <c r="AJ173" i="12"/>
  <c r="AM173" i="12"/>
  <c r="AP173" i="12"/>
  <c r="BA173" i="12"/>
  <c r="AQ173" i="12"/>
  <c r="BB173" i="12"/>
  <c r="AR173" i="12"/>
  <c r="BC173" i="12"/>
  <c r="AS173" i="12"/>
  <c r="BD173" i="12"/>
  <c r="AT173" i="12"/>
  <c r="AU173" i="12"/>
  <c r="AV173" i="12"/>
  <c r="BG173" i="12"/>
  <c r="AW173" i="12"/>
  <c r="BH173" i="12"/>
  <c r="AX173" i="12"/>
  <c r="BI173" i="12"/>
  <c r="BE173" i="12"/>
  <c r="BF173" i="12"/>
  <c r="BL173" i="12"/>
  <c r="BW173" i="12"/>
  <c r="BM173" i="12"/>
  <c r="BX173" i="12"/>
  <c r="BN173" i="12"/>
  <c r="BY173" i="12"/>
  <c r="BO173" i="12"/>
  <c r="BZ173" i="12"/>
  <c r="BP173" i="12"/>
  <c r="CA173" i="12"/>
  <c r="BQ173" i="12"/>
  <c r="CB173" i="12"/>
  <c r="BR173" i="12"/>
  <c r="BS173" i="12"/>
  <c r="CD173" i="12"/>
  <c r="BT173" i="12"/>
  <c r="CE173" i="12"/>
  <c r="CH173" i="12"/>
  <c r="CI173" i="12"/>
  <c r="CJ173" i="12"/>
  <c r="CK173" i="12"/>
  <c r="AB174" i="12"/>
  <c r="AC174" i="12"/>
  <c r="AD174" i="12"/>
  <c r="AE174" i="12"/>
  <c r="AF174" i="12"/>
  <c r="AG174" i="12"/>
  <c r="AH174" i="12"/>
  <c r="AI174" i="12"/>
  <c r="AJ174" i="12"/>
  <c r="AM174" i="12"/>
  <c r="AP174" i="12"/>
  <c r="BA174" i="12"/>
  <c r="AQ174" i="12"/>
  <c r="BB174" i="12"/>
  <c r="AR174" i="12"/>
  <c r="BC174" i="12"/>
  <c r="AS174" i="12"/>
  <c r="BD174" i="12"/>
  <c r="AT174" i="12"/>
  <c r="BE174" i="12"/>
  <c r="AU174" i="12"/>
  <c r="BF174" i="12"/>
  <c r="AV174" i="12"/>
  <c r="BG174" i="12"/>
  <c r="AW174" i="12"/>
  <c r="BH174" i="12"/>
  <c r="AX174" i="12"/>
  <c r="BI174" i="12"/>
  <c r="BL174" i="12"/>
  <c r="BW174" i="12"/>
  <c r="BM174" i="12"/>
  <c r="BX174" i="12"/>
  <c r="BN174" i="12"/>
  <c r="BY174" i="12"/>
  <c r="BO174" i="12"/>
  <c r="BZ174" i="12"/>
  <c r="BP174" i="12"/>
  <c r="BQ174" i="12"/>
  <c r="BR174" i="12"/>
  <c r="CC174" i="12"/>
  <c r="BS174" i="12"/>
  <c r="CD174" i="12"/>
  <c r="BT174" i="12"/>
  <c r="CE174" i="12"/>
  <c r="CA174" i="12"/>
  <c r="CH174" i="12"/>
  <c r="CI174" i="12"/>
  <c r="CJ174" i="12"/>
  <c r="CM174" i="12"/>
  <c r="CK174" i="12"/>
  <c r="AB175" i="12"/>
  <c r="AC175" i="12"/>
  <c r="AD175" i="12"/>
  <c r="AE175" i="12"/>
  <c r="AF175" i="12"/>
  <c r="AG175" i="12"/>
  <c r="AH175" i="12"/>
  <c r="AI175" i="12"/>
  <c r="AJ175" i="12"/>
  <c r="AM175" i="12"/>
  <c r="AP175" i="12"/>
  <c r="BA175" i="12"/>
  <c r="AQ175" i="12"/>
  <c r="BB175" i="12"/>
  <c r="AR175" i="12"/>
  <c r="BC175" i="12"/>
  <c r="AS175" i="12"/>
  <c r="BD175" i="12"/>
  <c r="AT175" i="12"/>
  <c r="BE175" i="12"/>
  <c r="AU175" i="12"/>
  <c r="BF175" i="12"/>
  <c r="AV175" i="12"/>
  <c r="BG175" i="12"/>
  <c r="AW175" i="12"/>
  <c r="BH175" i="12"/>
  <c r="AX175" i="12"/>
  <c r="BI175" i="12"/>
  <c r="BL175" i="12"/>
  <c r="BW175" i="12"/>
  <c r="BM175" i="12"/>
  <c r="BX175" i="12"/>
  <c r="BN175" i="12"/>
  <c r="BY175" i="12"/>
  <c r="BO175" i="12"/>
  <c r="BP175" i="12"/>
  <c r="CA175" i="12"/>
  <c r="BQ175" i="12"/>
  <c r="CB175" i="12"/>
  <c r="BR175" i="12"/>
  <c r="CC175" i="12"/>
  <c r="BS175" i="12"/>
  <c r="CD175" i="12"/>
  <c r="BT175" i="12"/>
  <c r="CE175" i="12"/>
  <c r="BZ175" i="12"/>
  <c r="CH175" i="12"/>
  <c r="CI175" i="12"/>
  <c r="CJ175" i="12"/>
  <c r="CK175" i="12"/>
  <c r="AB176" i="12"/>
  <c r="AC176" i="12"/>
  <c r="AD176" i="12"/>
  <c r="AE176" i="12"/>
  <c r="AF176" i="12"/>
  <c r="AG176" i="12"/>
  <c r="AH176" i="12"/>
  <c r="AI176" i="12"/>
  <c r="AJ176" i="12"/>
  <c r="AM176" i="12"/>
  <c r="AP176" i="12"/>
  <c r="BA176" i="12"/>
  <c r="AQ176" i="12"/>
  <c r="BB176" i="12"/>
  <c r="AR176" i="12"/>
  <c r="BC176" i="12"/>
  <c r="AS176" i="12"/>
  <c r="BD176" i="12"/>
  <c r="AT176" i="12"/>
  <c r="BE176" i="12"/>
  <c r="AU176" i="12"/>
  <c r="BF176" i="12"/>
  <c r="AV176" i="12"/>
  <c r="BG176" i="12"/>
  <c r="AW176" i="12"/>
  <c r="BH176" i="12"/>
  <c r="AX176" i="12"/>
  <c r="BI176" i="12"/>
  <c r="BL176" i="12"/>
  <c r="BM176" i="12"/>
  <c r="BX176" i="12"/>
  <c r="BN176" i="12"/>
  <c r="BY176" i="12"/>
  <c r="BO176" i="12"/>
  <c r="BZ176" i="12"/>
  <c r="BP176" i="12"/>
  <c r="CA176" i="12"/>
  <c r="BQ176" i="12"/>
  <c r="CB176" i="12"/>
  <c r="BR176" i="12"/>
  <c r="CC176" i="12"/>
  <c r="BS176" i="12"/>
  <c r="CD176" i="12"/>
  <c r="BT176" i="12"/>
  <c r="CE176" i="12"/>
  <c r="CH176" i="12"/>
  <c r="CI176" i="12"/>
  <c r="CJ176" i="12"/>
  <c r="CK176" i="12"/>
  <c r="AB177" i="12"/>
  <c r="AC177" i="12"/>
  <c r="AD177" i="12"/>
  <c r="AE177" i="12"/>
  <c r="AF177" i="12"/>
  <c r="AG177" i="12"/>
  <c r="AH177" i="12"/>
  <c r="AI177" i="12"/>
  <c r="AJ177" i="12"/>
  <c r="AM177" i="12"/>
  <c r="AP177" i="12"/>
  <c r="BA177" i="12"/>
  <c r="AQ177" i="12"/>
  <c r="BB177" i="12"/>
  <c r="AR177" i="12"/>
  <c r="BC177" i="12"/>
  <c r="AS177" i="12"/>
  <c r="BD177" i="12"/>
  <c r="AT177" i="12"/>
  <c r="BE177" i="12"/>
  <c r="AU177" i="12"/>
  <c r="AV177" i="12"/>
  <c r="BG177" i="12"/>
  <c r="AW177" i="12"/>
  <c r="AX177" i="12"/>
  <c r="BI177" i="12"/>
  <c r="BF177" i="12"/>
  <c r="BL177" i="12"/>
  <c r="BM177" i="12"/>
  <c r="BX177" i="12"/>
  <c r="BN177" i="12"/>
  <c r="BY177" i="12"/>
  <c r="BO177" i="12"/>
  <c r="BP177" i="12"/>
  <c r="CA177" i="12"/>
  <c r="BQ177" i="12"/>
  <c r="CB177" i="12"/>
  <c r="BR177" i="12"/>
  <c r="CC177" i="12"/>
  <c r="BS177" i="12"/>
  <c r="CD177" i="12"/>
  <c r="BT177" i="12"/>
  <c r="CE177" i="12"/>
  <c r="BZ177" i="12"/>
  <c r="CH177" i="12"/>
  <c r="CI177" i="12"/>
  <c r="CJ177" i="12"/>
  <c r="CK177" i="12"/>
  <c r="AB178" i="12"/>
  <c r="AC178" i="12"/>
  <c r="AD178" i="12"/>
  <c r="AE178" i="12"/>
  <c r="AF178" i="12"/>
  <c r="AG178" i="12"/>
  <c r="AH178" i="12"/>
  <c r="AI178" i="12"/>
  <c r="AJ178" i="12"/>
  <c r="AM178" i="12"/>
  <c r="AP178" i="12"/>
  <c r="BA178" i="12"/>
  <c r="AQ178" i="12"/>
  <c r="BB178" i="12"/>
  <c r="AR178" i="12"/>
  <c r="BC178" i="12"/>
  <c r="AS178" i="12"/>
  <c r="AT178" i="12"/>
  <c r="AU178" i="12"/>
  <c r="BF178" i="12"/>
  <c r="AV178" i="12"/>
  <c r="BG178" i="12"/>
  <c r="AW178" i="12"/>
  <c r="BH178" i="12"/>
  <c r="AX178" i="12"/>
  <c r="BI178" i="12"/>
  <c r="BE178" i="12"/>
  <c r="BL178" i="12"/>
  <c r="BW178" i="12"/>
  <c r="BM178" i="12"/>
  <c r="BX178" i="12"/>
  <c r="BN178" i="12"/>
  <c r="BY178" i="12"/>
  <c r="BO178" i="12"/>
  <c r="BZ178" i="12"/>
  <c r="BP178" i="12"/>
  <c r="CA178" i="12"/>
  <c r="BQ178" i="12"/>
  <c r="CB178" i="12"/>
  <c r="BR178" i="12"/>
  <c r="CC178" i="12"/>
  <c r="BS178" i="12"/>
  <c r="CD178" i="12"/>
  <c r="BT178" i="12"/>
  <c r="CE178" i="12"/>
  <c r="CH178" i="12"/>
  <c r="CI178" i="12"/>
  <c r="CJ178" i="12"/>
  <c r="CK178" i="12"/>
  <c r="AB179" i="12"/>
  <c r="AC179" i="12"/>
  <c r="AD179" i="12"/>
  <c r="AE179" i="12"/>
  <c r="AF179" i="12"/>
  <c r="AG179" i="12"/>
  <c r="AH179" i="12"/>
  <c r="AI179" i="12"/>
  <c r="AJ179" i="12"/>
  <c r="AM179" i="12"/>
  <c r="AP179" i="12"/>
  <c r="BA179" i="12"/>
  <c r="AQ179" i="12"/>
  <c r="BB179" i="12"/>
  <c r="AR179" i="12"/>
  <c r="BC179" i="12"/>
  <c r="AS179" i="12"/>
  <c r="AT179" i="12"/>
  <c r="BE179" i="12"/>
  <c r="AU179" i="12"/>
  <c r="AV179" i="12"/>
  <c r="BG179" i="12"/>
  <c r="AW179" i="12"/>
  <c r="BH179" i="12"/>
  <c r="AX179" i="12"/>
  <c r="BI179" i="12"/>
  <c r="BD179" i="12"/>
  <c r="BL179" i="12"/>
  <c r="BW179" i="12"/>
  <c r="BM179" i="12"/>
  <c r="BX179" i="12"/>
  <c r="BN179" i="12"/>
  <c r="BY179" i="12"/>
  <c r="BO179" i="12"/>
  <c r="BZ179" i="12"/>
  <c r="BP179" i="12"/>
  <c r="CA179" i="12"/>
  <c r="BQ179" i="12"/>
  <c r="CB179" i="12"/>
  <c r="BR179" i="12"/>
  <c r="CC179" i="12"/>
  <c r="BS179" i="12"/>
  <c r="CD179" i="12"/>
  <c r="BT179" i="12"/>
  <c r="CE179" i="12"/>
  <c r="CH179" i="12"/>
  <c r="CI179" i="12"/>
  <c r="CJ179" i="12"/>
  <c r="CK179" i="12"/>
  <c r="AB180" i="12"/>
  <c r="AC180" i="12"/>
  <c r="AD180" i="12"/>
  <c r="AE180" i="12"/>
  <c r="AF180" i="12"/>
  <c r="AG180" i="12"/>
  <c r="AH180" i="12"/>
  <c r="AI180" i="12"/>
  <c r="AJ180" i="12"/>
  <c r="AM180" i="12"/>
  <c r="AP180" i="12"/>
  <c r="BA180" i="12"/>
  <c r="AQ180" i="12"/>
  <c r="BB180" i="12"/>
  <c r="AR180" i="12"/>
  <c r="BC180" i="12"/>
  <c r="AS180" i="12"/>
  <c r="AT180" i="12"/>
  <c r="BE180" i="12"/>
  <c r="AU180" i="12"/>
  <c r="BF180" i="12"/>
  <c r="AV180" i="12"/>
  <c r="BG180" i="12"/>
  <c r="AW180" i="12"/>
  <c r="BH180" i="12"/>
  <c r="AX180" i="12"/>
  <c r="BI180" i="12"/>
  <c r="BD180" i="12"/>
  <c r="BL180" i="12"/>
  <c r="BW180" i="12"/>
  <c r="BM180" i="12"/>
  <c r="BX180" i="12"/>
  <c r="BN180" i="12"/>
  <c r="BY180" i="12"/>
  <c r="BO180" i="12"/>
  <c r="BZ180" i="12"/>
  <c r="BP180" i="12"/>
  <c r="CA180" i="12"/>
  <c r="BQ180" i="12"/>
  <c r="CB180" i="12"/>
  <c r="BR180" i="12"/>
  <c r="CC180" i="12"/>
  <c r="BS180" i="12"/>
  <c r="BT180" i="12"/>
  <c r="CE180" i="12"/>
  <c r="CH180" i="12"/>
  <c r="CI180" i="12"/>
  <c r="CJ180" i="12"/>
  <c r="CK180" i="12"/>
  <c r="AB181" i="12"/>
  <c r="AC181" i="12"/>
  <c r="AD181" i="12"/>
  <c r="AE181" i="12"/>
  <c r="AF181" i="12"/>
  <c r="AG181" i="12"/>
  <c r="AH181" i="12"/>
  <c r="AI181" i="12"/>
  <c r="AJ181" i="12"/>
  <c r="AM181" i="12"/>
  <c r="AP181" i="12"/>
  <c r="AQ181" i="12"/>
  <c r="BB181" i="12"/>
  <c r="AR181" i="12"/>
  <c r="BC181" i="12"/>
  <c r="AS181" i="12"/>
  <c r="BD181" i="12"/>
  <c r="AT181" i="12"/>
  <c r="BE181" i="12"/>
  <c r="AU181" i="12"/>
  <c r="BF181" i="12"/>
  <c r="AV181" i="12"/>
  <c r="BG181" i="12"/>
  <c r="AW181" i="12"/>
  <c r="BH181" i="12"/>
  <c r="AX181" i="12"/>
  <c r="BI181" i="12"/>
  <c r="BL181" i="12"/>
  <c r="BW181" i="12"/>
  <c r="BM181" i="12"/>
  <c r="BX181" i="12"/>
  <c r="BN181" i="12"/>
  <c r="BY181" i="12"/>
  <c r="BO181" i="12"/>
  <c r="BZ181" i="12"/>
  <c r="BP181" i="12"/>
  <c r="CA181" i="12"/>
  <c r="BQ181" i="12"/>
  <c r="BR181" i="12"/>
  <c r="BS181" i="12"/>
  <c r="CD181" i="12"/>
  <c r="BT181" i="12"/>
  <c r="CE181" i="12"/>
  <c r="CB181" i="12"/>
  <c r="CH181" i="12"/>
  <c r="CI181" i="12"/>
  <c r="CJ181" i="12"/>
  <c r="CK181" i="12"/>
  <c r="AB182" i="12"/>
  <c r="AC182" i="12"/>
  <c r="AD182" i="12"/>
  <c r="AE182" i="12"/>
  <c r="AF182" i="12"/>
  <c r="AG182" i="12"/>
  <c r="AH182" i="12"/>
  <c r="AI182" i="12"/>
  <c r="AJ182" i="12"/>
  <c r="AM182" i="12"/>
  <c r="AP182" i="12"/>
  <c r="BA182" i="12"/>
  <c r="AQ182" i="12"/>
  <c r="BB182" i="12"/>
  <c r="AR182" i="12"/>
  <c r="BC182" i="12"/>
  <c r="AS182" i="12"/>
  <c r="BD182" i="12"/>
  <c r="AT182" i="12"/>
  <c r="BE182" i="12"/>
  <c r="AU182" i="12"/>
  <c r="BF182" i="12"/>
  <c r="AV182" i="12"/>
  <c r="BG182" i="12"/>
  <c r="AW182" i="12"/>
  <c r="BH182" i="12"/>
  <c r="AX182" i="12"/>
  <c r="BI182" i="12"/>
  <c r="BL182" i="12"/>
  <c r="BW182" i="12"/>
  <c r="BM182" i="12"/>
  <c r="BX182" i="12"/>
  <c r="BN182" i="12"/>
  <c r="BY182" i="12"/>
  <c r="BO182" i="12"/>
  <c r="BZ182" i="12"/>
  <c r="BP182" i="12"/>
  <c r="CA182" i="12"/>
  <c r="BQ182" i="12"/>
  <c r="BR182" i="12"/>
  <c r="CC182" i="12"/>
  <c r="BS182" i="12"/>
  <c r="CD182" i="12"/>
  <c r="BT182" i="12"/>
  <c r="CE182" i="12"/>
  <c r="CH182" i="12"/>
  <c r="CI182" i="12"/>
  <c r="CJ182" i="12"/>
  <c r="CK182" i="12"/>
  <c r="AB183" i="12"/>
  <c r="AC183" i="12"/>
  <c r="AD183" i="12"/>
  <c r="AE183" i="12"/>
  <c r="AF183" i="12"/>
  <c r="AG183" i="12"/>
  <c r="AH183" i="12"/>
  <c r="AI183" i="12"/>
  <c r="AJ183" i="12"/>
  <c r="AM183" i="12"/>
  <c r="AP183" i="12"/>
  <c r="BA183" i="12"/>
  <c r="AQ183" i="12"/>
  <c r="BB183" i="12"/>
  <c r="AR183" i="12"/>
  <c r="BC183" i="12"/>
  <c r="AS183" i="12"/>
  <c r="BD183" i="12"/>
  <c r="AT183" i="12"/>
  <c r="BE183" i="12"/>
  <c r="AU183" i="12"/>
  <c r="BF183" i="12"/>
  <c r="AV183" i="12"/>
  <c r="BG183" i="12"/>
  <c r="AW183" i="12"/>
  <c r="BH183" i="12"/>
  <c r="AX183" i="12"/>
  <c r="BI183" i="12"/>
  <c r="BL183" i="12"/>
  <c r="BW183" i="12"/>
  <c r="BM183" i="12"/>
  <c r="BX183" i="12"/>
  <c r="BN183" i="12"/>
  <c r="BY183" i="12"/>
  <c r="BO183" i="12"/>
  <c r="BP183" i="12"/>
  <c r="CA183" i="12"/>
  <c r="BQ183" i="12"/>
  <c r="CB183" i="12"/>
  <c r="BR183" i="12"/>
  <c r="CC183" i="12"/>
  <c r="BS183" i="12"/>
  <c r="CD183" i="12"/>
  <c r="BT183" i="12"/>
  <c r="CE183" i="12"/>
  <c r="BZ183" i="12"/>
  <c r="CH183" i="12"/>
  <c r="CI183" i="12"/>
  <c r="CJ183" i="12"/>
  <c r="CK183" i="12"/>
  <c r="AB184" i="12"/>
  <c r="AC184" i="12"/>
  <c r="AD184" i="12"/>
  <c r="AE184" i="12"/>
  <c r="AF184" i="12"/>
  <c r="AG184" i="12"/>
  <c r="AH184" i="12"/>
  <c r="AI184" i="12"/>
  <c r="AJ184" i="12"/>
  <c r="AM184" i="12"/>
  <c r="AP184" i="12"/>
  <c r="BA184" i="12"/>
  <c r="AQ184" i="12"/>
  <c r="BB184" i="12"/>
  <c r="AR184" i="12"/>
  <c r="BC184" i="12"/>
  <c r="AS184" i="12"/>
  <c r="BD184" i="12"/>
  <c r="AT184" i="12"/>
  <c r="BE184" i="12"/>
  <c r="AU184" i="12"/>
  <c r="BF184" i="12"/>
  <c r="AV184" i="12"/>
  <c r="BG184" i="12"/>
  <c r="AW184" i="12"/>
  <c r="BH184" i="12"/>
  <c r="AX184" i="12"/>
  <c r="BI184" i="12"/>
  <c r="BL184" i="12"/>
  <c r="BM184" i="12"/>
  <c r="BX184" i="12"/>
  <c r="BN184" i="12"/>
  <c r="BY184" i="12"/>
  <c r="BO184" i="12"/>
  <c r="BZ184" i="12"/>
  <c r="BP184" i="12"/>
  <c r="CA184" i="12"/>
  <c r="BQ184" i="12"/>
  <c r="BR184" i="12"/>
  <c r="CC184" i="12"/>
  <c r="BS184" i="12"/>
  <c r="CD184" i="12"/>
  <c r="BT184" i="12"/>
  <c r="CE184" i="12"/>
  <c r="CB184" i="12"/>
  <c r="CH184" i="12"/>
  <c r="CI184" i="12"/>
  <c r="CJ184" i="12"/>
  <c r="CK184" i="12"/>
  <c r="AB185" i="12"/>
  <c r="AC185" i="12"/>
  <c r="AD185" i="12"/>
  <c r="AE185" i="12"/>
  <c r="AF185" i="12"/>
  <c r="AG185" i="12"/>
  <c r="AH185" i="12"/>
  <c r="AI185" i="12"/>
  <c r="AJ185" i="12"/>
  <c r="AM185" i="12"/>
  <c r="AP185" i="12"/>
  <c r="BA185" i="12"/>
  <c r="AQ185" i="12"/>
  <c r="BB185" i="12"/>
  <c r="AR185" i="12"/>
  <c r="BC185" i="12"/>
  <c r="AS185" i="12"/>
  <c r="AT185" i="12"/>
  <c r="BE185" i="12"/>
  <c r="AU185" i="12"/>
  <c r="BF185" i="12"/>
  <c r="AV185" i="12"/>
  <c r="BG185" i="12"/>
  <c r="AW185" i="12"/>
  <c r="BH185" i="12"/>
  <c r="AX185" i="12"/>
  <c r="BI185" i="12"/>
  <c r="BL185" i="12"/>
  <c r="BW185" i="12"/>
  <c r="BM185" i="12"/>
  <c r="BX185" i="12"/>
  <c r="BN185" i="12"/>
  <c r="BY185" i="12"/>
  <c r="BO185" i="12"/>
  <c r="BZ185" i="12"/>
  <c r="BP185" i="12"/>
  <c r="CA185" i="12"/>
  <c r="BQ185" i="12"/>
  <c r="CB185" i="12"/>
  <c r="BR185" i="12"/>
  <c r="CC185" i="12"/>
  <c r="BS185" i="12"/>
  <c r="CD185" i="12"/>
  <c r="BT185" i="12"/>
  <c r="CE185" i="12"/>
  <c r="CH185" i="12"/>
  <c r="CI185" i="12"/>
  <c r="CJ185" i="12"/>
  <c r="CK185" i="12"/>
  <c r="AB186" i="12"/>
  <c r="AC186" i="12"/>
  <c r="AD186" i="12"/>
  <c r="AE186" i="12"/>
  <c r="AF186" i="12"/>
  <c r="AG186" i="12"/>
  <c r="AH186" i="12"/>
  <c r="AI186" i="12"/>
  <c r="AJ186" i="12"/>
  <c r="AM186" i="12"/>
  <c r="AP186" i="12"/>
  <c r="BA186" i="12"/>
  <c r="AQ186" i="12"/>
  <c r="BB186" i="12"/>
  <c r="AR186" i="12"/>
  <c r="BC186" i="12"/>
  <c r="AS186" i="12"/>
  <c r="BD186" i="12"/>
  <c r="AT186" i="12"/>
  <c r="AU186" i="12"/>
  <c r="BF186" i="12"/>
  <c r="AV186" i="12"/>
  <c r="AW186" i="12"/>
  <c r="AX186" i="12"/>
  <c r="BI186" i="12"/>
  <c r="BE186" i="12"/>
  <c r="BH186" i="12"/>
  <c r="BL186" i="12"/>
  <c r="BW186" i="12"/>
  <c r="BM186" i="12"/>
  <c r="BX186" i="12"/>
  <c r="BN186" i="12"/>
  <c r="BY186" i="12"/>
  <c r="BO186" i="12"/>
  <c r="BZ186" i="12"/>
  <c r="BP186" i="12"/>
  <c r="CA186" i="12"/>
  <c r="BQ186" i="12"/>
  <c r="CB186" i="12"/>
  <c r="BR186" i="12"/>
  <c r="CC186" i="12"/>
  <c r="BS186" i="12"/>
  <c r="CD186" i="12"/>
  <c r="BT186" i="12"/>
  <c r="CE186" i="12"/>
  <c r="CH186" i="12"/>
  <c r="CI186" i="12"/>
  <c r="CJ186" i="12"/>
  <c r="CK186" i="12"/>
  <c r="AB187" i="12"/>
  <c r="AC187" i="12"/>
  <c r="AD187" i="12"/>
  <c r="AE187" i="12"/>
  <c r="AF187" i="12"/>
  <c r="AG187" i="12"/>
  <c r="AH187" i="12"/>
  <c r="AI187" i="12"/>
  <c r="AJ187" i="12"/>
  <c r="AM187" i="12"/>
  <c r="AP187" i="12"/>
  <c r="BA187" i="12"/>
  <c r="AQ187" i="12"/>
  <c r="BB187" i="12"/>
  <c r="AR187" i="12"/>
  <c r="BC187" i="12"/>
  <c r="AS187" i="12"/>
  <c r="BD187" i="12"/>
  <c r="AT187" i="12"/>
  <c r="BE187" i="12"/>
  <c r="AU187" i="12"/>
  <c r="AV187" i="12"/>
  <c r="AW187" i="12"/>
  <c r="AX187" i="12"/>
  <c r="BI187" i="12"/>
  <c r="BG187" i="12"/>
  <c r="BH187" i="12"/>
  <c r="BL187" i="12"/>
  <c r="BW187" i="12"/>
  <c r="BM187" i="12"/>
  <c r="BX187" i="12"/>
  <c r="BN187" i="12"/>
  <c r="BY187" i="12"/>
  <c r="BO187" i="12"/>
  <c r="BZ187" i="12"/>
  <c r="BP187" i="12"/>
  <c r="CA187" i="12"/>
  <c r="BQ187" i="12"/>
  <c r="CB187" i="12"/>
  <c r="BR187" i="12"/>
  <c r="CC187" i="12"/>
  <c r="BS187" i="12"/>
  <c r="CD187" i="12"/>
  <c r="BT187" i="12"/>
  <c r="CE187" i="12"/>
  <c r="CH187" i="12"/>
  <c r="CM187" i="12"/>
  <c r="CI187" i="12"/>
  <c r="CJ187" i="12"/>
  <c r="CK187" i="12"/>
  <c r="AB188" i="12"/>
  <c r="AC188" i="12"/>
  <c r="AD188" i="12"/>
  <c r="AE188" i="12"/>
  <c r="AF188" i="12"/>
  <c r="AG188" i="12"/>
  <c r="AH188" i="12"/>
  <c r="AI188" i="12"/>
  <c r="AJ188" i="12"/>
  <c r="AM188" i="12"/>
  <c r="AP188" i="12"/>
  <c r="BA188" i="12"/>
  <c r="AQ188" i="12"/>
  <c r="BB188" i="12"/>
  <c r="AR188" i="12"/>
  <c r="BC188" i="12"/>
  <c r="AS188" i="12"/>
  <c r="AT188" i="12"/>
  <c r="AU188" i="12"/>
  <c r="BF188" i="12"/>
  <c r="AV188" i="12"/>
  <c r="BG188" i="12"/>
  <c r="AW188" i="12"/>
  <c r="BH188" i="12"/>
  <c r="AX188" i="12"/>
  <c r="BI188" i="12"/>
  <c r="BD188" i="12"/>
  <c r="BL188" i="12"/>
  <c r="BW188" i="12"/>
  <c r="BM188" i="12"/>
  <c r="BX188" i="12"/>
  <c r="BN188" i="12"/>
  <c r="BY188" i="12"/>
  <c r="BO188" i="12"/>
  <c r="BZ188" i="12"/>
  <c r="BP188" i="12"/>
  <c r="CA188" i="12"/>
  <c r="BQ188" i="12"/>
  <c r="CB188" i="12"/>
  <c r="BR188" i="12"/>
  <c r="CC188" i="12"/>
  <c r="BS188" i="12"/>
  <c r="BT188" i="12"/>
  <c r="CE188" i="12"/>
  <c r="CH188" i="12"/>
  <c r="CM188" i="12"/>
  <c r="CI188" i="12"/>
  <c r="CJ188" i="12"/>
  <c r="CK188" i="12"/>
  <c r="AB189" i="12"/>
  <c r="AC189" i="12"/>
  <c r="AD189" i="12"/>
  <c r="AE189" i="12"/>
  <c r="AF189" i="12"/>
  <c r="AG189" i="12"/>
  <c r="AH189" i="12"/>
  <c r="AI189" i="12"/>
  <c r="AJ189" i="12"/>
  <c r="AM189" i="12"/>
  <c r="AP189" i="12"/>
  <c r="AQ189" i="12"/>
  <c r="BB189" i="12"/>
  <c r="AR189" i="12"/>
  <c r="BC189" i="12"/>
  <c r="AS189" i="12"/>
  <c r="AT189" i="12"/>
  <c r="BE189" i="12"/>
  <c r="AU189" i="12"/>
  <c r="BF189" i="12"/>
  <c r="AV189" i="12"/>
  <c r="BG189" i="12"/>
  <c r="AW189" i="12"/>
  <c r="BH189" i="12"/>
  <c r="AX189" i="12"/>
  <c r="BI189" i="12"/>
  <c r="BD189" i="12"/>
  <c r="BL189" i="12"/>
  <c r="BM189" i="12"/>
  <c r="BX189" i="12"/>
  <c r="BN189" i="12"/>
  <c r="BO189" i="12"/>
  <c r="BZ189" i="12"/>
  <c r="BP189" i="12"/>
  <c r="CA189" i="12"/>
  <c r="BQ189" i="12"/>
  <c r="CB189" i="12"/>
  <c r="BR189" i="12"/>
  <c r="CC189" i="12"/>
  <c r="BS189" i="12"/>
  <c r="CD189" i="12"/>
  <c r="BT189" i="12"/>
  <c r="CE189" i="12"/>
  <c r="BY189" i="12"/>
  <c r="CH189" i="12"/>
  <c r="CI189" i="12"/>
  <c r="CJ189" i="12"/>
  <c r="CK189" i="12"/>
  <c r="AB190" i="12"/>
  <c r="AC190" i="12"/>
  <c r="AD190" i="12"/>
  <c r="AE190" i="12"/>
  <c r="AF190" i="12"/>
  <c r="AG190" i="12"/>
  <c r="AH190" i="12"/>
  <c r="AI190" i="12"/>
  <c r="AJ190" i="12"/>
  <c r="AM190" i="12"/>
  <c r="AP190" i="12"/>
  <c r="BA190" i="12"/>
  <c r="AQ190" i="12"/>
  <c r="AR190" i="12"/>
  <c r="BC190" i="12"/>
  <c r="AS190" i="12"/>
  <c r="BD190" i="12"/>
  <c r="AT190" i="12"/>
  <c r="BE190" i="12"/>
  <c r="AU190" i="12"/>
  <c r="BF190" i="12"/>
  <c r="AV190" i="12"/>
  <c r="BG190" i="12"/>
  <c r="AW190" i="12"/>
  <c r="BH190" i="12"/>
  <c r="AX190" i="12"/>
  <c r="BI190" i="12"/>
  <c r="BB190" i="12"/>
  <c r="BL190" i="12"/>
  <c r="BW190" i="12"/>
  <c r="BM190" i="12"/>
  <c r="BX190" i="12"/>
  <c r="BN190" i="12"/>
  <c r="BY190" i="12"/>
  <c r="BO190" i="12"/>
  <c r="BZ190" i="12"/>
  <c r="BP190" i="12"/>
  <c r="CA190" i="12"/>
  <c r="BQ190" i="12"/>
  <c r="CB190" i="12"/>
  <c r="BR190" i="12"/>
  <c r="CC190" i="12"/>
  <c r="BS190" i="12"/>
  <c r="CD190" i="12"/>
  <c r="BT190" i="12"/>
  <c r="CE190" i="12"/>
  <c r="CH190" i="12"/>
  <c r="CI190" i="12"/>
  <c r="CJ190" i="12"/>
  <c r="CK190" i="12"/>
  <c r="AB191" i="12"/>
  <c r="AC191" i="12"/>
  <c r="AD191" i="12"/>
  <c r="AE191" i="12"/>
  <c r="AF191" i="12"/>
  <c r="AG191" i="12"/>
  <c r="AH191" i="12"/>
  <c r="AI191" i="12"/>
  <c r="AJ191" i="12"/>
  <c r="AM191" i="12"/>
  <c r="AP191" i="12"/>
  <c r="BA191" i="12"/>
  <c r="AQ191" i="12"/>
  <c r="BB191" i="12"/>
  <c r="AR191" i="12"/>
  <c r="BC191" i="12"/>
  <c r="AS191" i="12"/>
  <c r="BD191" i="12"/>
  <c r="AT191" i="12"/>
  <c r="BE191" i="12"/>
  <c r="AU191" i="12"/>
  <c r="BF191" i="12"/>
  <c r="AV191" i="12"/>
  <c r="BG191" i="12"/>
  <c r="AW191" i="12"/>
  <c r="BH191" i="12"/>
  <c r="AX191" i="12"/>
  <c r="BI191" i="12"/>
  <c r="BL191" i="12"/>
  <c r="BM191" i="12"/>
  <c r="BX191" i="12"/>
  <c r="BN191" i="12"/>
  <c r="BY191" i="12"/>
  <c r="BO191" i="12"/>
  <c r="BZ191" i="12"/>
  <c r="BP191" i="12"/>
  <c r="CA191" i="12"/>
  <c r="BQ191" i="12"/>
  <c r="CB191" i="12"/>
  <c r="BR191" i="12"/>
  <c r="CC191" i="12"/>
  <c r="BS191" i="12"/>
  <c r="CD191" i="12"/>
  <c r="BT191" i="12"/>
  <c r="CE191" i="12"/>
  <c r="CH191" i="12"/>
  <c r="CI191" i="12"/>
  <c r="CJ191" i="12"/>
  <c r="CK191" i="12"/>
  <c r="AB192" i="12"/>
  <c r="AC192" i="12"/>
  <c r="AD192" i="12"/>
  <c r="AE192" i="12"/>
  <c r="AF192" i="12"/>
  <c r="AG192" i="12"/>
  <c r="AH192" i="12"/>
  <c r="AI192" i="12"/>
  <c r="AJ192" i="12"/>
  <c r="AM192" i="12"/>
  <c r="AP192" i="12"/>
  <c r="BA192" i="12"/>
  <c r="AQ192" i="12"/>
  <c r="BB192" i="12"/>
  <c r="AR192" i="12"/>
  <c r="BC192" i="12"/>
  <c r="AS192" i="12"/>
  <c r="BD192" i="12"/>
  <c r="AT192" i="12"/>
  <c r="AU192" i="12"/>
  <c r="AV192" i="12"/>
  <c r="BG192" i="12"/>
  <c r="AW192" i="12"/>
  <c r="BH192" i="12"/>
  <c r="AX192" i="12"/>
  <c r="BI192" i="12"/>
  <c r="BE192" i="12"/>
  <c r="BF192" i="12"/>
  <c r="BL192" i="12"/>
  <c r="BM192" i="12"/>
  <c r="BN192" i="12"/>
  <c r="BY192" i="12"/>
  <c r="BO192" i="12"/>
  <c r="BZ192" i="12"/>
  <c r="BP192" i="12"/>
  <c r="CA192" i="12"/>
  <c r="BQ192" i="12"/>
  <c r="CB192" i="12"/>
  <c r="BR192" i="12"/>
  <c r="CC192" i="12"/>
  <c r="BS192" i="12"/>
  <c r="CD192" i="12"/>
  <c r="BT192" i="12"/>
  <c r="CE192" i="12"/>
  <c r="BX192" i="12"/>
  <c r="CH192" i="12"/>
  <c r="CI192" i="12"/>
  <c r="CJ192" i="12"/>
  <c r="CK192" i="12"/>
  <c r="AB193" i="12"/>
  <c r="AC193" i="12"/>
  <c r="AD193" i="12"/>
  <c r="AE193" i="12"/>
  <c r="AF193" i="12"/>
  <c r="AG193" i="12"/>
  <c r="AH193" i="12"/>
  <c r="AI193" i="12"/>
  <c r="AJ193" i="12"/>
  <c r="AM193" i="12"/>
  <c r="AP193" i="12"/>
  <c r="BA193" i="12"/>
  <c r="AQ193" i="12"/>
  <c r="BB193" i="12"/>
  <c r="AR193" i="12"/>
  <c r="BC193" i="12"/>
  <c r="AS193" i="12"/>
  <c r="BD193" i="12"/>
  <c r="AT193" i="12"/>
  <c r="BE193" i="12"/>
  <c r="AU193" i="12"/>
  <c r="BF193" i="12"/>
  <c r="AV193" i="12"/>
  <c r="AW193" i="12"/>
  <c r="BH193" i="12"/>
  <c r="AX193" i="12"/>
  <c r="BI193" i="12"/>
  <c r="BL193" i="12"/>
  <c r="BM193" i="12"/>
  <c r="BX193" i="12"/>
  <c r="BN193" i="12"/>
  <c r="BY193" i="12"/>
  <c r="BO193" i="12"/>
  <c r="BZ193" i="12"/>
  <c r="BP193" i="12"/>
  <c r="CA193" i="12"/>
  <c r="BQ193" i="12"/>
  <c r="CB193" i="12"/>
  <c r="BR193" i="12"/>
  <c r="CC193" i="12"/>
  <c r="BS193" i="12"/>
  <c r="CD193" i="12"/>
  <c r="BT193" i="12"/>
  <c r="CE193" i="12"/>
  <c r="CH193" i="12"/>
  <c r="CI193" i="12"/>
  <c r="CJ193" i="12"/>
  <c r="CK193" i="12"/>
  <c r="AB194" i="12"/>
  <c r="AC194" i="12"/>
  <c r="AD194" i="12"/>
  <c r="AE194" i="12"/>
  <c r="AF194" i="12"/>
  <c r="AG194" i="12"/>
  <c r="AH194" i="12"/>
  <c r="AI194" i="12"/>
  <c r="AJ194" i="12"/>
  <c r="AM194" i="12"/>
  <c r="AP194" i="12"/>
  <c r="BA194" i="12"/>
  <c r="AQ194" i="12"/>
  <c r="BB194" i="12"/>
  <c r="AR194" i="12"/>
  <c r="BC194" i="12"/>
  <c r="AS194" i="12"/>
  <c r="BD194" i="12"/>
  <c r="AT194" i="12"/>
  <c r="AU194" i="12"/>
  <c r="BF194" i="12"/>
  <c r="AV194" i="12"/>
  <c r="BG194" i="12"/>
  <c r="AW194" i="12"/>
  <c r="BH194" i="12"/>
  <c r="AX194" i="12"/>
  <c r="BI194" i="12"/>
  <c r="BE194" i="12"/>
  <c r="BL194" i="12"/>
  <c r="BW194" i="12"/>
  <c r="BM194" i="12"/>
  <c r="BX194" i="12"/>
  <c r="BN194" i="12"/>
  <c r="BY194" i="12"/>
  <c r="BO194" i="12"/>
  <c r="BZ194" i="12"/>
  <c r="BP194" i="12"/>
  <c r="CA194" i="12"/>
  <c r="BQ194" i="12"/>
  <c r="CB194" i="12"/>
  <c r="BR194" i="12"/>
  <c r="CC194" i="12"/>
  <c r="BS194" i="12"/>
  <c r="BT194" i="12"/>
  <c r="CE194" i="12"/>
  <c r="CH194" i="12"/>
  <c r="CI194" i="12"/>
  <c r="CJ194" i="12"/>
  <c r="CK194" i="12"/>
  <c r="AB195" i="12"/>
  <c r="AC195" i="12"/>
  <c r="AD195" i="12"/>
  <c r="AE195" i="12"/>
  <c r="AF195" i="12"/>
  <c r="AG195" i="12"/>
  <c r="AH195" i="12"/>
  <c r="AI195" i="12"/>
  <c r="AJ195" i="12"/>
  <c r="AM195" i="12"/>
  <c r="AP195" i="12"/>
  <c r="BA195" i="12"/>
  <c r="AQ195" i="12"/>
  <c r="BB195" i="12"/>
  <c r="AR195" i="12"/>
  <c r="BC195" i="12"/>
  <c r="AS195" i="12"/>
  <c r="BD195" i="12"/>
  <c r="AT195" i="12"/>
  <c r="AU195" i="12"/>
  <c r="BF195" i="12"/>
  <c r="AV195" i="12"/>
  <c r="BG195" i="12"/>
  <c r="AW195" i="12"/>
  <c r="BH195" i="12"/>
  <c r="AX195" i="12"/>
  <c r="BI195" i="12"/>
  <c r="BL195" i="12"/>
  <c r="BW195" i="12"/>
  <c r="BM195" i="12"/>
  <c r="BX195" i="12"/>
  <c r="BN195" i="12"/>
  <c r="BY195" i="12"/>
  <c r="BO195" i="12"/>
  <c r="BZ195" i="12"/>
  <c r="BP195" i="12"/>
  <c r="CA195" i="12"/>
  <c r="BQ195" i="12"/>
  <c r="CB195" i="12"/>
  <c r="CF195" i="12"/>
  <c r="DC195" i="12"/>
  <c r="BR195" i="12"/>
  <c r="CC195" i="12"/>
  <c r="BS195" i="12"/>
  <c r="CD195" i="12"/>
  <c r="BT195" i="12"/>
  <c r="CE195" i="12"/>
  <c r="CH195" i="12"/>
  <c r="CI195" i="12"/>
  <c r="CJ195" i="12"/>
  <c r="CK195" i="12"/>
  <c r="AB196" i="12"/>
  <c r="AC196" i="12"/>
  <c r="AD196" i="12"/>
  <c r="AE196" i="12"/>
  <c r="AF196" i="12"/>
  <c r="AG196" i="12"/>
  <c r="AH196" i="12"/>
  <c r="AI196" i="12"/>
  <c r="AJ196" i="12"/>
  <c r="AM196" i="12"/>
  <c r="AP196" i="12"/>
  <c r="BA196" i="12"/>
  <c r="AQ196" i="12"/>
  <c r="AR196" i="12"/>
  <c r="BC196" i="12"/>
  <c r="AS196" i="12"/>
  <c r="AT196" i="12"/>
  <c r="BE196" i="12"/>
  <c r="AU196" i="12"/>
  <c r="BF196" i="12"/>
  <c r="AV196" i="12"/>
  <c r="BG196" i="12"/>
  <c r="AW196" i="12"/>
  <c r="BH196" i="12"/>
  <c r="AX196" i="12"/>
  <c r="BI196" i="12"/>
  <c r="BL196" i="12"/>
  <c r="BW196" i="12"/>
  <c r="BM196" i="12"/>
  <c r="BX196" i="12"/>
  <c r="BN196" i="12"/>
  <c r="BY196" i="12"/>
  <c r="BO196" i="12"/>
  <c r="BZ196" i="12"/>
  <c r="BP196" i="12"/>
  <c r="BQ196" i="12"/>
  <c r="CB196" i="12"/>
  <c r="BR196" i="12"/>
  <c r="CC196" i="12"/>
  <c r="BS196" i="12"/>
  <c r="CD196" i="12"/>
  <c r="BT196" i="12"/>
  <c r="CE196" i="12"/>
  <c r="CA196" i="12"/>
  <c r="CH196" i="12"/>
  <c r="CI196" i="12"/>
  <c r="CJ196" i="12"/>
  <c r="CK196" i="12"/>
  <c r="AB197" i="12"/>
  <c r="AC197" i="12"/>
  <c r="AD197" i="12"/>
  <c r="AE197" i="12"/>
  <c r="AF197" i="12"/>
  <c r="AG197" i="12"/>
  <c r="AH197" i="12"/>
  <c r="AI197" i="12"/>
  <c r="AJ197" i="12"/>
  <c r="AM197" i="12"/>
  <c r="AP197" i="12"/>
  <c r="AQ197" i="12"/>
  <c r="BB197" i="12"/>
  <c r="AR197" i="12"/>
  <c r="BC197" i="12"/>
  <c r="AS197" i="12"/>
  <c r="BD197" i="12"/>
  <c r="AT197" i="12"/>
  <c r="BE197" i="12"/>
  <c r="AU197" i="12"/>
  <c r="BF197" i="12"/>
  <c r="AV197" i="12"/>
  <c r="BG197" i="12"/>
  <c r="AW197" i="12"/>
  <c r="BH197" i="12"/>
  <c r="AX197" i="12"/>
  <c r="BI197" i="12"/>
  <c r="BL197" i="12"/>
  <c r="BW197" i="12"/>
  <c r="BM197" i="12"/>
  <c r="BX197" i="12"/>
  <c r="BN197" i="12"/>
  <c r="BY197" i="12"/>
  <c r="BO197" i="12"/>
  <c r="BZ197" i="12"/>
  <c r="BP197" i="12"/>
  <c r="BQ197" i="12"/>
  <c r="CB197" i="12"/>
  <c r="BR197" i="12"/>
  <c r="CC197" i="12"/>
  <c r="BS197" i="12"/>
  <c r="CD197" i="12"/>
  <c r="BT197" i="12"/>
  <c r="CE197" i="12"/>
  <c r="CA197" i="12"/>
  <c r="CH197" i="12"/>
  <c r="CI197" i="12"/>
  <c r="CJ197" i="12"/>
  <c r="CK197" i="12"/>
  <c r="AB198" i="12"/>
  <c r="AC198" i="12"/>
  <c r="AD198" i="12"/>
  <c r="AE198" i="12"/>
  <c r="AF198" i="12"/>
  <c r="AG198" i="12"/>
  <c r="AH198" i="12"/>
  <c r="AI198" i="12"/>
  <c r="AJ198" i="12"/>
  <c r="AM198" i="12"/>
  <c r="AP198" i="12"/>
  <c r="BA198" i="12"/>
  <c r="AQ198" i="12"/>
  <c r="BB198" i="12"/>
  <c r="AR198" i="12"/>
  <c r="BC198" i="12"/>
  <c r="AS198" i="12"/>
  <c r="BD198" i="12"/>
  <c r="AT198" i="12"/>
  <c r="BE198" i="12"/>
  <c r="AU198" i="12"/>
  <c r="BF198" i="12"/>
  <c r="AV198" i="12"/>
  <c r="BG198" i="12"/>
  <c r="AW198" i="12"/>
  <c r="BH198" i="12"/>
  <c r="AX198" i="12"/>
  <c r="BI198" i="12"/>
  <c r="BL198" i="12"/>
  <c r="BW198" i="12"/>
  <c r="BM198" i="12"/>
  <c r="BX198" i="12"/>
  <c r="BN198" i="12"/>
  <c r="BO198" i="12"/>
  <c r="BP198" i="12"/>
  <c r="BQ198" i="12"/>
  <c r="CB198" i="12"/>
  <c r="BR198" i="12"/>
  <c r="CC198" i="12"/>
  <c r="BS198" i="12"/>
  <c r="CD198" i="12"/>
  <c r="BT198" i="12"/>
  <c r="CE198" i="12"/>
  <c r="BZ198" i="12"/>
  <c r="CH198" i="12"/>
  <c r="CI198" i="12"/>
  <c r="CJ198" i="12"/>
  <c r="CK198" i="12"/>
  <c r="AB199" i="12"/>
  <c r="AC199" i="12"/>
  <c r="AD199" i="12"/>
  <c r="AE199" i="12"/>
  <c r="AF199" i="12"/>
  <c r="AG199" i="12"/>
  <c r="AH199" i="12"/>
  <c r="AI199" i="12"/>
  <c r="AJ199" i="12"/>
  <c r="AM199" i="12"/>
  <c r="AP199" i="12"/>
  <c r="BA199" i="12"/>
  <c r="AQ199" i="12"/>
  <c r="BB199" i="12"/>
  <c r="AR199" i="12"/>
  <c r="BC199" i="12"/>
  <c r="AS199" i="12"/>
  <c r="BD199" i="12"/>
  <c r="AT199" i="12"/>
  <c r="BE199" i="12"/>
  <c r="AU199" i="12"/>
  <c r="BF199" i="12"/>
  <c r="AV199" i="12"/>
  <c r="BG199" i="12"/>
  <c r="AW199" i="12"/>
  <c r="BH199" i="12"/>
  <c r="AX199" i="12"/>
  <c r="BI199" i="12"/>
  <c r="BL199" i="12"/>
  <c r="BW199" i="12"/>
  <c r="BM199" i="12"/>
  <c r="BX199" i="12"/>
  <c r="BN199" i="12"/>
  <c r="BY199" i="12"/>
  <c r="BO199" i="12"/>
  <c r="BP199" i="12"/>
  <c r="CA199" i="12"/>
  <c r="BQ199" i="12"/>
  <c r="CB199" i="12"/>
  <c r="BR199" i="12"/>
  <c r="CC199" i="12"/>
  <c r="BS199" i="12"/>
  <c r="CD199" i="12"/>
  <c r="BT199" i="12"/>
  <c r="CE199" i="12"/>
  <c r="BZ199" i="12"/>
  <c r="CH199" i="12"/>
  <c r="CI199" i="12"/>
  <c r="CJ199" i="12"/>
  <c r="CK199" i="12"/>
  <c r="AB200" i="12"/>
  <c r="AC200" i="12"/>
  <c r="AD200" i="12"/>
  <c r="AE200" i="12"/>
  <c r="AF200" i="12"/>
  <c r="AG200" i="12"/>
  <c r="AH200" i="12"/>
  <c r="AI200" i="12"/>
  <c r="AJ200" i="12"/>
  <c r="AM200" i="12"/>
  <c r="AP200" i="12"/>
  <c r="BA200" i="12"/>
  <c r="AQ200" i="12"/>
  <c r="BB200" i="12"/>
  <c r="AR200" i="12"/>
  <c r="BC200" i="12"/>
  <c r="AS200" i="12"/>
  <c r="BD200" i="12"/>
  <c r="AT200" i="12"/>
  <c r="BE200" i="12"/>
  <c r="AU200" i="12"/>
  <c r="BF200" i="12"/>
  <c r="AV200" i="12"/>
  <c r="BG200" i="12"/>
  <c r="AW200" i="12"/>
  <c r="BH200" i="12"/>
  <c r="AX200" i="12"/>
  <c r="BI200" i="12"/>
  <c r="BL200" i="12"/>
  <c r="BM200" i="12"/>
  <c r="BX200" i="12"/>
  <c r="BN200" i="12"/>
  <c r="BY200" i="12"/>
  <c r="BO200" i="12"/>
  <c r="BZ200" i="12"/>
  <c r="BP200" i="12"/>
  <c r="CA200" i="12"/>
  <c r="BQ200" i="12"/>
  <c r="CB200" i="12"/>
  <c r="BR200" i="12"/>
  <c r="CC200" i="12"/>
  <c r="BS200" i="12"/>
  <c r="CD200" i="12"/>
  <c r="BT200" i="12"/>
  <c r="CE200" i="12"/>
  <c r="CH200" i="12"/>
  <c r="CI200" i="12"/>
  <c r="CJ200" i="12"/>
  <c r="CK200" i="12"/>
  <c r="AB201" i="12"/>
  <c r="AC201" i="12"/>
  <c r="AD201" i="12"/>
  <c r="AE201" i="12"/>
  <c r="AF201" i="12"/>
  <c r="AG201" i="12"/>
  <c r="AH201" i="12"/>
  <c r="AI201" i="12"/>
  <c r="AJ201" i="12"/>
  <c r="AM201" i="12"/>
  <c r="AP201" i="12"/>
  <c r="BA201" i="12"/>
  <c r="AQ201" i="12"/>
  <c r="BB201" i="12"/>
  <c r="AR201" i="12"/>
  <c r="BC201" i="12"/>
  <c r="AS201" i="12"/>
  <c r="BD201" i="12"/>
  <c r="AT201" i="12"/>
  <c r="BE201" i="12"/>
  <c r="AU201" i="12"/>
  <c r="BF201" i="12"/>
  <c r="AV201" i="12"/>
  <c r="BG201" i="12"/>
  <c r="AW201" i="12"/>
  <c r="BH201" i="12"/>
  <c r="AX201" i="12"/>
  <c r="BI201" i="12"/>
  <c r="BL201" i="12"/>
  <c r="BM201" i="12"/>
  <c r="BX201" i="12"/>
  <c r="BN201" i="12"/>
  <c r="BY201" i="12"/>
  <c r="BO201" i="12"/>
  <c r="BZ201" i="12"/>
  <c r="BP201" i="12"/>
  <c r="CA201" i="12"/>
  <c r="BQ201" i="12"/>
  <c r="CB201" i="12"/>
  <c r="BR201" i="12"/>
  <c r="CC201" i="12"/>
  <c r="BS201" i="12"/>
  <c r="CD201" i="12"/>
  <c r="BT201" i="12"/>
  <c r="CE201" i="12"/>
  <c r="CH201" i="12"/>
  <c r="CI201" i="12"/>
  <c r="CJ201" i="12"/>
  <c r="CK201" i="12"/>
  <c r="AB202" i="12"/>
  <c r="AC202" i="12"/>
  <c r="AD202" i="12"/>
  <c r="AE202" i="12"/>
  <c r="AF202" i="12"/>
  <c r="AG202" i="12"/>
  <c r="AH202" i="12"/>
  <c r="AI202" i="12"/>
  <c r="AJ202" i="12"/>
  <c r="AM202" i="12"/>
  <c r="AP202" i="12"/>
  <c r="BA202" i="12"/>
  <c r="AQ202" i="12"/>
  <c r="BB202" i="12"/>
  <c r="AR202" i="12"/>
  <c r="BC202" i="12"/>
  <c r="AS202" i="12"/>
  <c r="AT202" i="12"/>
  <c r="BE202" i="12"/>
  <c r="AU202" i="12"/>
  <c r="BF202" i="12"/>
  <c r="AV202" i="12"/>
  <c r="BG202" i="12"/>
  <c r="AW202" i="12"/>
  <c r="BH202" i="12"/>
  <c r="AX202" i="12"/>
  <c r="BI202" i="12"/>
  <c r="BD202" i="12"/>
  <c r="BL202" i="12"/>
  <c r="BW202" i="12"/>
  <c r="BM202" i="12"/>
  <c r="BX202" i="12"/>
  <c r="BN202" i="12"/>
  <c r="BY202" i="12"/>
  <c r="BO202" i="12"/>
  <c r="BZ202" i="12"/>
  <c r="BP202" i="12"/>
  <c r="CA202" i="12"/>
  <c r="BQ202" i="12"/>
  <c r="CB202" i="12"/>
  <c r="BR202" i="12"/>
  <c r="CC202" i="12"/>
  <c r="BS202" i="12"/>
  <c r="CD202" i="12"/>
  <c r="BT202" i="12"/>
  <c r="CE202" i="12"/>
  <c r="CH202" i="12"/>
  <c r="CI202" i="12"/>
  <c r="CJ202" i="12"/>
  <c r="CK202" i="12"/>
  <c r="AB203" i="12"/>
  <c r="AC203" i="12"/>
  <c r="AD203" i="12"/>
  <c r="AE203" i="12"/>
  <c r="AF203" i="12"/>
  <c r="AG203" i="12"/>
  <c r="AH203" i="12"/>
  <c r="AI203" i="12"/>
  <c r="AJ203" i="12"/>
  <c r="AM203" i="12"/>
  <c r="AP203" i="12"/>
  <c r="BA203" i="12"/>
  <c r="AQ203" i="12"/>
  <c r="BB203" i="12"/>
  <c r="AR203" i="12"/>
  <c r="BC203" i="12"/>
  <c r="AS203" i="12"/>
  <c r="AT203" i="12"/>
  <c r="AU203" i="12"/>
  <c r="BF203" i="12"/>
  <c r="AV203" i="12"/>
  <c r="BG203" i="12"/>
  <c r="AW203" i="12"/>
  <c r="BH203" i="12"/>
  <c r="AX203" i="12"/>
  <c r="BI203" i="12"/>
  <c r="BD203" i="12"/>
  <c r="BL203" i="12"/>
  <c r="BW203" i="12"/>
  <c r="BM203" i="12"/>
  <c r="BX203" i="12"/>
  <c r="BN203" i="12"/>
  <c r="BY203" i="12"/>
  <c r="BO203" i="12"/>
  <c r="BZ203" i="12"/>
  <c r="BP203" i="12"/>
  <c r="BQ203" i="12"/>
  <c r="CB203" i="12"/>
  <c r="BR203" i="12"/>
  <c r="CC203" i="12"/>
  <c r="BS203" i="12"/>
  <c r="CD203" i="12"/>
  <c r="BT203" i="12"/>
  <c r="CE203" i="12"/>
  <c r="CA203" i="12"/>
  <c r="CH203" i="12"/>
  <c r="CI203" i="12"/>
  <c r="CJ203" i="12"/>
  <c r="CK203" i="12"/>
  <c r="AB204" i="12"/>
  <c r="AC204" i="12"/>
  <c r="AD204" i="12"/>
  <c r="AE204" i="12"/>
  <c r="AF204" i="12"/>
  <c r="AG204" i="12"/>
  <c r="AH204" i="12"/>
  <c r="AI204" i="12"/>
  <c r="AJ204" i="12"/>
  <c r="AM204" i="12"/>
  <c r="AP204" i="12"/>
  <c r="BA204" i="12"/>
  <c r="AQ204" i="12"/>
  <c r="BB204" i="12"/>
  <c r="AR204" i="12"/>
  <c r="BC204" i="12"/>
  <c r="AS204" i="12"/>
  <c r="BD204" i="12"/>
  <c r="AT204" i="12"/>
  <c r="BE204" i="12"/>
  <c r="AU204" i="12"/>
  <c r="BF204" i="12"/>
  <c r="AV204" i="12"/>
  <c r="BG204" i="12"/>
  <c r="AW204" i="12"/>
  <c r="BH204" i="12"/>
  <c r="AX204" i="12"/>
  <c r="BI204" i="12"/>
  <c r="BL204" i="12"/>
  <c r="BW204" i="12"/>
  <c r="BM204" i="12"/>
  <c r="BX204" i="12"/>
  <c r="BN204" i="12"/>
  <c r="BY204" i="12"/>
  <c r="BO204" i="12"/>
  <c r="BP204" i="12"/>
  <c r="CA204" i="12"/>
  <c r="BQ204" i="12"/>
  <c r="CB204" i="12"/>
  <c r="BR204" i="12"/>
  <c r="BS204" i="12"/>
  <c r="CD204" i="12"/>
  <c r="BT204" i="12"/>
  <c r="CE204" i="12"/>
  <c r="BZ204" i="12"/>
  <c r="CC204" i="12"/>
  <c r="CH204" i="12"/>
  <c r="CI204" i="12"/>
  <c r="CJ204" i="12"/>
  <c r="CK204" i="12"/>
  <c r="AB205" i="12"/>
  <c r="AC205" i="12"/>
  <c r="AD205" i="12"/>
  <c r="AE205" i="12"/>
  <c r="AF205" i="12"/>
  <c r="AG205" i="12"/>
  <c r="AH205" i="12"/>
  <c r="AI205" i="12"/>
  <c r="AJ205" i="12"/>
  <c r="AM205" i="12"/>
  <c r="AP205" i="12"/>
  <c r="AQ205" i="12"/>
  <c r="BB205" i="12"/>
  <c r="AR205" i="12"/>
  <c r="BC205" i="12"/>
  <c r="AS205" i="12"/>
  <c r="BD205" i="12"/>
  <c r="AT205" i="12"/>
  <c r="BE205" i="12"/>
  <c r="AU205" i="12"/>
  <c r="BF205" i="12"/>
  <c r="AV205" i="12"/>
  <c r="BG205" i="12"/>
  <c r="AW205" i="12"/>
  <c r="BH205" i="12"/>
  <c r="AX205" i="12"/>
  <c r="BI205" i="12"/>
  <c r="BL205" i="12"/>
  <c r="BW205" i="12"/>
  <c r="BM205" i="12"/>
  <c r="BX205" i="12"/>
  <c r="BN205" i="12"/>
  <c r="BY205" i="12"/>
  <c r="BO205" i="12"/>
  <c r="BP205" i="12"/>
  <c r="CA205" i="12"/>
  <c r="BQ205" i="12"/>
  <c r="BR205" i="12"/>
  <c r="CC205" i="12"/>
  <c r="BS205" i="12"/>
  <c r="CD205" i="12"/>
  <c r="BT205" i="12"/>
  <c r="CE205" i="12"/>
  <c r="BZ205" i="12"/>
  <c r="CB205" i="12"/>
  <c r="CH205" i="12"/>
  <c r="CI205" i="12"/>
  <c r="CJ205" i="12"/>
  <c r="CK205" i="12"/>
  <c r="AB206" i="12"/>
  <c r="AC206" i="12"/>
  <c r="AD206" i="12"/>
  <c r="AE206" i="12"/>
  <c r="AF206" i="12"/>
  <c r="AG206" i="12"/>
  <c r="AH206" i="12"/>
  <c r="AI206" i="12"/>
  <c r="AJ206" i="12"/>
  <c r="AM206" i="12"/>
  <c r="AP206" i="12"/>
  <c r="BA206" i="12"/>
  <c r="AQ206" i="12"/>
  <c r="BB206" i="12"/>
  <c r="AR206" i="12"/>
  <c r="BC206" i="12"/>
  <c r="AS206" i="12"/>
  <c r="BD206" i="12"/>
  <c r="AT206" i="12"/>
  <c r="BE206" i="12"/>
  <c r="AU206" i="12"/>
  <c r="BF206" i="12"/>
  <c r="AV206" i="12"/>
  <c r="BG206" i="12"/>
  <c r="AW206" i="12"/>
  <c r="BH206" i="12"/>
  <c r="AX206" i="12"/>
  <c r="BI206" i="12"/>
  <c r="BL206" i="12"/>
  <c r="BW206" i="12"/>
  <c r="BM206" i="12"/>
  <c r="BX206" i="12"/>
  <c r="BN206" i="12"/>
  <c r="BO206" i="12"/>
  <c r="BZ206" i="12"/>
  <c r="BP206" i="12"/>
  <c r="CA206" i="12"/>
  <c r="BQ206" i="12"/>
  <c r="CB206" i="12"/>
  <c r="BR206" i="12"/>
  <c r="CC206" i="12"/>
  <c r="BS206" i="12"/>
  <c r="CD206" i="12"/>
  <c r="BT206" i="12"/>
  <c r="CE206" i="12"/>
  <c r="CH206" i="12"/>
  <c r="CI206" i="12"/>
  <c r="CJ206" i="12"/>
  <c r="CK206" i="12"/>
  <c r="AB207" i="12"/>
  <c r="AC207" i="12"/>
  <c r="AD207" i="12"/>
  <c r="AE207" i="12"/>
  <c r="AF207" i="12"/>
  <c r="AG207" i="12"/>
  <c r="AH207" i="12"/>
  <c r="AI207" i="12"/>
  <c r="AJ207" i="12"/>
  <c r="AM207" i="12"/>
  <c r="AP207" i="12"/>
  <c r="BA207" i="12"/>
  <c r="AQ207" i="12"/>
  <c r="BB207" i="12"/>
  <c r="AR207" i="12"/>
  <c r="BC207" i="12"/>
  <c r="AS207" i="12"/>
  <c r="BD207" i="12"/>
  <c r="AT207" i="12"/>
  <c r="BE207" i="12"/>
  <c r="AU207" i="12"/>
  <c r="BF207" i="12"/>
  <c r="AV207" i="12"/>
  <c r="BG207" i="12"/>
  <c r="AW207" i="12"/>
  <c r="BH207" i="12"/>
  <c r="AX207" i="12"/>
  <c r="BI207" i="12"/>
  <c r="BL207" i="12"/>
  <c r="BW207" i="12"/>
  <c r="BM207" i="12"/>
  <c r="BX207" i="12"/>
  <c r="BN207" i="12"/>
  <c r="BO207" i="12"/>
  <c r="BZ207" i="12"/>
  <c r="BP207" i="12"/>
  <c r="CA207" i="12"/>
  <c r="BQ207" i="12"/>
  <c r="CB207" i="12"/>
  <c r="BR207" i="12"/>
  <c r="CC207" i="12"/>
  <c r="BS207" i="12"/>
  <c r="CD207" i="12"/>
  <c r="BT207" i="12"/>
  <c r="BY207" i="12"/>
  <c r="CE207" i="12"/>
  <c r="CH207" i="12"/>
  <c r="CI207" i="12"/>
  <c r="CJ207" i="12"/>
  <c r="CK207" i="12"/>
  <c r="AB208" i="12"/>
  <c r="AC208" i="12"/>
  <c r="AD208" i="12"/>
  <c r="AE208" i="12"/>
  <c r="AF208" i="12"/>
  <c r="AG208" i="12"/>
  <c r="AH208" i="12"/>
  <c r="AI208" i="12"/>
  <c r="AJ208" i="12"/>
  <c r="AM208" i="12"/>
  <c r="AP208" i="12"/>
  <c r="BA208" i="12"/>
  <c r="AQ208" i="12"/>
  <c r="BB208" i="12"/>
  <c r="AR208" i="12"/>
  <c r="BC208" i="12"/>
  <c r="AS208" i="12"/>
  <c r="BD208" i="12"/>
  <c r="AT208" i="12"/>
  <c r="AU208" i="12"/>
  <c r="BF208" i="12"/>
  <c r="AV208" i="12"/>
  <c r="BG208" i="12"/>
  <c r="AW208" i="12"/>
  <c r="BH208" i="12"/>
  <c r="AX208" i="12"/>
  <c r="BI208" i="12"/>
  <c r="BE208" i="12"/>
  <c r="BL208" i="12"/>
  <c r="BW208" i="12"/>
  <c r="BM208" i="12"/>
  <c r="BX208" i="12"/>
  <c r="BN208" i="12"/>
  <c r="BY208" i="12"/>
  <c r="BO208" i="12"/>
  <c r="BZ208" i="12"/>
  <c r="BP208" i="12"/>
  <c r="CA208" i="12"/>
  <c r="BQ208" i="12"/>
  <c r="CB208" i="12"/>
  <c r="BR208" i="12"/>
  <c r="CC208" i="12"/>
  <c r="BS208" i="12"/>
  <c r="BT208" i="12"/>
  <c r="CE208" i="12"/>
  <c r="CD208" i="12"/>
  <c r="CH208" i="12"/>
  <c r="CI208" i="12"/>
  <c r="CJ208" i="12"/>
  <c r="CK208" i="12"/>
  <c r="AB209" i="12"/>
  <c r="AC209" i="12"/>
  <c r="AD209" i="12"/>
  <c r="AE209" i="12"/>
  <c r="AF209" i="12"/>
  <c r="AG209" i="12"/>
  <c r="AH209" i="12"/>
  <c r="AI209" i="12"/>
  <c r="AJ209" i="12"/>
  <c r="AM209" i="12"/>
  <c r="AP209" i="12"/>
  <c r="BA209" i="12"/>
  <c r="AQ209" i="12"/>
  <c r="BB209" i="12"/>
  <c r="AR209" i="12"/>
  <c r="BC209" i="12"/>
  <c r="AS209" i="12"/>
  <c r="BD209" i="12"/>
  <c r="AT209" i="12"/>
  <c r="BE209" i="12"/>
  <c r="AU209" i="12"/>
  <c r="BF209" i="12"/>
  <c r="AV209" i="12"/>
  <c r="BG209" i="12"/>
  <c r="AW209" i="12"/>
  <c r="BH209" i="12"/>
  <c r="AX209" i="12"/>
  <c r="BI209" i="12"/>
  <c r="BL209" i="12"/>
  <c r="BW209" i="12"/>
  <c r="BM209" i="12"/>
  <c r="BX209" i="12"/>
  <c r="BN209" i="12"/>
  <c r="BY209" i="12"/>
  <c r="BO209" i="12"/>
  <c r="BZ209" i="12"/>
  <c r="BP209" i="12"/>
  <c r="CA209" i="12"/>
  <c r="BQ209" i="12"/>
  <c r="CB209" i="12"/>
  <c r="BR209" i="12"/>
  <c r="CC209" i="12"/>
  <c r="BS209" i="12"/>
  <c r="CD209" i="12"/>
  <c r="BT209" i="12"/>
  <c r="CE209" i="12"/>
  <c r="CH209" i="12"/>
  <c r="CI209" i="12"/>
  <c r="CJ209" i="12"/>
  <c r="CK209" i="12"/>
  <c r="AB210" i="12"/>
  <c r="AC210" i="12"/>
  <c r="AD210" i="12"/>
  <c r="AE210" i="12"/>
  <c r="AF210" i="12"/>
  <c r="AG210" i="12"/>
  <c r="AH210" i="12"/>
  <c r="AI210" i="12"/>
  <c r="AJ210" i="12"/>
  <c r="AM210" i="12"/>
  <c r="AP210" i="12"/>
  <c r="BA210" i="12"/>
  <c r="AQ210" i="12"/>
  <c r="BB210" i="12"/>
  <c r="AR210" i="12"/>
  <c r="BC210" i="12"/>
  <c r="AS210" i="12"/>
  <c r="AT210" i="12"/>
  <c r="AU210" i="12"/>
  <c r="BF210" i="12"/>
  <c r="AV210" i="12"/>
  <c r="BG210" i="12"/>
  <c r="AW210" i="12"/>
  <c r="BH210" i="12"/>
  <c r="AX210" i="12"/>
  <c r="BI210" i="12"/>
  <c r="BD210" i="12"/>
  <c r="BE210" i="12"/>
  <c r="BL210" i="12"/>
  <c r="BM210" i="12"/>
  <c r="BX210" i="12"/>
  <c r="BN210" i="12"/>
  <c r="BY210" i="12"/>
  <c r="BO210" i="12"/>
  <c r="BZ210" i="12"/>
  <c r="BP210" i="12"/>
  <c r="CA210" i="12"/>
  <c r="BQ210" i="12"/>
  <c r="CB210" i="12"/>
  <c r="BR210" i="12"/>
  <c r="CC210" i="12"/>
  <c r="BS210" i="12"/>
  <c r="CD210" i="12"/>
  <c r="BT210" i="12"/>
  <c r="CE210" i="12"/>
  <c r="CH210" i="12"/>
  <c r="CI210" i="12"/>
  <c r="CJ210" i="12"/>
  <c r="CK210" i="12"/>
  <c r="AB211" i="12"/>
  <c r="AC211" i="12"/>
  <c r="AD211" i="12"/>
  <c r="AE211" i="12"/>
  <c r="AF211" i="12"/>
  <c r="AG211" i="12"/>
  <c r="AH211" i="12"/>
  <c r="AI211" i="12"/>
  <c r="AJ211" i="12"/>
  <c r="AM211" i="12"/>
  <c r="AP211" i="12"/>
  <c r="BA211" i="12"/>
  <c r="AQ211" i="12"/>
  <c r="BB211" i="12"/>
  <c r="AR211" i="12"/>
  <c r="BC211" i="12"/>
  <c r="AS211" i="12"/>
  <c r="BD211" i="12"/>
  <c r="AT211" i="12"/>
  <c r="BE211" i="12"/>
  <c r="AU211" i="12"/>
  <c r="BF211" i="12"/>
  <c r="AV211" i="12"/>
  <c r="BG211" i="12"/>
  <c r="AW211" i="12"/>
  <c r="BH211" i="12"/>
  <c r="AX211" i="12"/>
  <c r="BI211" i="12"/>
  <c r="BL211" i="12"/>
  <c r="BW211" i="12"/>
  <c r="BM211" i="12"/>
  <c r="BX211" i="12"/>
  <c r="BN211" i="12"/>
  <c r="BY211" i="12"/>
  <c r="BO211" i="12"/>
  <c r="BZ211" i="12"/>
  <c r="BP211" i="12"/>
  <c r="BQ211" i="12"/>
  <c r="BR211" i="12"/>
  <c r="CC211" i="12"/>
  <c r="BS211" i="12"/>
  <c r="CD211" i="12"/>
  <c r="BT211" i="12"/>
  <c r="CE211" i="12"/>
  <c r="CA211" i="12"/>
  <c r="CH211" i="12"/>
  <c r="CI211" i="12"/>
  <c r="CJ211" i="12"/>
  <c r="CK211" i="12"/>
  <c r="AL219" i="6"/>
  <c r="AQ219" i="6"/>
  <c r="AM219" i="6"/>
  <c r="AN219" i="6"/>
  <c r="AO219" i="6"/>
  <c r="AL220" i="6"/>
  <c r="AQ220" i="6"/>
  <c r="AM220" i="6"/>
  <c r="AO220" i="6"/>
  <c r="AL182" i="6"/>
  <c r="AM182" i="6"/>
  <c r="AP182" i="6"/>
  <c r="AQ182" i="6"/>
  <c r="AO182" i="6"/>
  <c r="AL183" i="6"/>
  <c r="AM183" i="6"/>
  <c r="AQ183" i="6"/>
  <c r="AO183" i="6"/>
  <c r="AL184" i="6"/>
  <c r="AM184" i="6"/>
  <c r="AP184" i="6"/>
  <c r="AQ184" i="6"/>
  <c r="AO184" i="6"/>
  <c r="AL185" i="6"/>
  <c r="AM185" i="6"/>
  <c r="AO185" i="6"/>
  <c r="AL186" i="6"/>
  <c r="AM186" i="6"/>
  <c r="AO186" i="6"/>
  <c r="AL187" i="6"/>
  <c r="AM187" i="6"/>
  <c r="AQ187" i="6"/>
  <c r="AO187" i="6"/>
  <c r="AL188" i="6"/>
  <c r="AM188" i="6"/>
  <c r="AP188" i="6"/>
  <c r="AO188" i="6"/>
  <c r="AL189" i="6"/>
  <c r="AM189" i="6"/>
  <c r="AQ189" i="6"/>
  <c r="AO189" i="6"/>
  <c r="AL190" i="6"/>
  <c r="AM190" i="6"/>
  <c r="AO190" i="6"/>
  <c r="AL191" i="6"/>
  <c r="AM191" i="6"/>
  <c r="AN191" i="6"/>
  <c r="AO191" i="6"/>
  <c r="AL143" i="6"/>
  <c r="AM143" i="6"/>
  <c r="AP143" i="6"/>
  <c r="AO143" i="6"/>
  <c r="AL144" i="6"/>
  <c r="AQ144" i="6"/>
  <c r="AM144" i="6"/>
  <c r="AO144" i="6"/>
  <c r="AL145" i="6"/>
  <c r="AQ145" i="6"/>
  <c r="AM145" i="6"/>
  <c r="AO145" i="6"/>
  <c r="AL146" i="6"/>
  <c r="AQ146" i="6"/>
  <c r="AM146" i="6"/>
  <c r="AO146" i="6"/>
  <c r="AL147" i="6"/>
  <c r="AM147" i="6"/>
  <c r="AQ147" i="6"/>
  <c r="AO147" i="6"/>
  <c r="AL148" i="6"/>
  <c r="AQ148" i="6"/>
  <c r="AM148" i="6"/>
  <c r="AO148" i="6"/>
  <c r="AL149" i="6"/>
  <c r="AM149" i="6"/>
  <c r="AQ149" i="6"/>
  <c r="AO149" i="6"/>
  <c r="AL150" i="6"/>
  <c r="AM150" i="6"/>
  <c r="AO150" i="6"/>
  <c r="AL151" i="6"/>
  <c r="AM151" i="6"/>
  <c r="AN151" i="6"/>
  <c r="AO151" i="6"/>
  <c r="AL110" i="6"/>
  <c r="AM110" i="6"/>
  <c r="AO110" i="6"/>
  <c r="AL111" i="6"/>
  <c r="AM111" i="6"/>
  <c r="AN111" i="6"/>
  <c r="AO111" i="6"/>
  <c r="AQ111" i="6"/>
  <c r="AL112" i="6"/>
  <c r="AQ112" i="6"/>
  <c r="AM112" i="6"/>
  <c r="AO112" i="6"/>
  <c r="AL113" i="6"/>
  <c r="AM113" i="6"/>
  <c r="AQ113" i="6"/>
  <c r="AO113" i="6"/>
  <c r="AL114" i="6"/>
  <c r="AM114" i="6"/>
  <c r="AP114" i="6"/>
  <c r="AO114" i="6"/>
  <c r="AL81" i="6"/>
  <c r="AM81" i="6"/>
  <c r="AO81" i="6"/>
  <c r="AQ81" i="6"/>
  <c r="AL82" i="6"/>
  <c r="AM82" i="6"/>
  <c r="AO82" i="6"/>
  <c r="AL83" i="6"/>
  <c r="AM83" i="6"/>
  <c r="AQ83" i="6"/>
  <c r="AO83" i="6"/>
  <c r="AL84" i="6"/>
  <c r="AM84" i="6"/>
  <c r="AO84" i="6"/>
  <c r="AL85" i="6"/>
  <c r="AM85" i="6"/>
  <c r="AO85" i="6"/>
  <c r="AQ85" i="6"/>
  <c r="AL86" i="6"/>
  <c r="AM86" i="6"/>
  <c r="AN86" i="6"/>
  <c r="AO86" i="6"/>
  <c r="AL54" i="6"/>
  <c r="AM54" i="6"/>
  <c r="AQ54" i="6"/>
  <c r="AO54" i="6"/>
  <c r="AL55" i="6"/>
  <c r="AM55" i="6"/>
  <c r="AO55" i="6"/>
  <c r="AL56" i="6"/>
  <c r="AM56" i="6"/>
  <c r="AQ56" i="6"/>
  <c r="AO56" i="6"/>
  <c r="AL57" i="6"/>
  <c r="AQ57" i="6"/>
  <c r="AM57" i="6"/>
  <c r="AO57" i="6"/>
  <c r="AL58" i="6"/>
  <c r="AM58" i="6"/>
  <c r="AO58" i="6"/>
  <c r="AL34" i="6"/>
  <c r="AM34" i="6"/>
  <c r="AN34" i="6"/>
  <c r="AO34" i="6"/>
  <c r="AL35" i="6"/>
  <c r="AM35" i="6"/>
  <c r="AQ35" i="6"/>
  <c r="AO35" i="6"/>
  <c r="AL36" i="6"/>
  <c r="AM36" i="6"/>
  <c r="AP36" i="6"/>
  <c r="AO36" i="6"/>
  <c r="AL37" i="6"/>
  <c r="AM37" i="6"/>
  <c r="AQ37" i="6"/>
  <c r="AO37" i="6"/>
  <c r="AL38" i="6"/>
  <c r="AM38" i="6"/>
  <c r="AL15" i="6"/>
  <c r="AM15" i="6"/>
  <c r="AQ15" i="6"/>
  <c r="AO15" i="6"/>
  <c r="AL16" i="6"/>
  <c r="AM16" i="6"/>
  <c r="AO16" i="6"/>
  <c r="AL17" i="6"/>
  <c r="AM17" i="6"/>
  <c r="AN17" i="6"/>
  <c r="AO17" i="6"/>
  <c r="AL18" i="6"/>
  <c r="AM18" i="6"/>
  <c r="AO18" i="6"/>
  <c r="AL19" i="6"/>
  <c r="AM19" i="6"/>
  <c r="AP19" i="6"/>
  <c r="AO19" i="6"/>
  <c r="AL30" i="6"/>
  <c r="AO30" i="6"/>
  <c r="BC22" i="7"/>
  <c r="BA22" i="7"/>
  <c r="AZ22" i="7"/>
  <c r="AM8" i="9"/>
  <c r="AM9" i="9"/>
  <c r="AO9" i="9"/>
  <c r="AQ9" i="9"/>
  <c r="AM10" i="9"/>
  <c r="AP10" i="9"/>
  <c r="AM11" i="9"/>
  <c r="AQ10" i="9"/>
  <c r="AQ11" i="9"/>
  <c r="AM12" i="9"/>
  <c r="AQ12" i="9"/>
  <c r="AP12" i="9"/>
  <c r="AM13" i="9"/>
  <c r="AM15" i="9"/>
  <c r="AM16" i="9"/>
  <c r="AM17" i="9"/>
  <c r="AQ16" i="9"/>
  <c r="AM18" i="9"/>
  <c r="AO18" i="9"/>
  <c r="AM19" i="9"/>
  <c r="AQ18" i="9"/>
  <c r="AM20" i="9"/>
  <c r="AN19" i="9"/>
  <c r="AM22" i="9"/>
  <c r="AM23" i="9"/>
  <c r="AQ23" i="9"/>
  <c r="AO23" i="9"/>
  <c r="AM24" i="9"/>
  <c r="AM25" i="9"/>
  <c r="AM26" i="9"/>
  <c r="AQ26" i="9"/>
  <c r="AP26" i="9"/>
  <c r="AM27" i="9"/>
  <c r="AM28" i="9"/>
  <c r="AM29" i="9"/>
  <c r="AQ29" i="9"/>
  <c r="AM30" i="9"/>
  <c r="AM31" i="9"/>
  <c r="AQ30" i="9"/>
  <c r="AM32" i="9"/>
  <c r="AQ31" i="9"/>
  <c r="AM33" i="9"/>
  <c r="AQ32" i="9"/>
  <c r="AM34" i="9"/>
  <c r="AM35" i="9"/>
  <c r="AO35" i="9"/>
  <c r="AQ35" i="9"/>
  <c r="AM36" i="9"/>
  <c r="AM37" i="9"/>
  <c r="AQ36" i="9"/>
  <c r="AQ37" i="9"/>
  <c r="AM38" i="9"/>
  <c r="AM39" i="9"/>
  <c r="AQ38" i="9"/>
  <c r="AM40" i="9"/>
  <c r="AM41" i="9"/>
  <c r="AM42" i="9"/>
  <c r="AQ41" i="9"/>
  <c r="AQ42" i="9"/>
  <c r="AM43" i="9"/>
  <c r="AM44" i="9"/>
  <c r="AQ43" i="9"/>
  <c r="AM45" i="9"/>
  <c r="AM46" i="9"/>
  <c r="AM47" i="9"/>
  <c r="AO47" i="9"/>
  <c r="AQ47" i="9"/>
  <c r="AM48" i="9"/>
  <c r="AM49" i="9"/>
  <c r="AQ49" i="9"/>
  <c r="AQ48" i="9"/>
  <c r="AM50" i="9"/>
  <c r="AM51" i="9"/>
  <c r="AQ50" i="9"/>
  <c r="AM52" i="9"/>
  <c r="AM53" i="9"/>
  <c r="AQ53" i="9"/>
  <c r="AM54" i="9"/>
  <c r="AQ54" i="9"/>
  <c r="AM55" i="9"/>
  <c r="AM56" i="9"/>
  <c r="AQ55" i="9"/>
  <c r="AM57" i="9"/>
  <c r="AM20" i="7"/>
  <c r="AN20" i="7"/>
  <c r="C43" i="7"/>
  <c r="AM21" i="7"/>
  <c r="AN21" i="7"/>
  <c r="BO23" i="7"/>
  <c r="BO24" i="7"/>
  <c r="BO25" i="7"/>
  <c r="BO26" i="7"/>
  <c r="BO27" i="7"/>
  <c r="BO28" i="7"/>
  <c r="BO29" i="7"/>
  <c r="BO30" i="7"/>
  <c r="BO31" i="7"/>
  <c r="BO32" i="7"/>
  <c r="BO33" i="7"/>
  <c r="BO34" i="7"/>
  <c r="BO35" i="7"/>
  <c r="BO36" i="7"/>
  <c r="BO37" i="7"/>
  <c r="BO38" i="7"/>
  <c r="BO39" i="7"/>
  <c r="BO40" i="7"/>
  <c r="BO41" i="7"/>
  <c r="BO42" i="7"/>
  <c r="BO43" i="7"/>
  <c r="BO44" i="7"/>
  <c r="BO45" i="7"/>
  <c r="BO46" i="7"/>
  <c r="BO47" i="7"/>
  <c r="BO48" i="7"/>
  <c r="BO49" i="7"/>
  <c r="BO50" i="7"/>
  <c r="BO51" i="7"/>
  <c r="BO52" i="7"/>
  <c r="BO53" i="7"/>
  <c r="BO54" i="7"/>
  <c r="BO55" i="7"/>
  <c r="BO56" i="7"/>
  <c r="BO57" i="7"/>
  <c r="BO58" i="7"/>
  <c r="BO59" i="7"/>
  <c r="BO60" i="7"/>
  <c r="BO61" i="7"/>
  <c r="BO62" i="7"/>
  <c r="BO63" i="7"/>
  <c r="BO64" i="7"/>
  <c r="BO65" i="7"/>
  <c r="BO66" i="7"/>
  <c r="BO67" i="7"/>
  <c r="BO68" i="7"/>
  <c r="BO69" i="7"/>
  <c r="BO70" i="7"/>
  <c r="BO71" i="7"/>
  <c r="BO72" i="7"/>
  <c r="BO73" i="7"/>
  <c r="BO74" i="7"/>
  <c r="BO75" i="7"/>
  <c r="BO76" i="7"/>
  <c r="BO77" i="7"/>
  <c r="BO78" i="7"/>
  <c r="BO79" i="7"/>
  <c r="BO80" i="7"/>
  <c r="BO81" i="7"/>
  <c r="BO82" i="7"/>
  <c r="BO83" i="7"/>
  <c r="BO84" i="7"/>
  <c r="BO85" i="7"/>
  <c r="BO86" i="7"/>
  <c r="BO87" i="7"/>
  <c r="BO88" i="7"/>
  <c r="BO89" i="7"/>
  <c r="BO90" i="7"/>
  <c r="BO91" i="7"/>
  <c r="BP91" i="7"/>
  <c r="BO92" i="7"/>
  <c r="BO93" i="7"/>
  <c r="BO94" i="7"/>
  <c r="BO95" i="7"/>
  <c r="BO96" i="7"/>
  <c r="BO97" i="7"/>
  <c r="BO98" i="7"/>
  <c r="BO99" i="7"/>
  <c r="BO100" i="7"/>
  <c r="BO101" i="7"/>
  <c r="BO102" i="7"/>
  <c r="BO103" i="7"/>
  <c r="BO104" i="7"/>
  <c r="BO105" i="7"/>
  <c r="BO106" i="7"/>
  <c r="BO107" i="7"/>
  <c r="BR107" i="7"/>
  <c r="BO108" i="7"/>
  <c r="BO109" i="7"/>
  <c r="BO110" i="7"/>
  <c r="BO111" i="7"/>
  <c r="BO112" i="7"/>
  <c r="BO113" i="7"/>
  <c r="BO114" i="7"/>
  <c r="BO115" i="7"/>
  <c r="BP115" i="7"/>
  <c r="BO116" i="7"/>
  <c r="BO117" i="7"/>
  <c r="BO118" i="7"/>
  <c r="BO119" i="7"/>
  <c r="BO120" i="7"/>
  <c r="BO121" i="7"/>
  <c r="BO122" i="7"/>
  <c r="BO123" i="7"/>
  <c r="BO124" i="7"/>
  <c r="BO125" i="7"/>
  <c r="BO126" i="7"/>
  <c r="BO127" i="7"/>
  <c r="BO128" i="7"/>
  <c r="BO129" i="7"/>
  <c r="BO130" i="7"/>
  <c r="BO131" i="7"/>
  <c r="BO132" i="7"/>
  <c r="BO133" i="7"/>
  <c r="BO134" i="7"/>
  <c r="BO135" i="7"/>
  <c r="BO136" i="7"/>
  <c r="BO137" i="7"/>
  <c r="BO138" i="7"/>
  <c r="BO139" i="7"/>
  <c r="BO140" i="7"/>
  <c r="BO141" i="7"/>
  <c r="BO142" i="7"/>
  <c r="BO143" i="7"/>
  <c r="BO144" i="7"/>
  <c r="BO145" i="7"/>
  <c r="BO146" i="7"/>
  <c r="BO147" i="7"/>
  <c r="BO148" i="7"/>
  <c r="BO149" i="7"/>
  <c r="BO150" i="7"/>
  <c r="BO151" i="7"/>
  <c r="BO152" i="7"/>
  <c r="BO153" i="7"/>
  <c r="BO154" i="7"/>
  <c r="BO155" i="7"/>
  <c r="BO156" i="7"/>
  <c r="BO157" i="7"/>
  <c r="BO158" i="7"/>
  <c r="BO159" i="7"/>
  <c r="BO160" i="7"/>
  <c r="BO161" i="7"/>
  <c r="BO162" i="7"/>
  <c r="BO163" i="7"/>
  <c r="BO164" i="7"/>
  <c r="BO165" i="7"/>
  <c r="BO166" i="7"/>
  <c r="BO167" i="7"/>
  <c r="BO168" i="7"/>
  <c r="BO169" i="7"/>
  <c r="BO170" i="7"/>
  <c r="BO171" i="7"/>
  <c r="BO172" i="7"/>
  <c r="BO173" i="7"/>
  <c r="BO174" i="7"/>
  <c r="BO175" i="7"/>
  <c r="BO176" i="7"/>
  <c r="BO177" i="7"/>
  <c r="BO178" i="7"/>
  <c r="BO179" i="7"/>
  <c r="BO180" i="7"/>
  <c r="BO181" i="7"/>
  <c r="BO182" i="7"/>
  <c r="BO183" i="7"/>
  <c r="BO184" i="7"/>
  <c r="BO185" i="7"/>
  <c r="BO186" i="7"/>
  <c r="BO187" i="7"/>
  <c r="BP187" i="7"/>
  <c r="BO188" i="7"/>
  <c r="BO189" i="7"/>
  <c r="BO190" i="7"/>
  <c r="BO191" i="7"/>
  <c r="BO192" i="7"/>
  <c r="BO193" i="7"/>
  <c r="BO194" i="7"/>
  <c r="BO195" i="7"/>
  <c r="BO196" i="7"/>
  <c r="BO197" i="7"/>
  <c r="BO198" i="7"/>
  <c r="BO199" i="7"/>
  <c r="BO200" i="7"/>
  <c r="BO201" i="7"/>
  <c r="BO202" i="7"/>
  <c r="BO203" i="7"/>
  <c r="BO204" i="7"/>
  <c r="BO205" i="7"/>
  <c r="BO206" i="7"/>
  <c r="BO207" i="7"/>
  <c r="BO208" i="7"/>
  <c r="BO209" i="7"/>
  <c r="BO210" i="7"/>
  <c r="BO211" i="7"/>
  <c r="BO212" i="7"/>
  <c r="BO213" i="7"/>
  <c r="BO214" i="7"/>
  <c r="BO215" i="7"/>
  <c r="BO216" i="7"/>
  <c r="BO217" i="7"/>
  <c r="BO218" i="7"/>
  <c r="BO219" i="7"/>
  <c r="BO220" i="7"/>
  <c r="BO221" i="7"/>
  <c r="BO222" i="7"/>
  <c r="BO223" i="7"/>
  <c r="BO224" i="7"/>
  <c r="BO225" i="7"/>
  <c r="BO226" i="7"/>
  <c r="BO227" i="7"/>
  <c r="BO228" i="7"/>
  <c r="BO229" i="7"/>
  <c r="BO230" i="7"/>
  <c r="BO231" i="7"/>
  <c r="BO232" i="7"/>
  <c r="BO233" i="7"/>
  <c r="BO234" i="7"/>
  <c r="BO235" i="7"/>
  <c r="BO236" i="7"/>
  <c r="BO237" i="7"/>
  <c r="BO238" i="7"/>
  <c r="BO239" i="7"/>
  <c r="BO240" i="7"/>
  <c r="BO241" i="7"/>
  <c r="BO242" i="7"/>
  <c r="BO243" i="7"/>
  <c r="BO244" i="7"/>
  <c r="BO245" i="7"/>
  <c r="BO246" i="7"/>
  <c r="BO247" i="7"/>
  <c r="BO248" i="7"/>
  <c r="BO249" i="7"/>
  <c r="BO250" i="7"/>
  <c r="BO251" i="7"/>
  <c r="BO252" i="7"/>
  <c r="BO253" i="7"/>
  <c r="BO254" i="7"/>
  <c r="BO255" i="7"/>
  <c r="BO256" i="7"/>
  <c r="BO257" i="7"/>
  <c r="BO258" i="7"/>
  <c r="BO259" i="7"/>
  <c r="BO260" i="7"/>
  <c r="BO261" i="7"/>
  <c r="BO262" i="7"/>
  <c r="BO263" i="7"/>
  <c r="BO264" i="7"/>
  <c r="BO265" i="7"/>
  <c r="BO266" i="7"/>
  <c r="BO267" i="7"/>
  <c r="BO268" i="7"/>
  <c r="BO269" i="7"/>
  <c r="BO270" i="7"/>
  <c r="BO271" i="7"/>
  <c r="BO272" i="7"/>
  <c r="BO273" i="7"/>
  <c r="BO274" i="7"/>
  <c r="BO275" i="7"/>
  <c r="BO276" i="7"/>
  <c r="BO277" i="7"/>
  <c r="BO278" i="7"/>
  <c r="BO279" i="7"/>
  <c r="BO280" i="7"/>
  <c r="BO281" i="7"/>
  <c r="BO282" i="7"/>
  <c r="BO283" i="7"/>
  <c r="BO284" i="7"/>
  <c r="BO285" i="7"/>
  <c r="BO286" i="7"/>
  <c r="BO287" i="7"/>
  <c r="BO288" i="7"/>
  <c r="BO289" i="7"/>
  <c r="BO290" i="7"/>
  <c r="BO291" i="7"/>
  <c r="BO292" i="7"/>
  <c r="BO293" i="7"/>
  <c r="BO294" i="7"/>
  <c r="BO295" i="7"/>
  <c r="BO296" i="7"/>
  <c r="BO297" i="7"/>
  <c r="BO298" i="7"/>
  <c r="BO299" i="7"/>
  <c r="BR299" i="7"/>
  <c r="BO300" i="7"/>
  <c r="BO301" i="7"/>
  <c r="BO302" i="7"/>
  <c r="BO303" i="7"/>
  <c r="BO304" i="7"/>
  <c r="BO305" i="7"/>
  <c r="BO306" i="7"/>
  <c r="BO307" i="7"/>
  <c r="BO308" i="7"/>
  <c r="BO309" i="7"/>
  <c r="BO310" i="7"/>
  <c r="BO311" i="7"/>
  <c r="BO312" i="7"/>
  <c r="BO313" i="7"/>
  <c r="BO314" i="7"/>
  <c r="BO315" i="7"/>
  <c r="BO316" i="7"/>
  <c r="BO317" i="7"/>
  <c r="BO318" i="7"/>
  <c r="BO319" i="7"/>
  <c r="BO320" i="7"/>
  <c r="BO321" i="7"/>
  <c r="BO322" i="7"/>
  <c r="BO323" i="7"/>
  <c r="BO324" i="7"/>
  <c r="BO325" i="7"/>
  <c r="BO326" i="7"/>
  <c r="BO327" i="7"/>
  <c r="BO328" i="7"/>
  <c r="BO329" i="7"/>
  <c r="BO330" i="7"/>
  <c r="BO331" i="7"/>
  <c r="BO332" i="7"/>
  <c r="BO333" i="7"/>
  <c r="BO334" i="7"/>
  <c r="BO335" i="7"/>
  <c r="BO336" i="7"/>
  <c r="BO337" i="7"/>
  <c r="BO338" i="7"/>
  <c r="BO339" i="7"/>
  <c r="BO340" i="7"/>
  <c r="BO341" i="7"/>
  <c r="BO342" i="7"/>
  <c r="BO343" i="7"/>
  <c r="BO344" i="7"/>
  <c r="BO345" i="7"/>
  <c r="BO346" i="7"/>
  <c r="BO347" i="7"/>
  <c r="BO348" i="7"/>
  <c r="BO349" i="7"/>
  <c r="BO350" i="7"/>
  <c r="BO351" i="7"/>
  <c r="BO352" i="7"/>
  <c r="BO353" i="7"/>
  <c r="BO354" i="7"/>
  <c r="BO355" i="7"/>
  <c r="BO356" i="7"/>
  <c r="BO357" i="7"/>
  <c r="BO358" i="7"/>
  <c r="BO359" i="7"/>
  <c r="BO360" i="7"/>
  <c r="BO361" i="7"/>
  <c r="BO362" i="7"/>
  <c r="BO363" i="7"/>
  <c r="BP363" i="7"/>
  <c r="BO364" i="7"/>
  <c r="BO365" i="7"/>
  <c r="BO366" i="7"/>
  <c r="BO367" i="7"/>
  <c r="BO368" i="7"/>
  <c r="BO369" i="7"/>
  <c r="BO370" i="7"/>
  <c r="BO371" i="7"/>
  <c r="BO372" i="7"/>
  <c r="BO373" i="7"/>
  <c r="BO374" i="7"/>
  <c r="BO375" i="7"/>
  <c r="BO376" i="7"/>
  <c r="BO377" i="7"/>
  <c r="BO378" i="7"/>
  <c r="BO379" i="7"/>
  <c r="BO380" i="7"/>
  <c r="BO381" i="7"/>
  <c r="BO382" i="7"/>
  <c r="BO383" i="7"/>
  <c r="BO384" i="7"/>
  <c r="BO385" i="7"/>
  <c r="BO386" i="7"/>
  <c r="BO387" i="7"/>
  <c r="BO388" i="7"/>
  <c r="BO389" i="7"/>
  <c r="BO390" i="7"/>
  <c r="BO391" i="7"/>
  <c r="BO392" i="7"/>
  <c r="BO393" i="7"/>
  <c r="BO394" i="7"/>
  <c r="BO395" i="7"/>
  <c r="BO396" i="7"/>
  <c r="BO397" i="7"/>
  <c r="BO398" i="7"/>
  <c r="BO399" i="7"/>
  <c r="BO400" i="7"/>
  <c r="BO401" i="7"/>
  <c r="BO402" i="7"/>
  <c r="BO403" i="7"/>
  <c r="BO404" i="7"/>
  <c r="BO405" i="7"/>
  <c r="BO406" i="7"/>
  <c r="BO407" i="7"/>
  <c r="BO408" i="7"/>
  <c r="BO409" i="7"/>
  <c r="BO410" i="7"/>
  <c r="BO411" i="7"/>
  <c r="BO412" i="7"/>
  <c r="BO413" i="7"/>
  <c r="BO414" i="7"/>
  <c r="BO415" i="7"/>
  <c r="BO416" i="7"/>
  <c r="BO417" i="7"/>
  <c r="BO418" i="7"/>
  <c r="BO419" i="7"/>
  <c r="BO420" i="7"/>
  <c r="BO421" i="7"/>
  <c r="BO422" i="7"/>
  <c r="BO22" i="7"/>
  <c r="BA23" i="7"/>
  <c r="BA24" i="7"/>
  <c r="BA25" i="7"/>
  <c r="BA26" i="7"/>
  <c r="BA27" i="7"/>
  <c r="BA28" i="7"/>
  <c r="BA29" i="7"/>
  <c r="BA30" i="7"/>
  <c r="BA31" i="7"/>
  <c r="BA32" i="7"/>
  <c r="BA33" i="7"/>
  <c r="BA34" i="7"/>
  <c r="BA35" i="7"/>
  <c r="BA36" i="7"/>
  <c r="BA37" i="7"/>
  <c r="BA38" i="7"/>
  <c r="BA39" i="7"/>
  <c r="BA40" i="7"/>
  <c r="BA41" i="7"/>
  <c r="BA42" i="7"/>
  <c r="BA43" i="7"/>
  <c r="BA44" i="7"/>
  <c r="BA45" i="7"/>
  <c r="BA46" i="7"/>
  <c r="BA47" i="7"/>
  <c r="BA48" i="7"/>
  <c r="BA49" i="7"/>
  <c r="BA50" i="7"/>
  <c r="BA51" i="7"/>
  <c r="BA52" i="7"/>
  <c r="BA53" i="7"/>
  <c r="BA54" i="7"/>
  <c r="BA55" i="7"/>
  <c r="BA56" i="7"/>
  <c r="BA57" i="7"/>
  <c r="BA58" i="7"/>
  <c r="BA59" i="7"/>
  <c r="BA60" i="7"/>
  <c r="BA61" i="7"/>
  <c r="BA62" i="7"/>
  <c r="BA63" i="7"/>
  <c r="BA64" i="7"/>
  <c r="BA65" i="7"/>
  <c r="BA66" i="7"/>
  <c r="BD66" i="7"/>
  <c r="BA67" i="7"/>
  <c r="BA68" i="7"/>
  <c r="BA69" i="7"/>
  <c r="BA70" i="7"/>
  <c r="BA71" i="7"/>
  <c r="BA72" i="7"/>
  <c r="BA73" i="7"/>
  <c r="BA74" i="7"/>
  <c r="BA75" i="7"/>
  <c r="BA76" i="7"/>
  <c r="BA77" i="7"/>
  <c r="BA78" i="7"/>
  <c r="BA79" i="7"/>
  <c r="BA80" i="7"/>
  <c r="BA81" i="7"/>
  <c r="BA82" i="7"/>
  <c r="BA83" i="7"/>
  <c r="BA84" i="7"/>
  <c r="BA85" i="7"/>
  <c r="BA86" i="7"/>
  <c r="BA87" i="7"/>
  <c r="BA88" i="7"/>
  <c r="BA89" i="7"/>
  <c r="BA90" i="7"/>
  <c r="BA91" i="7"/>
  <c r="BA92" i="7"/>
  <c r="BA93" i="7"/>
  <c r="BA94" i="7"/>
  <c r="BA95" i="7"/>
  <c r="BA96" i="7"/>
  <c r="BA97" i="7"/>
  <c r="BA98" i="7"/>
  <c r="BA99" i="7"/>
  <c r="BA100" i="7"/>
  <c r="BA101" i="7"/>
  <c r="BA102" i="7"/>
  <c r="BA103" i="7"/>
  <c r="BA104" i="7"/>
  <c r="BA105" i="7"/>
  <c r="BA106" i="7"/>
  <c r="BA107" i="7"/>
  <c r="BA108" i="7"/>
  <c r="BA109" i="7"/>
  <c r="BA110" i="7"/>
  <c r="BA111" i="7"/>
  <c r="BA112" i="7"/>
  <c r="BA113" i="7"/>
  <c r="BA114" i="7"/>
  <c r="BA115" i="7"/>
  <c r="BA116" i="7"/>
  <c r="BA117" i="7"/>
  <c r="BA118" i="7"/>
  <c r="BA119" i="7"/>
  <c r="BA120" i="7"/>
  <c r="BA121" i="7"/>
  <c r="BA122" i="7"/>
  <c r="BB122" i="7"/>
  <c r="BA123" i="7"/>
  <c r="BA124" i="7"/>
  <c r="BA125" i="7"/>
  <c r="BA126" i="7"/>
  <c r="BA127" i="7"/>
  <c r="BA128" i="7"/>
  <c r="BA129" i="7"/>
  <c r="BA130" i="7"/>
  <c r="BA131" i="7"/>
  <c r="BA132" i="7"/>
  <c r="BA133" i="7"/>
  <c r="BA134" i="7"/>
  <c r="BA135" i="7"/>
  <c r="BA136" i="7"/>
  <c r="BA137" i="7"/>
  <c r="BA138" i="7"/>
  <c r="BA139" i="7"/>
  <c r="BA140" i="7"/>
  <c r="BA141" i="7"/>
  <c r="BA142" i="7"/>
  <c r="BA143" i="7"/>
  <c r="BA144" i="7"/>
  <c r="BA145" i="7"/>
  <c r="BA146" i="7"/>
  <c r="BA147" i="7"/>
  <c r="BA148" i="7"/>
  <c r="BA149" i="7"/>
  <c r="BA150" i="7"/>
  <c r="BA151" i="7"/>
  <c r="BA152" i="7"/>
  <c r="BA153" i="7"/>
  <c r="BA154" i="7"/>
  <c r="BA155" i="7"/>
  <c r="BA156" i="7"/>
  <c r="BA157" i="7"/>
  <c r="BA158" i="7"/>
  <c r="BA159" i="7"/>
  <c r="BA160" i="7"/>
  <c r="BA161" i="7"/>
  <c r="BA162" i="7"/>
  <c r="BB162" i="7"/>
  <c r="BA163" i="7"/>
  <c r="BA164" i="7"/>
  <c r="BA165" i="7"/>
  <c r="BA166" i="7"/>
  <c r="BA167" i="7"/>
  <c r="BA168" i="7"/>
  <c r="BA169" i="7"/>
  <c r="BA170" i="7"/>
  <c r="BD170" i="7"/>
  <c r="BA171" i="7"/>
  <c r="BA172" i="7"/>
  <c r="BA173" i="7"/>
  <c r="BA174" i="7"/>
  <c r="BA175" i="7"/>
  <c r="BA176" i="7"/>
  <c r="BA177" i="7"/>
  <c r="BA178" i="7"/>
  <c r="BA179" i="7"/>
  <c r="BA180" i="7"/>
  <c r="BA181" i="7"/>
  <c r="BA182" i="7"/>
  <c r="BA183" i="7"/>
  <c r="BA184" i="7"/>
  <c r="BA185" i="7"/>
  <c r="BA186" i="7"/>
  <c r="BD186" i="7"/>
  <c r="BA187" i="7"/>
  <c r="BA188" i="7"/>
  <c r="BA189" i="7"/>
  <c r="BA190" i="7"/>
  <c r="BA191" i="7"/>
  <c r="BA192" i="7"/>
  <c r="BA193" i="7"/>
  <c r="BA194" i="7"/>
  <c r="BA195" i="7"/>
  <c r="BA196" i="7"/>
  <c r="BA197" i="7"/>
  <c r="BA198" i="7"/>
  <c r="BA199" i="7"/>
  <c r="BA200" i="7"/>
  <c r="BA201" i="7"/>
  <c r="BA202" i="7"/>
  <c r="BA203" i="7"/>
  <c r="BA204" i="7"/>
  <c r="BA205" i="7"/>
  <c r="BA206" i="7"/>
  <c r="BA207" i="7"/>
  <c r="BA208" i="7"/>
  <c r="BA209" i="7"/>
  <c r="BA210" i="7"/>
  <c r="BD210" i="7"/>
  <c r="BA211" i="7"/>
  <c r="BA212" i="7"/>
  <c r="BA213" i="7"/>
  <c r="BA214" i="7"/>
  <c r="BA215" i="7"/>
  <c r="BA216" i="7"/>
  <c r="BA217" i="7"/>
  <c r="BA218" i="7"/>
  <c r="BD218" i="7"/>
  <c r="BA219" i="7"/>
  <c r="BA220" i="7"/>
  <c r="BA221" i="7"/>
  <c r="BA222" i="7"/>
  <c r="BA223" i="7"/>
  <c r="BA224" i="7"/>
  <c r="BA225" i="7"/>
  <c r="BA226" i="7"/>
  <c r="BD226" i="7"/>
  <c r="BA227" i="7"/>
  <c r="BA228" i="7"/>
  <c r="BA229" i="7"/>
  <c r="BA230" i="7"/>
  <c r="BA231" i="7"/>
  <c r="BA232" i="7"/>
  <c r="BA233" i="7"/>
  <c r="BA234" i="7"/>
  <c r="BD234" i="7"/>
  <c r="BA235" i="7"/>
  <c r="BA236" i="7"/>
  <c r="BA237" i="7"/>
  <c r="BA238" i="7"/>
  <c r="BA239" i="7"/>
  <c r="BA240" i="7"/>
  <c r="BA241" i="7"/>
  <c r="BA242" i="7"/>
  <c r="BB242" i="7"/>
  <c r="BA243" i="7"/>
  <c r="BA244" i="7"/>
  <c r="BA245" i="7"/>
  <c r="BA246" i="7"/>
  <c r="BA247" i="7"/>
  <c r="BA248" i="7"/>
  <c r="BA249" i="7"/>
  <c r="BA250" i="7"/>
  <c r="BD250" i="7"/>
  <c r="BA251" i="7"/>
  <c r="BA252" i="7"/>
  <c r="BA253" i="7"/>
  <c r="BA254" i="7"/>
  <c r="BA255" i="7"/>
  <c r="BA256" i="7"/>
  <c r="BA257" i="7"/>
  <c r="BA258" i="7"/>
  <c r="BA259" i="7"/>
  <c r="BA260" i="7"/>
  <c r="BA261" i="7"/>
  <c r="BA262" i="7"/>
  <c r="BA263" i="7"/>
  <c r="BA264" i="7"/>
  <c r="BA265" i="7"/>
  <c r="BA266" i="7"/>
  <c r="BA267" i="7"/>
  <c r="BA268" i="7"/>
  <c r="BA269" i="7"/>
  <c r="BA270" i="7"/>
  <c r="BA271" i="7"/>
  <c r="BA272" i="7"/>
  <c r="BA273" i="7"/>
  <c r="BA274" i="7"/>
  <c r="BA275" i="7"/>
  <c r="BA276" i="7"/>
  <c r="BA277" i="7"/>
  <c r="BA278" i="7"/>
  <c r="BA279" i="7"/>
  <c r="BA280" i="7"/>
  <c r="BA281" i="7"/>
  <c r="BA282" i="7"/>
  <c r="BA283" i="7"/>
  <c r="BA284" i="7"/>
  <c r="BA285" i="7"/>
  <c r="BA286" i="7"/>
  <c r="BA287" i="7"/>
  <c r="BA288" i="7"/>
  <c r="BA289" i="7"/>
  <c r="BA290" i="7"/>
  <c r="BB290" i="7"/>
  <c r="BA291" i="7"/>
  <c r="BA292" i="7"/>
  <c r="BA293" i="7"/>
  <c r="BA294" i="7"/>
  <c r="BA295" i="7"/>
  <c r="BA296" i="7"/>
  <c r="BA297" i="7"/>
  <c r="BB297" i="7"/>
  <c r="BA298" i="7"/>
  <c r="BA299" i="7"/>
  <c r="BA300" i="7"/>
  <c r="BA301" i="7"/>
  <c r="BA302" i="7"/>
  <c r="BA303" i="7"/>
  <c r="BA304" i="7"/>
  <c r="BA305" i="7"/>
  <c r="BB305" i="7"/>
  <c r="BA306" i="7"/>
  <c r="BA307" i="7"/>
  <c r="BA308" i="7"/>
  <c r="BA309" i="7"/>
  <c r="BA310" i="7"/>
  <c r="BA311" i="7"/>
  <c r="BA312" i="7"/>
  <c r="BA313" i="7"/>
  <c r="BB313" i="7"/>
  <c r="BA314" i="7"/>
  <c r="BA315" i="7"/>
  <c r="BA316" i="7"/>
  <c r="BA317" i="7"/>
  <c r="BA318" i="7"/>
  <c r="BA319" i="7"/>
  <c r="BA320" i="7"/>
  <c r="BA321" i="7"/>
  <c r="BB321" i="7"/>
  <c r="BA322" i="7"/>
  <c r="BA323" i="7"/>
  <c r="BA324" i="7"/>
  <c r="BA325" i="7"/>
  <c r="BA326" i="7"/>
  <c r="BA327" i="7"/>
  <c r="BA328" i="7"/>
  <c r="BA329" i="7"/>
  <c r="BB329" i="7"/>
  <c r="BA330" i="7"/>
  <c r="BA331" i="7"/>
  <c r="BA332" i="7"/>
  <c r="BA333" i="7"/>
  <c r="BA334" i="7"/>
  <c r="BA335" i="7"/>
  <c r="BA336" i="7"/>
  <c r="BA337" i="7"/>
  <c r="BB337" i="7"/>
  <c r="BA338" i="7"/>
  <c r="BA339" i="7"/>
  <c r="BA340" i="7"/>
  <c r="BA341" i="7"/>
  <c r="BA342" i="7"/>
  <c r="BA343" i="7"/>
  <c r="BA344" i="7"/>
  <c r="BA345" i="7"/>
  <c r="BD345" i="7"/>
  <c r="BA346" i="7"/>
  <c r="BA347" i="7"/>
  <c r="BA348" i="7"/>
  <c r="BA349" i="7"/>
  <c r="BA350" i="7"/>
  <c r="BA351" i="7"/>
  <c r="BA352" i="7"/>
  <c r="BA353" i="7"/>
  <c r="BD353" i="7"/>
  <c r="BA354" i="7"/>
  <c r="BA355" i="7"/>
  <c r="BA356" i="7"/>
  <c r="BA357" i="7"/>
  <c r="BA358" i="7"/>
  <c r="BA359" i="7"/>
  <c r="BA360" i="7"/>
  <c r="BA361" i="7"/>
  <c r="BD361" i="7"/>
  <c r="BA362" i="7"/>
  <c r="BA363" i="7"/>
  <c r="BA364" i="7"/>
  <c r="BA365" i="7"/>
  <c r="BA366" i="7"/>
  <c r="BA367" i="7"/>
  <c r="BA368" i="7"/>
  <c r="BA369" i="7"/>
  <c r="BB369" i="7"/>
  <c r="BA370" i="7"/>
  <c r="BA371" i="7"/>
  <c r="BA372" i="7"/>
  <c r="BA373" i="7"/>
  <c r="BA374" i="7"/>
  <c r="BA375" i="7"/>
  <c r="BA376" i="7"/>
  <c r="BA377" i="7"/>
  <c r="BA378" i="7"/>
  <c r="BA379" i="7"/>
  <c r="BA380" i="7"/>
  <c r="BA381" i="7"/>
  <c r="BA382" i="7"/>
  <c r="BA383" i="7"/>
  <c r="BA384" i="7"/>
  <c r="BA385" i="7"/>
  <c r="BB385" i="7"/>
  <c r="BA386" i="7"/>
  <c r="BA387" i="7"/>
  <c r="BA388" i="7"/>
  <c r="BA389" i="7"/>
  <c r="BA390" i="7"/>
  <c r="BA391" i="7"/>
  <c r="BA392" i="7"/>
  <c r="BA393" i="7"/>
  <c r="BB393" i="7"/>
  <c r="BA394" i="7"/>
  <c r="BA395" i="7"/>
  <c r="BA396" i="7"/>
  <c r="BA397" i="7"/>
  <c r="BA398" i="7"/>
  <c r="BA399" i="7"/>
  <c r="BA400" i="7"/>
  <c r="BA401" i="7"/>
  <c r="BD401" i="7"/>
  <c r="BA402" i="7"/>
  <c r="BA403" i="7"/>
  <c r="BA404" i="7"/>
  <c r="BA405" i="7"/>
  <c r="BA406" i="7"/>
  <c r="BA407" i="7"/>
  <c r="BA408" i="7"/>
  <c r="BA409" i="7"/>
  <c r="BB409" i="7"/>
  <c r="BA410" i="7"/>
  <c r="BA411" i="7"/>
  <c r="BA412" i="7"/>
  <c r="BA413" i="7"/>
  <c r="BA414" i="7"/>
  <c r="BA415" i="7"/>
  <c r="BA416" i="7"/>
  <c r="BA417" i="7"/>
  <c r="BB417" i="7"/>
  <c r="BA418" i="7"/>
  <c r="BA419" i="7"/>
  <c r="BA420" i="7"/>
  <c r="BA421" i="7"/>
  <c r="BA422" i="7"/>
  <c r="BA423" i="7"/>
  <c r="BA424" i="7"/>
  <c r="AM242" i="7"/>
  <c r="AN242" i="7"/>
  <c r="AM243" i="7"/>
  <c r="AM244" i="7"/>
  <c r="AM245" i="7"/>
  <c r="AM246" i="7"/>
  <c r="AM247" i="7"/>
  <c r="AM248" i="7"/>
  <c r="AM249" i="7"/>
  <c r="AM250" i="7"/>
  <c r="AP250" i="7"/>
  <c r="AM251" i="7"/>
  <c r="AM252" i="7"/>
  <c r="AM253" i="7"/>
  <c r="AM254" i="7"/>
  <c r="AM255" i="7"/>
  <c r="AM256" i="7"/>
  <c r="AM257" i="7"/>
  <c r="AM258" i="7"/>
  <c r="AP258" i="7"/>
  <c r="AM259" i="7"/>
  <c r="AM260" i="7"/>
  <c r="AM261" i="7"/>
  <c r="AM262" i="7"/>
  <c r="AM263" i="7"/>
  <c r="AM264" i="7"/>
  <c r="AM265" i="7"/>
  <c r="AM266" i="7"/>
  <c r="AN266" i="7"/>
  <c r="AM267" i="7"/>
  <c r="AM268" i="7"/>
  <c r="AM269" i="7"/>
  <c r="AM270" i="7"/>
  <c r="AM271" i="7"/>
  <c r="AM272" i="7"/>
  <c r="AM273" i="7"/>
  <c r="AM274" i="7"/>
  <c r="AN274" i="7"/>
  <c r="AM275" i="7"/>
  <c r="AM276" i="7"/>
  <c r="AM277" i="7"/>
  <c r="AM278" i="7"/>
  <c r="AM279" i="7"/>
  <c r="AM280" i="7"/>
  <c r="AM281" i="7"/>
  <c r="AM282" i="7"/>
  <c r="AM283" i="7"/>
  <c r="AM284" i="7"/>
  <c r="AM285" i="7"/>
  <c r="AM286" i="7"/>
  <c r="AM287" i="7"/>
  <c r="AM288" i="7"/>
  <c r="AM289" i="7"/>
  <c r="AM290" i="7"/>
  <c r="AN290" i="7"/>
  <c r="AM291" i="7"/>
  <c r="AM292" i="7"/>
  <c r="AM293" i="7"/>
  <c r="AM294" i="7"/>
  <c r="AM295" i="7"/>
  <c r="AM296" i="7"/>
  <c r="AM297" i="7"/>
  <c r="AM298" i="7"/>
  <c r="AP298" i="7"/>
  <c r="AM299" i="7"/>
  <c r="AM300" i="7"/>
  <c r="AM301" i="7"/>
  <c r="AM302" i="7"/>
  <c r="AM303" i="7"/>
  <c r="AM304" i="7"/>
  <c r="AM305" i="7"/>
  <c r="AM306" i="7"/>
  <c r="AN306" i="7"/>
  <c r="AM307" i="7"/>
  <c r="AM308" i="7"/>
  <c r="AM309" i="7"/>
  <c r="AM310" i="7"/>
  <c r="AM311" i="7"/>
  <c r="AM312" i="7"/>
  <c r="AM313" i="7"/>
  <c r="AM314" i="7"/>
  <c r="AM315" i="7"/>
  <c r="AM316" i="7"/>
  <c r="AM317" i="7"/>
  <c r="AM318" i="7"/>
  <c r="AM319" i="7"/>
  <c r="AM320" i="7"/>
  <c r="AM321" i="7"/>
  <c r="AM322" i="7"/>
  <c r="AM323" i="7"/>
  <c r="AM324" i="7"/>
  <c r="AM325" i="7"/>
  <c r="AM326" i="7"/>
  <c r="AM327" i="7"/>
  <c r="AM328" i="7"/>
  <c r="AM329" i="7"/>
  <c r="AM330" i="7"/>
  <c r="AP330" i="7"/>
  <c r="AM331" i="7"/>
  <c r="AM332" i="7"/>
  <c r="AM333" i="7"/>
  <c r="AM334" i="7"/>
  <c r="AM335" i="7"/>
  <c r="AM336" i="7"/>
  <c r="AM337" i="7"/>
  <c r="AM338" i="7"/>
  <c r="AM339" i="7"/>
  <c r="AM340" i="7"/>
  <c r="AM341" i="7"/>
  <c r="AM342" i="7"/>
  <c r="AM343" i="7"/>
  <c r="AM344" i="7"/>
  <c r="AM345" i="7"/>
  <c r="AM346" i="7"/>
  <c r="AM347" i="7"/>
  <c r="AM348" i="7"/>
  <c r="AM349" i="7"/>
  <c r="AM350" i="7"/>
  <c r="AM351" i="7"/>
  <c r="AM352" i="7"/>
  <c r="AM353" i="7"/>
  <c r="AM354" i="7"/>
  <c r="AN354" i="7"/>
  <c r="AM355" i="7"/>
  <c r="AM356" i="7"/>
  <c r="AM357" i="7"/>
  <c r="AM358" i="7"/>
  <c r="AM359" i="7"/>
  <c r="AM360" i="7"/>
  <c r="AM361" i="7"/>
  <c r="AM362" i="7"/>
  <c r="AN362" i="7"/>
  <c r="AM363" i="7"/>
  <c r="AM364" i="7"/>
  <c r="AM365" i="7"/>
  <c r="AM366" i="7"/>
  <c r="AM367" i="7"/>
  <c r="AM368" i="7"/>
  <c r="AM369" i="7"/>
  <c r="AM370" i="7"/>
  <c r="AP370" i="7"/>
  <c r="AM371" i="7"/>
  <c r="AM372" i="7"/>
  <c r="AM373" i="7"/>
  <c r="AM374" i="7"/>
  <c r="AM375" i="7"/>
  <c r="AM376" i="7"/>
  <c r="AM377" i="7"/>
  <c r="AM378" i="7"/>
  <c r="AN378" i="7"/>
  <c r="AM379" i="7"/>
  <c r="AM380" i="7"/>
  <c r="AM381" i="7"/>
  <c r="AM382" i="7"/>
  <c r="AM383" i="7"/>
  <c r="AM384" i="7"/>
  <c r="AM385" i="7"/>
  <c r="AM386" i="7"/>
  <c r="AN386" i="7"/>
  <c r="AM387" i="7"/>
  <c r="AM388" i="7"/>
  <c r="AM389" i="7"/>
  <c r="AM390" i="7"/>
  <c r="AM391" i="7"/>
  <c r="AM392" i="7"/>
  <c r="AM393" i="7"/>
  <c r="AM394" i="7"/>
  <c r="AM395" i="7"/>
  <c r="AM396" i="7"/>
  <c r="AM397" i="7"/>
  <c r="AM398" i="7"/>
  <c r="AM399" i="7"/>
  <c r="AM400" i="7"/>
  <c r="AM401" i="7"/>
  <c r="AM402" i="7"/>
  <c r="AP402" i="7"/>
  <c r="AM403" i="7"/>
  <c r="AM404" i="7"/>
  <c r="AM405" i="7"/>
  <c r="AM406" i="7"/>
  <c r="AM407" i="7"/>
  <c r="AM408" i="7"/>
  <c r="AM409" i="7"/>
  <c r="AM410" i="7"/>
  <c r="AP410" i="7"/>
  <c r="AM411" i="7"/>
  <c r="AM412" i="7"/>
  <c r="AM413" i="7"/>
  <c r="AM414" i="7"/>
  <c r="AM415" i="7"/>
  <c r="AM416" i="7"/>
  <c r="AM417" i="7"/>
  <c r="AM418" i="7"/>
  <c r="AP418" i="7"/>
  <c r="AM419" i="7"/>
  <c r="AM420" i="7"/>
  <c r="AM421" i="7"/>
  <c r="AM422" i="7"/>
  <c r="AM423" i="7"/>
  <c r="AM424" i="7"/>
  <c r="AM425" i="7"/>
  <c r="AM426" i="7"/>
  <c r="AP426" i="7"/>
  <c r="AM427" i="7"/>
  <c r="AM428" i="7"/>
  <c r="AM429" i="7"/>
  <c r="AM430" i="7"/>
  <c r="AM431" i="7"/>
  <c r="AM432" i="7"/>
  <c r="AM433" i="7"/>
  <c r="AM434" i="7"/>
  <c r="AM435" i="7"/>
  <c r="AM436" i="7"/>
  <c r="AM437" i="7"/>
  <c r="AM438" i="7"/>
  <c r="AM439" i="7"/>
  <c r="AM440" i="7"/>
  <c r="AM441" i="7"/>
  <c r="AM442" i="7"/>
  <c r="AP442" i="7"/>
  <c r="AM443" i="7"/>
  <c r="AM444" i="7"/>
  <c r="AM445" i="7"/>
  <c r="AM446" i="7"/>
  <c r="AM447" i="7"/>
  <c r="AM448" i="7"/>
  <c r="AM449" i="7"/>
  <c r="AM450" i="7"/>
  <c r="AN450" i="7"/>
  <c r="AM451" i="7"/>
  <c r="AM452" i="7"/>
  <c r="AM453" i="7"/>
  <c r="AM454" i="7"/>
  <c r="AM455" i="7"/>
  <c r="AM456" i="7"/>
  <c r="AM457" i="7"/>
  <c r="AM458" i="7"/>
  <c r="AN458" i="7"/>
  <c r="AM459" i="7"/>
  <c r="AM460" i="7"/>
  <c r="AM461" i="7"/>
  <c r="AM462" i="7"/>
  <c r="AM463" i="7"/>
  <c r="AM464" i="7"/>
  <c r="AM465" i="7"/>
  <c r="AM466" i="7"/>
  <c r="AM467" i="7"/>
  <c r="AM468" i="7"/>
  <c r="AM469" i="7"/>
  <c r="AM470" i="7"/>
  <c r="AM471" i="7"/>
  <c r="AM472" i="7"/>
  <c r="AM473" i="7"/>
  <c r="AM474" i="7"/>
  <c r="AN474" i="7"/>
  <c r="AM475" i="7"/>
  <c r="AM476" i="7"/>
  <c r="AM477" i="7"/>
  <c r="AM478" i="7"/>
  <c r="AM479" i="7"/>
  <c r="AM238" i="7"/>
  <c r="AM239" i="7"/>
  <c r="AM240" i="7"/>
  <c r="AN240" i="7"/>
  <c r="AM241" i="7"/>
  <c r="AM23" i="7"/>
  <c r="AM24" i="7"/>
  <c r="AM25" i="7"/>
  <c r="AM26" i="7"/>
  <c r="AM27" i="7"/>
  <c r="AM28" i="7"/>
  <c r="AM29" i="7"/>
  <c r="AP29" i="7"/>
  <c r="AM30" i="7"/>
  <c r="AM31" i="7"/>
  <c r="AM32" i="7"/>
  <c r="AM33" i="7"/>
  <c r="AM34" i="7"/>
  <c r="AM35" i="7"/>
  <c r="AM36" i="7"/>
  <c r="AM37" i="7"/>
  <c r="AN37" i="7"/>
  <c r="AM38" i="7"/>
  <c r="AM39" i="7"/>
  <c r="AM40" i="7"/>
  <c r="AM41" i="7"/>
  <c r="AM42" i="7"/>
  <c r="AM43" i="7"/>
  <c r="AM44" i="7"/>
  <c r="AM45" i="7"/>
  <c r="AN45" i="7"/>
  <c r="AM46" i="7"/>
  <c r="AM47" i="7"/>
  <c r="AM48" i="7"/>
  <c r="AM49" i="7"/>
  <c r="AM50" i="7"/>
  <c r="AM51" i="7"/>
  <c r="AM52" i="7"/>
  <c r="AM53" i="7"/>
  <c r="AN53" i="7"/>
  <c r="AM54" i="7"/>
  <c r="AM55" i="7"/>
  <c r="AM56" i="7"/>
  <c r="AM57" i="7"/>
  <c r="AM58" i="7"/>
  <c r="AM59" i="7"/>
  <c r="AM60" i="7"/>
  <c r="AM61" i="7"/>
  <c r="AP61" i="7"/>
  <c r="AM62" i="7"/>
  <c r="AM63" i="7"/>
  <c r="AM64" i="7"/>
  <c r="AM65" i="7"/>
  <c r="AM66" i="7"/>
  <c r="AM67" i="7"/>
  <c r="AM68" i="7"/>
  <c r="AM69" i="7"/>
  <c r="AN69" i="7"/>
  <c r="AM70" i="7"/>
  <c r="AM71" i="7"/>
  <c r="AM72" i="7"/>
  <c r="AM73" i="7"/>
  <c r="AM74" i="7"/>
  <c r="AM75" i="7"/>
  <c r="AM76" i="7"/>
  <c r="AM77" i="7"/>
  <c r="AN77" i="7"/>
  <c r="AM78" i="7"/>
  <c r="AM79" i="7"/>
  <c r="AM80" i="7"/>
  <c r="AM81" i="7"/>
  <c r="AM82" i="7"/>
  <c r="AM83" i="7"/>
  <c r="AM84" i="7"/>
  <c r="AM85" i="7"/>
  <c r="AP85" i="7"/>
  <c r="AM86" i="7"/>
  <c r="AM87" i="7"/>
  <c r="AM88" i="7"/>
  <c r="AM89" i="7"/>
  <c r="AM90" i="7"/>
  <c r="AM91" i="7"/>
  <c r="AM92" i="7"/>
  <c r="AM93" i="7"/>
  <c r="AM94" i="7"/>
  <c r="AM95" i="7"/>
  <c r="AM96" i="7"/>
  <c r="AM97" i="7"/>
  <c r="AM98" i="7"/>
  <c r="AM99" i="7"/>
  <c r="AM100" i="7"/>
  <c r="AM101" i="7"/>
  <c r="AP101" i="7"/>
  <c r="AM102" i="7"/>
  <c r="AM103" i="7"/>
  <c r="AM104" i="7"/>
  <c r="AM105" i="7"/>
  <c r="AM106" i="7"/>
  <c r="AM107" i="7"/>
  <c r="AM108" i="7"/>
  <c r="AM109" i="7"/>
  <c r="AN109" i="7"/>
  <c r="AM110" i="7"/>
  <c r="AM111" i="7"/>
  <c r="AM112" i="7"/>
  <c r="AM113" i="7"/>
  <c r="AM114" i="7"/>
  <c r="AM115" i="7"/>
  <c r="AM116" i="7"/>
  <c r="AM117" i="7"/>
  <c r="AM118" i="7"/>
  <c r="AM119" i="7"/>
  <c r="AM120" i="7"/>
  <c r="AM121" i="7"/>
  <c r="AM122" i="7"/>
  <c r="AM123" i="7"/>
  <c r="AM124" i="7"/>
  <c r="AM125" i="7"/>
  <c r="AN125" i="7"/>
  <c r="AM126" i="7"/>
  <c r="AM127" i="7"/>
  <c r="AM128" i="7"/>
  <c r="AM129" i="7"/>
  <c r="AM130" i="7"/>
  <c r="AM131" i="7"/>
  <c r="AM132" i="7"/>
  <c r="AM133" i="7"/>
  <c r="AN133" i="7"/>
  <c r="AM134" i="7"/>
  <c r="AM135" i="7"/>
  <c r="AM136" i="7"/>
  <c r="AM137" i="7"/>
  <c r="AM138" i="7"/>
  <c r="AM139" i="7"/>
  <c r="AM140" i="7"/>
  <c r="AM141" i="7"/>
  <c r="AP141" i="7"/>
  <c r="AM142" i="7"/>
  <c r="AM143" i="7"/>
  <c r="AM144" i="7"/>
  <c r="AM145" i="7"/>
  <c r="AM146" i="7"/>
  <c r="AM147" i="7"/>
  <c r="AM148" i="7"/>
  <c r="AM149" i="7"/>
  <c r="AM150" i="7"/>
  <c r="AM151" i="7"/>
  <c r="AM152" i="7"/>
  <c r="AM153" i="7"/>
  <c r="AM154" i="7"/>
  <c r="AM155" i="7"/>
  <c r="AM156" i="7"/>
  <c r="AM157" i="7"/>
  <c r="AN157" i="7"/>
  <c r="AM158" i="7"/>
  <c r="AM159" i="7"/>
  <c r="AM160" i="7"/>
  <c r="AM161" i="7"/>
  <c r="AM162" i="7"/>
  <c r="AM163" i="7"/>
  <c r="AM164" i="7"/>
  <c r="AM165" i="7"/>
  <c r="AM166" i="7"/>
  <c r="AM167" i="7"/>
  <c r="AM168" i="7"/>
  <c r="AM169" i="7"/>
  <c r="AM170" i="7"/>
  <c r="AM171" i="7"/>
  <c r="AM172" i="7"/>
  <c r="AM173" i="7"/>
  <c r="AM174" i="7"/>
  <c r="AM175" i="7"/>
  <c r="AM176" i="7"/>
  <c r="AM177" i="7"/>
  <c r="AM178" i="7"/>
  <c r="AM179" i="7"/>
  <c r="AM180" i="7"/>
  <c r="AM181" i="7"/>
  <c r="AN181" i="7"/>
  <c r="AM182" i="7"/>
  <c r="AM183" i="7"/>
  <c r="AM184" i="7"/>
  <c r="AM185" i="7"/>
  <c r="AM186" i="7"/>
  <c r="AM187" i="7"/>
  <c r="AM188" i="7"/>
  <c r="AM189" i="7"/>
  <c r="AN189" i="7"/>
  <c r="AM190" i="7"/>
  <c r="AM191" i="7"/>
  <c r="AM192" i="7"/>
  <c r="AM193" i="7"/>
  <c r="AM194" i="7"/>
  <c r="AM195" i="7"/>
  <c r="AM196" i="7"/>
  <c r="AM197" i="7"/>
  <c r="AM198" i="7"/>
  <c r="AM199" i="7"/>
  <c r="AM200" i="7"/>
  <c r="AM201" i="7"/>
  <c r="AM202" i="7"/>
  <c r="AM203" i="7"/>
  <c r="AM204" i="7"/>
  <c r="AM205" i="7"/>
  <c r="AP205" i="7"/>
  <c r="AM206" i="7"/>
  <c r="AM207" i="7"/>
  <c r="AM208" i="7"/>
  <c r="AM209" i="7"/>
  <c r="AM210" i="7"/>
  <c r="AM211" i="7"/>
  <c r="AM212" i="7"/>
  <c r="AM213" i="7"/>
  <c r="AP213" i="7"/>
  <c r="AM214" i="7"/>
  <c r="AM215" i="7"/>
  <c r="AM216" i="7"/>
  <c r="AM217" i="7"/>
  <c r="AM218" i="7"/>
  <c r="AM219" i="7"/>
  <c r="AM220" i="7"/>
  <c r="AM221" i="7"/>
  <c r="AN221" i="7"/>
  <c r="AM222" i="7"/>
  <c r="AM223" i="7"/>
  <c r="AM224" i="7"/>
  <c r="AM225" i="7"/>
  <c r="AM226" i="7"/>
  <c r="AM227" i="7"/>
  <c r="AM228" i="7"/>
  <c r="AM229" i="7"/>
  <c r="AP229" i="7"/>
  <c r="AM230" i="7"/>
  <c r="AM231" i="7"/>
  <c r="AM232" i="7"/>
  <c r="AM233" i="7"/>
  <c r="AM234" i="7"/>
  <c r="AM235" i="7"/>
  <c r="AM236" i="7"/>
  <c r="AM237" i="7"/>
  <c r="AN237" i="7"/>
  <c r="AM22" i="7"/>
  <c r="AM3" i="7"/>
  <c r="AM4" i="7"/>
  <c r="AM5" i="7"/>
  <c r="AN5" i="7"/>
  <c r="H19" i="7"/>
  <c r="AM6" i="7"/>
  <c r="AM7" i="7"/>
  <c r="AN7" i="7"/>
  <c r="C37" i="7"/>
  <c r="AM8" i="7"/>
  <c r="AM9" i="7"/>
  <c r="AN9" i="7"/>
  <c r="AM10" i="7"/>
  <c r="AM11" i="7"/>
  <c r="AM12" i="7"/>
  <c r="AM13" i="7"/>
  <c r="AN13" i="7"/>
  <c r="AM14" i="7"/>
  <c r="AM15" i="7"/>
  <c r="AN15" i="7"/>
  <c r="AM16" i="7"/>
  <c r="AM17" i="7"/>
  <c r="AN17" i="7"/>
  <c r="AM18" i="7"/>
  <c r="AM19" i="7"/>
  <c r="AM2" i="7"/>
  <c r="AN2" i="7"/>
  <c r="C32" i="7"/>
  <c r="BC215" i="7"/>
  <c r="BD215" i="7"/>
  <c r="BC216" i="7"/>
  <c r="BC217" i="7"/>
  <c r="BC218" i="7"/>
  <c r="BC219" i="7"/>
  <c r="BD219" i="7"/>
  <c r="BC220" i="7"/>
  <c r="BC221" i="7"/>
  <c r="BC222" i="7"/>
  <c r="BC223" i="7"/>
  <c r="BD223" i="7"/>
  <c r="BC224" i="7"/>
  <c r="BC225" i="7"/>
  <c r="BD225" i="7"/>
  <c r="BC226" i="7"/>
  <c r="BC227" i="7"/>
  <c r="BD227" i="7"/>
  <c r="BC228" i="7"/>
  <c r="BC229" i="7"/>
  <c r="BC230" i="7"/>
  <c r="BC231" i="7"/>
  <c r="BD231" i="7"/>
  <c r="BC232" i="7"/>
  <c r="BC233" i="7"/>
  <c r="BC234" i="7"/>
  <c r="BC235" i="7"/>
  <c r="BD235" i="7"/>
  <c r="BC236" i="7"/>
  <c r="BC237" i="7"/>
  <c r="BC238" i="7"/>
  <c r="BC239" i="7"/>
  <c r="BD239" i="7"/>
  <c r="BC240" i="7"/>
  <c r="BC241" i="7"/>
  <c r="BC242" i="7"/>
  <c r="BC243" i="7"/>
  <c r="BD243" i="7"/>
  <c r="BC244" i="7"/>
  <c r="BC245" i="7"/>
  <c r="BC246" i="7"/>
  <c r="BD246" i="7"/>
  <c r="BC247" i="7"/>
  <c r="BD247" i="7"/>
  <c r="BC248" i="7"/>
  <c r="BC249" i="7"/>
  <c r="BC250" i="7"/>
  <c r="BC251" i="7"/>
  <c r="AZ215" i="7"/>
  <c r="BB215" i="7"/>
  <c r="AZ216" i="7"/>
  <c r="BE216" i="7"/>
  <c r="AZ217" i="7"/>
  <c r="AZ218" i="7"/>
  <c r="AZ219" i="7"/>
  <c r="BB219" i="7"/>
  <c r="AZ220" i="7"/>
  <c r="BE220" i="7"/>
  <c r="AZ221" i="7"/>
  <c r="AZ222" i="7"/>
  <c r="BB222" i="7"/>
  <c r="AZ223" i="7"/>
  <c r="BB223" i="7"/>
  <c r="AZ224" i="7"/>
  <c r="AZ225" i="7"/>
  <c r="AZ226" i="7"/>
  <c r="AZ227" i="7"/>
  <c r="BB227" i="7"/>
  <c r="AZ228" i="7"/>
  <c r="AZ229" i="7"/>
  <c r="AZ230" i="7"/>
  <c r="AZ231" i="7"/>
  <c r="BB231" i="7"/>
  <c r="AZ232" i="7"/>
  <c r="AZ233" i="7"/>
  <c r="BB233" i="7"/>
  <c r="AZ234" i="7"/>
  <c r="AZ235" i="7"/>
  <c r="BB235" i="7"/>
  <c r="AZ236" i="7"/>
  <c r="AZ237" i="7"/>
  <c r="AZ238" i="7"/>
  <c r="AZ239" i="7"/>
  <c r="BB239" i="7"/>
  <c r="AZ240" i="7"/>
  <c r="AZ241" i="7"/>
  <c r="BB241" i="7"/>
  <c r="AZ242" i="7"/>
  <c r="AZ243" i="7"/>
  <c r="BB243" i="7"/>
  <c r="AZ244" i="7"/>
  <c r="AZ245" i="7"/>
  <c r="AZ246" i="7"/>
  <c r="AZ247" i="7"/>
  <c r="BB247" i="7"/>
  <c r="AZ248" i="7"/>
  <c r="AZ249" i="7"/>
  <c r="AZ250" i="7"/>
  <c r="AZ251" i="7"/>
  <c r="BE223" i="7"/>
  <c r="BE224" i="7"/>
  <c r="BE225" i="7"/>
  <c r="BE226" i="7"/>
  <c r="BE227" i="7"/>
  <c r="BE228" i="7"/>
  <c r="BE229" i="7"/>
  <c r="BE230" i="7"/>
  <c r="BE231" i="7"/>
  <c r="BE232" i="7"/>
  <c r="BE233" i="7"/>
  <c r="BE234" i="7"/>
  <c r="BE235" i="7"/>
  <c r="BE236" i="7"/>
  <c r="BE237" i="7"/>
  <c r="BE238" i="7"/>
  <c r="BE239" i="7"/>
  <c r="BE240" i="7"/>
  <c r="BE241" i="7"/>
  <c r="BE242" i="7"/>
  <c r="BE243" i="7"/>
  <c r="BE244" i="7"/>
  <c r="BE245" i="7"/>
  <c r="BE246" i="7"/>
  <c r="BE247" i="7"/>
  <c r="BE248" i="7"/>
  <c r="BE249" i="7"/>
  <c r="BE250" i="7"/>
  <c r="BE251" i="7"/>
  <c r="BC252" i="7"/>
  <c r="BC253" i="7"/>
  <c r="BD253" i="7"/>
  <c r="BC254" i="7"/>
  <c r="BD254" i="7"/>
  <c r="BC255" i="7"/>
  <c r="BD255" i="7"/>
  <c r="BC256" i="7"/>
  <c r="BC257" i="7"/>
  <c r="BC258" i="7"/>
  <c r="BC259" i="7"/>
  <c r="BC260" i="7"/>
  <c r="BD260" i="7"/>
  <c r="BC261" i="7"/>
  <c r="BC262" i="7"/>
  <c r="BD262" i="7"/>
  <c r="BC263" i="7"/>
  <c r="BD263" i="7"/>
  <c r="BC264" i="7"/>
  <c r="BC265" i="7"/>
  <c r="BC266" i="7"/>
  <c r="BC267" i="7"/>
  <c r="BC268" i="7"/>
  <c r="BC269" i="7"/>
  <c r="BC270" i="7"/>
  <c r="BD270" i="7"/>
  <c r="BC271" i="7"/>
  <c r="BD271" i="7"/>
  <c r="BC272" i="7"/>
  <c r="BC273" i="7"/>
  <c r="BC274" i="7"/>
  <c r="BC275" i="7"/>
  <c r="BD275" i="7"/>
  <c r="BC276" i="7"/>
  <c r="BC277" i="7"/>
  <c r="BC278" i="7"/>
  <c r="BD278" i="7"/>
  <c r="BC279" i="7"/>
  <c r="BD279" i="7"/>
  <c r="BC280" i="7"/>
  <c r="BC281" i="7"/>
  <c r="BC282" i="7"/>
  <c r="BC283" i="7"/>
  <c r="BD283" i="7"/>
  <c r="BC284" i="7"/>
  <c r="BC285" i="7"/>
  <c r="BC286" i="7"/>
  <c r="BD286" i="7"/>
  <c r="BC287" i="7"/>
  <c r="BD287" i="7"/>
  <c r="BC288" i="7"/>
  <c r="BC289" i="7"/>
  <c r="BD289" i="7"/>
  <c r="AZ252" i="7"/>
  <c r="AZ253" i="7"/>
  <c r="BE253" i="7"/>
  <c r="AZ254" i="7"/>
  <c r="BB254" i="7"/>
  <c r="AZ255" i="7"/>
  <c r="BB255" i="7"/>
  <c r="AZ256" i="7"/>
  <c r="BE256" i="7"/>
  <c r="AZ257" i="7"/>
  <c r="AZ258" i="7"/>
  <c r="AZ259" i="7"/>
  <c r="AZ260" i="7"/>
  <c r="AZ261" i="7"/>
  <c r="AZ262" i="7"/>
  <c r="BB262" i="7"/>
  <c r="AZ263" i="7"/>
  <c r="BB263" i="7"/>
  <c r="AZ264" i="7"/>
  <c r="AZ265" i="7"/>
  <c r="AZ266" i="7"/>
  <c r="AZ267" i="7"/>
  <c r="AZ268" i="7"/>
  <c r="AZ269" i="7"/>
  <c r="AZ270" i="7"/>
  <c r="BB270" i="7"/>
  <c r="AZ271" i="7"/>
  <c r="BB271" i="7"/>
  <c r="AZ272" i="7"/>
  <c r="AZ273" i="7"/>
  <c r="AZ274" i="7"/>
  <c r="AZ275" i="7"/>
  <c r="BB275" i="7"/>
  <c r="AZ276" i="7"/>
  <c r="AZ277" i="7"/>
  <c r="AZ278" i="7"/>
  <c r="BB278" i="7"/>
  <c r="AZ279" i="7"/>
  <c r="BB279" i="7"/>
  <c r="AZ280" i="7"/>
  <c r="AZ281" i="7"/>
  <c r="AZ282" i="7"/>
  <c r="AZ283" i="7"/>
  <c r="BB283" i="7"/>
  <c r="AZ284" i="7"/>
  <c r="AZ285" i="7"/>
  <c r="AZ286" i="7"/>
  <c r="BB286" i="7"/>
  <c r="AZ287" i="7"/>
  <c r="BB287" i="7"/>
  <c r="AZ288" i="7"/>
  <c r="AZ289" i="7"/>
  <c r="BE252" i="7"/>
  <c r="BE257" i="7"/>
  <c r="BE258" i="7"/>
  <c r="BE260" i="7"/>
  <c r="BE261" i="7"/>
  <c r="BE262" i="7"/>
  <c r="BE263" i="7"/>
  <c r="BE264" i="7"/>
  <c r="BE265" i="7"/>
  <c r="BE266" i="7"/>
  <c r="BE267" i="7"/>
  <c r="BE268" i="7"/>
  <c r="BE269" i="7"/>
  <c r="BE270" i="7"/>
  <c r="BE271" i="7"/>
  <c r="BE272" i="7"/>
  <c r="BE273" i="7"/>
  <c r="BE274" i="7"/>
  <c r="BE275" i="7"/>
  <c r="BE276" i="7"/>
  <c r="BE277" i="7"/>
  <c r="BE278" i="7"/>
  <c r="BE279" i="7"/>
  <c r="BE280" i="7"/>
  <c r="BE281" i="7"/>
  <c r="BE282" i="7"/>
  <c r="BE283" i="7"/>
  <c r="BE284" i="7"/>
  <c r="BE285" i="7"/>
  <c r="BE286" i="7"/>
  <c r="BE287" i="7"/>
  <c r="BE288" i="7"/>
  <c r="BE289" i="7"/>
  <c r="BC290" i="7"/>
  <c r="BC291" i="7"/>
  <c r="BD291" i="7"/>
  <c r="BC292" i="7"/>
  <c r="BD292" i="7"/>
  <c r="BC293" i="7"/>
  <c r="BC294" i="7"/>
  <c r="BC295" i="7"/>
  <c r="BD295" i="7"/>
  <c r="BC296" i="7"/>
  <c r="BC297" i="7"/>
  <c r="BC298" i="7"/>
  <c r="BC299" i="7"/>
  <c r="BD299" i="7"/>
  <c r="BC300" i="7"/>
  <c r="BD300" i="7"/>
  <c r="BC301" i="7"/>
  <c r="BC302" i="7"/>
  <c r="BC303" i="7"/>
  <c r="BC304" i="7"/>
  <c r="BD304" i="7"/>
  <c r="BC305" i="7"/>
  <c r="BC306" i="7"/>
  <c r="BC307" i="7"/>
  <c r="BD307" i="7"/>
  <c r="BC308" i="7"/>
  <c r="BD308" i="7"/>
  <c r="BC309" i="7"/>
  <c r="BC310" i="7"/>
  <c r="BC311" i="7"/>
  <c r="BD311" i="7"/>
  <c r="BC312" i="7"/>
  <c r="BD312" i="7"/>
  <c r="BC313" i="7"/>
  <c r="BC314" i="7"/>
  <c r="BC315" i="7"/>
  <c r="BD315" i="7"/>
  <c r="BC316" i="7"/>
  <c r="BD316" i="7"/>
  <c r="BC317" i="7"/>
  <c r="BC318" i="7"/>
  <c r="BC319" i="7"/>
  <c r="BD319" i="7"/>
  <c r="BC320" i="7"/>
  <c r="BD320" i="7"/>
  <c r="BC321" i="7"/>
  <c r="BC322" i="7"/>
  <c r="BC323" i="7"/>
  <c r="BD323" i="7"/>
  <c r="BC324" i="7"/>
  <c r="BD324" i="7"/>
  <c r="BC325" i="7"/>
  <c r="BC326" i="7"/>
  <c r="BC327" i="7"/>
  <c r="BD327" i="7"/>
  <c r="AZ290" i="7"/>
  <c r="AZ291" i="7"/>
  <c r="BB291" i="7"/>
  <c r="AZ292" i="7"/>
  <c r="BB292" i="7"/>
  <c r="AZ293" i="7"/>
  <c r="BE293" i="7"/>
  <c r="AZ294" i="7"/>
  <c r="BB294" i="7"/>
  <c r="AZ295" i="7"/>
  <c r="BB295" i="7"/>
  <c r="AZ296" i="7"/>
  <c r="AZ297" i="7"/>
  <c r="AZ298" i="7"/>
  <c r="BB298" i="7"/>
  <c r="AZ299" i="7"/>
  <c r="BB299" i="7"/>
  <c r="AZ300" i="7"/>
  <c r="BB300" i="7"/>
  <c r="AZ301" i="7"/>
  <c r="BB301" i="7"/>
  <c r="AZ302" i="7"/>
  <c r="BB302" i="7"/>
  <c r="AZ303" i="7"/>
  <c r="AZ304" i="7"/>
  <c r="BB304" i="7"/>
  <c r="AZ305" i="7"/>
  <c r="AZ306" i="7"/>
  <c r="BB306" i="7"/>
  <c r="AZ307" i="7"/>
  <c r="BB307" i="7"/>
  <c r="AZ308" i="7"/>
  <c r="BB308" i="7"/>
  <c r="AZ309" i="7"/>
  <c r="AZ310" i="7"/>
  <c r="AZ311" i="7"/>
  <c r="BB311" i="7"/>
  <c r="AZ312" i="7"/>
  <c r="BB312" i="7"/>
  <c r="AZ313" i="7"/>
  <c r="AZ314" i="7"/>
  <c r="BB314" i="7"/>
  <c r="AZ315" i="7"/>
  <c r="BB315" i="7"/>
  <c r="AZ316" i="7"/>
  <c r="BB316" i="7"/>
  <c r="AZ317" i="7"/>
  <c r="BB317" i="7"/>
  <c r="AZ318" i="7"/>
  <c r="AZ319" i="7"/>
  <c r="BB319" i="7"/>
  <c r="AZ320" i="7"/>
  <c r="BB320" i="7"/>
  <c r="AZ321" i="7"/>
  <c r="AZ322" i="7"/>
  <c r="BB322" i="7"/>
  <c r="AZ323" i="7"/>
  <c r="BB323" i="7"/>
  <c r="AZ324" i="7"/>
  <c r="BB324" i="7"/>
  <c r="AZ325" i="7"/>
  <c r="BB325" i="7"/>
  <c r="AZ326" i="7"/>
  <c r="AZ327" i="7"/>
  <c r="BB327" i="7"/>
  <c r="BE292" i="7"/>
  <c r="BE296" i="7"/>
  <c r="BE297" i="7"/>
  <c r="BE298" i="7"/>
  <c r="BE299" i="7"/>
  <c r="BE300" i="7"/>
  <c r="BE301" i="7"/>
  <c r="BE302" i="7"/>
  <c r="BE303" i="7"/>
  <c r="BE304" i="7"/>
  <c r="BE305" i="7"/>
  <c r="BE306" i="7"/>
  <c r="BE307" i="7"/>
  <c r="BE308" i="7"/>
  <c r="BE309" i="7"/>
  <c r="BE310" i="7"/>
  <c r="BE311" i="7"/>
  <c r="BE312" i="7"/>
  <c r="BE313" i="7"/>
  <c r="BE314" i="7"/>
  <c r="BE315" i="7"/>
  <c r="BE316" i="7"/>
  <c r="BE317" i="7"/>
  <c r="BE318" i="7"/>
  <c r="BE319" i="7"/>
  <c r="BE320" i="7"/>
  <c r="BE321" i="7"/>
  <c r="BE322" i="7"/>
  <c r="BE323" i="7"/>
  <c r="BE324" i="7"/>
  <c r="BE325" i="7"/>
  <c r="BE326" i="7"/>
  <c r="BE327" i="7"/>
  <c r="BC328" i="7"/>
  <c r="BC329" i="7"/>
  <c r="BC330" i="7"/>
  <c r="BD330" i="7"/>
  <c r="BC331" i="7"/>
  <c r="BD331" i="7"/>
  <c r="BC332" i="7"/>
  <c r="BC333" i="7"/>
  <c r="BC334" i="7"/>
  <c r="BD334" i="7"/>
  <c r="BC335" i="7"/>
  <c r="BD335" i="7"/>
  <c r="BC336" i="7"/>
  <c r="BC337" i="7"/>
  <c r="BC338" i="7"/>
  <c r="BD338" i="7"/>
  <c r="BC339" i="7"/>
  <c r="BD339" i="7"/>
  <c r="BC340" i="7"/>
  <c r="BC341" i="7"/>
  <c r="BC342" i="7"/>
  <c r="BD342" i="7"/>
  <c r="BC343" i="7"/>
  <c r="BD343" i="7"/>
  <c r="BC344" i="7"/>
  <c r="BC345" i="7"/>
  <c r="BC346" i="7"/>
  <c r="BD346" i="7"/>
  <c r="BC347" i="7"/>
  <c r="BD347" i="7"/>
  <c r="BC348" i="7"/>
  <c r="BC349" i="7"/>
  <c r="BC350" i="7"/>
  <c r="BD350" i="7"/>
  <c r="BC351" i="7"/>
  <c r="BD351" i="7"/>
  <c r="BC352" i="7"/>
  <c r="BC353" i="7"/>
  <c r="BC354" i="7"/>
  <c r="BD354" i="7"/>
  <c r="BC355" i="7"/>
  <c r="BD355" i="7"/>
  <c r="BC356" i="7"/>
  <c r="AZ328" i="7"/>
  <c r="BE328" i="7"/>
  <c r="AZ329" i="7"/>
  <c r="AZ330" i="7"/>
  <c r="AZ331" i="7"/>
  <c r="BB331" i="7"/>
  <c r="AZ332" i="7"/>
  <c r="BE332" i="7"/>
  <c r="AZ333" i="7"/>
  <c r="AZ334" i="7"/>
  <c r="AZ335" i="7"/>
  <c r="BB335" i="7"/>
  <c r="AZ336" i="7"/>
  <c r="AZ337" i="7"/>
  <c r="AZ338" i="7"/>
  <c r="AZ339" i="7"/>
  <c r="BB339" i="7"/>
  <c r="AZ340" i="7"/>
  <c r="AZ341" i="7"/>
  <c r="AZ342" i="7"/>
  <c r="AZ343" i="7"/>
  <c r="BB343" i="7"/>
  <c r="AZ344" i="7"/>
  <c r="AZ345" i="7"/>
  <c r="AZ346" i="7"/>
  <c r="AZ347" i="7"/>
  <c r="BB347" i="7"/>
  <c r="AZ348" i="7"/>
  <c r="AZ349" i="7"/>
  <c r="BB349" i="7"/>
  <c r="AZ350" i="7"/>
  <c r="AZ351" i="7"/>
  <c r="BB351" i="7"/>
  <c r="AZ352" i="7"/>
  <c r="AZ353" i="7"/>
  <c r="AZ354" i="7"/>
  <c r="AZ355" i="7"/>
  <c r="BB355" i="7"/>
  <c r="AZ356" i="7"/>
  <c r="BE334" i="7"/>
  <c r="BE335" i="7"/>
  <c r="BE336" i="7"/>
  <c r="BE337" i="7"/>
  <c r="BE338" i="7"/>
  <c r="BE339" i="7"/>
  <c r="BE340" i="7"/>
  <c r="BE341" i="7"/>
  <c r="BE342" i="7"/>
  <c r="BE343" i="7"/>
  <c r="BE344" i="7"/>
  <c r="BE345" i="7"/>
  <c r="BE346" i="7"/>
  <c r="BE347" i="7"/>
  <c r="BE348" i="7"/>
  <c r="BE349" i="7"/>
  <c r="BE350" i="7"/>
  <c r="BE351" i="7"/>
  <c r="BE352" i="7"/>
  <c r="BE353" i="7"/>
  <c r="BE354" i="7"/>
  <c r="BE355" i="7"/>
  <c r="BE356" i="7"/>
  <c r="BC357" i="7"/>
  <c r="BC358" i="7"/>
  <c r="BD358" i="7"/>
  <c r="BC359" i="7"/>
  <c r="BD359" i="7"/>
  <c r="BC360" i="7"/>
  <c r="BC361" i="7"/>
  <c r="BC362" i="7"/>
  <c r="BC363" i="7"/>
  <c r="BD363" i="7"/>
  <c r="BC364" i="7"/>
  <c r="BC365" i="7"/>
  <c r="BC366" i="7"/>
  <c r="BC367" i="7"/>
  <c r="BD367" i="7"/>
  <c r="BC368" i="7"/>
  <c r="BC369" i="7"/>
  <c r="BC370" i="7"/>
  <c r="BC371" i="7"/>
  <c r="BD371" i="7"/>
  <c r="BC372" i="7"/>
  <c r="BC373" i="7"/>
  <c r="BC374" i="7"/>
  <c r="BC375" i="7"/>
  <c r="BD375" i="7"/>
  <c r="BC376" i="7"/>
  <c r="BC377" i="7"/>
  <c r="BC378" i="7"/>
  <c r="BC379" i="7"/>
  <c r="BD379" i="7"/>
  <c r="BC380" i="7"/>
  <c r="BC381" i="7"/>
  <c r="BC382" i="7"/>
  <c r="BC383" i="7"/>
  <c r="BD383" i="7"/>
  <c r="BC384" i="7"/>
  <c r="BC385" i="7"/>
  <c r="BC386" i="7"/>
  <c r="BC387" i="7"/>
  <c r="BD387" i="7"/>
  <c r="BC388" i="7"/>
  <c r="BC389" i="7"/>
  <c r="BC390" i="7"/>
  <c r="BC391" i="7"/>
  <c r="BD391" i="7"/>
  <c r="BC392" i="7"/>
  <c r="BC393" i="7"/>
  <c r="BC394" i="7"/>
  <c r="BC395" i="7"/>
  <c r="AZ357" i="7"/>
  <c r="AZ358" i="7"/>
  <c r="BB358" i="7"/>
  <c r="AZ359" i="7"/>
  <c r="BB359" i="7"/>
  <c r="AZ360" i="7"/>
  <c r="AZ361" i="7"/>
  <c r="BE361" i="7"/>
  <c r="AZ362" i="7"/>
  <c r="BE362" i="7"/>
  <c r="AZ363" i="7"/>
  <c r="BB363" i="7"/>
  <c r="AZ364" i="7"/>
  <c r="BE364" i="7"/>
  <c r="AZ365" i="7"/>
  <c r="AZ366" i="7"/>
  <c r="AZ367" i="7"/>
  <c r="BB367" i="7"/>
  <c r="AZ368" i="7"/>
  <c r="AZ369" i="7"/>
  <c r="AZ370" i="7"/>
  <c r="AZ371" i="7"/>
  <c r="BB371" i="7"/>
  <c r="AZ372" i="7"/>
  <c r="AZ373" i="7"/>
  <c r="AZ374" i="7"/>
  <c r="AZ375" i="7"/>
  <c r="BB375" i="7"/>
  <c r="AZ376" i="7"/>
  <c r="AZ377" i="7"/>
  <c r="AZ378" i="7"/>
  <c r="AZ379" i="7"/>
  <c r="BB379" i="7"/>
  <c r="AZ380" i="7"/>
  <c r="AZ381" i="7"/>
  <c r="AZ382" i="7"/>
  <c r="AZ383" i="7"/>
  <c r="BB383" i="7"/>
  <c r="AZ384" i="7"/>
  <c r="BB384" i="7"/>
  <c r="AZ385" i="7"/>
  <c r="AZ386" i="7"/>
  <c r="AZ387" i="7"/>
  <c r="BB387" i="7"/>
  <c r="AZ388" i="7"/>
  <c r="AZ389" i="7"/>
  <c r="BB389" i="7"/>
  <c r="AZ390" i="7"/>
  <c r="AZ391" i="7"/>
  <c r="BB391" i="7"/>
  <c r="AZ392" i="7"/>
  <c r="AZ393" i="7"/>
  <c r="AZ394" i="7"/>
  <c r="BB394" i="7"/>
  <c r="AZ395" i="7"/>
  <c r="BE363" i="7"/>
  <c r="BE365" i="7"/>
  <c r="BE366" i="7"/>
  <c r="BE367" i="7"/>
  <c r="BE368" i="7"/>
  <c r="BE369" i="7"/>
  <c r="BE370" i="7"/>
  <c r="BE371" i="7"/>
  <c r="BE372" i="7"/>
  <c r="BE373" i="7"/>
  <c r="BE374" i="7"/>
  <c r="BE375" i="7"/>
  <c r="BE376" i="7"/>
  <c r="BE377" i="7"/>
  <c r="BE378" i="7"/>
  <c r="BE379" i="7"/>
  <c r="BE380" i="7"/>
  <c r="BE381" i="7"/>
  <c r="BE382" i="7"/>
  <c r="BE383" i="7"/>
  <c r="BE384" i="7"/>
  <c r="BE385" i="7"/>
  <c r="BE386" i="7"/>
  <c r="BE387" i="7"/>
  <c r="BE388" i="7"/>
  <c r="BE389" i="7"/>
  <c r="BE390" i="7"/>
  <c r="BE391" i="7"/>
  <c r="BE392" i="7"/>
  <c r="BE393" i="7"/>
  <c r="BE394" i="7"/>
  <c r="BE395" i="7"/>
  <c r="BC396" i="7"/>
  <c r="BC397" i="7"/>
  <c r="BC398" i="7"/>
  <c r="BD398" i="7"/>
  <c r="BC399" i="7"/>
  <c r="BD399" i="7"/>
  <c r="BC400" i="7"/>
  <c r="BC401" i="7"/>
  <c r="BC402" i="7"/>
  <c r="BD402" i="7"/>
  <c r="BC403" i="7"/>
  <c r="BC404" i="7"/>
  <c r="BC405" i="7"/>
  <c r="BC406" i="7"/>
  <c r="BD406" i="7"/>
  <c r="BC407" i="7"/>
  <c r="BC408" i="7"/>
  <c r="BD408" i="7"/>
  <c r="BC409" i="7"/>
  <c r="BC410" i="7"/>
  <c r="BC411" i="7"/>
  <c r="BD411" i="7"/>
  <c r="BC412" i="7"/>
  <c r="BC413" i="7"/>
  <c r="BC414" i="7"/>
  <c r="BD414" i="7"/>
  <c r="BC415" i="7"/>
  <c r="BC416" i="7"/>
  <c r="BC417" i="7"/>
  <c r="BC418" i="7"/>
  <c r="BD418" i="7"/>
  <c r="BC419" i="7"/>
  <c r="BD419" i="7"/>
  <c r="BC420" i="7"/>
  <c r="BC421" i="7"/>
  <c r="BC422" i="7"/>
  <c r="BD422" i="7"/>
  <c r="BC423" i="7"/>
  <c r="BC424" i="7"/>
  <c r="BD424" i="7"/>
  <c r="AZ396" i="7"/>
  <c r="BE396" i="7"/>
  <c r="AZ397" i="7"/>
  <c r="AZ398" i="7"/>
  <c r="BB398" i="7"/>
  <c r="AZ399" i="7"/>
  <c r="BE399" i="7"/>
  <c r="AZ400" i="7"/>
  <c r="AZ401" i="7"/>
  <c r="AZ402" i="7"/>
  <c r="BB402" i="7"/>
  <c r="AZ403" i="7"/>
  <c r="AZ404" i="7"/>
  <c r="AZ405" i="7"/>
  <c r="AZ406" i="7"/>
  <c r="BB406" i="7"/>
  <c r="AZ407" i="7"/>
  <c r="AZ408" i="7"/>
  <c r="AZ409" i="7"/>
  <c r="AZ410" i="7"/>
  <c r="AZ411" i="7"/>
  <c r="BB411" i="7"/>
  <c r="AZ412" i="7"/>
  <c r="AZ413" i="7"/>
  <c r="BB413" i="7"/>
  <c r="AZ414" i="7"/>
  <c r="AZ415" i="7"/>
  <c r="AZ416" i="7"/>
  <c r="AZ417" i="7"/>
  <c r="AZ418" i="7"/>
  <c r="AZ419" i="7"/>
  <c r="BB419" i="7"/>
  <c r="AZ420" i="7"/>
  <c r="AZ421" i="7"/>
  <c r="BB421" i="7"/>
  <c r="AZ422" i="7"/>
  <c r="AZ423" i="7"/>
  <c r="AZ424" i="7"/>
  <c r="BE400" i="7"/>
  <c r="BE401" i="7"/>
  <c r="BE402" i="7"/>
  <c r="BE403" i="7"/>
  <c r="BE404" i="7"/>
  <c r="BE405" i="7"/>
  <c r="BE406" i="7"/>
  <c r="BE407" i="7"/>
  <c r="BE408" i="7"/>
  <c r="BE409" i="7"/>
  <c r="BE410" i="7"/>
  <c r="BE411" i="7"/>
  <c r="BE412" i="7"/>
  <c r="BE413" i="7"/>
  <c r="BE414" i="7"/>
  <c r="BE415" i="7"/>
  <c r="BE416" i="7"/>
  <c r="BE417" i="7"/>
  <c r="BE418" i="7"/>
  <c r="BE419" i="7"/>
  <c r="BE420" i="7"/>
  <c r="BE421" i="7"/>
  <c r="BE422" i="7"/>
  <c r="BE423" i="7"/>
  <c r="BE424" i="7"/>
  <c r="BC77" i="7"/>
  <c r="BD77" i="7"/>
  <c r="BC78" i="7"/>
  <c r="BD78" i="7"/>
  <c r="BC79" i="7"/>
  <c r="BC80" i="7"/>
  <c r="BC81" i="7"/>
  <c r="BC82" i="7"/>
  <c r="BC83" i="7"/>
  <c r="BD83" i="7"/>
  <c r="BC84" i="7"/>
  <c r="BC85" i="7"/>
  <c r="BC86" i="7"/>
  <c r="BD86" i="7"/>
  <c r="BC87" i="7"/>
  <c r="BD87" i="7"/>
  <c r="BC88" i="7"/>
  <c r="BC89" i="7"/>
  <c r="BC90" i="7"/>
  <c r="BC91" i="7"/>
  <c r="BD91" i="7"/>
  <c r="BC92" i="7"/>
  <c r="BC93" i="7"/>
  <c r="BC94" i="7"/>
  <c r="BC95" i="7"/>
  <c r="BD95" i="7"/>
  <c r="BC96" i="7"/>
  <c r="BC97" i="7"/>
  <c r="BC98" i="7"/>
  <c r="BC99" i="7"/>
  <c r="BD99" i="7"/>
  <c r="BC100" i="7"/>
  <c r="BC101" i="7"/>
  <c r="BC102" i="7"/>
  <c r="BC103" i="7"/>
  <c r="BD103" i="7"/>
  <c r="BC104" i="7"/>
  <c r="BC105" i="7"/>
  <c r="BC106" i="7"/>
  <c r="BC107" i="7"/>
  <c r="BD107" i="7"/>
  <c r="BC108" i="7"/>
  <c r="BC109" i="7"/>
  <c r="AZ77" i="7"/>
  <c r="BE77" i="7"/>
  <c r="AZ78" i="7"/>
  <c r="BB78" i="7"/>
  <c r="AZ79" i="7"/>
  <c r="AZ80" i="7"/>
  <c r="AZ81" i="7"/>
  <c r="AZ82" i="7"/>
  <c r="AZ83" i="7"/>
  <c r="BB83" i="7"/>
  <c r="AZ84" i="7"/>
  <c r="BB84" i="7"/>
  <c r="AZ85" i="7"/>
  <c r="AZ86" i="7"/>
  <c r="BB86" i="7"/>
  <c r="AZ87" i="7"/>
  <c r="AZ88" i="7"/>
  <c r="AZ89" i="7"/>
  <c r="AZ90" i="7"/>
  <c r="AZ91" i="7"/>
  <c r="BB91" i="7"/>
  <c r="AZ92" i="7"/>
  <c r="BB92" i="7"/>
  <c r="AZ93" i="7"/>
  <c r="AZ94" i="7"/>
  <c r="BB94" i="7"/>
  <c r="AZ95" i="7"/>
  <c r="BB95" i="7"/>
  <c r="AZ96" i="7"/>
  <c r="AZ97" i="7"/>
  <c r="AZ98" i="7"/>
  <c r="AZ99" i="7"/>
  <c r="BB99" i="7"/>
  <c r="AZ100" i="7"/>
  <c r="BB100" i="7"/>
  <c r="AZ101" i="7"/>
  <c r="AZ102" i="7"/>
  <c r="AZ103" i="7"/>
  <c r="BB103" i="7"/>
  <c r="AZ104" i="7"/>
  <c r="AZ105" i="7"/>
  <c r="AZ106" i="7"/>
  <c r="AZ107" i="7"/>
  <c r="BB107" i="7"/>
  <c r="AZ108" i="7"/>
  <c r="BB108" i="7"/>
  <c r="AZ109" i="7"/>
  <c r="BE78" i="7"/>
  <c r="BE81" i="7"/>
  <c r="BE82" i="7"/>
  <c r="BE83" i="7"/>
  <c r="BE84" i="7"/>
  <c r="BE85" i="7"/>
  <c r="BE86" i="7"/>
  <c r="BE87" i="7"/>
  <c r="BE88" i="7"/>
  <c r="BE89" i="7"/>
  <c r="BE90" i="7"/>
  <c r="BE91" i="7"/>
  <c r="BE92" i="7"/>
  <c r="BE93" i="7"/>
  <c r="BE94" i="7"/>
  <c r="BE95" i="7"/>
  <c r="BE96" i="7"/>
  <c r="BE97" i="7"/>
  <c r="BE98" i="7"/>
  <c r="BE99" i="7"/>
  <c r="BE100" i="7"/>
  <c r="BE101" i="7"/>
  <c r="BE102" i="7"/>
  <c r="BE103" i="7"/>
  <c r="BE104" i="7"/>
  <c r="BE105" i="7"/>
  <c r="BE106" i="7"/>
  <c r="BE107" i="7"/>
  <c r="BE108" i="7"/>
  <c r="BE109" i="7"/>
  <c r="BC110" i="7"/>
  <c r="BD110" i="7"/>
  <c r="BC111" i="7"/>
  <c r="BD111" i="7"/>
  <c r="BC112" i="7"/>
  <c r="BD112" i="7"/>
  <c r="BC113" i="7"/>
  <c r="BC114" i="7"/>
  <c r="BC115" i="7"/>
  <c r="BD115" i="7"/>
  <c r="BC116" i="7"/>
  <c r="BD116" i="7"/>
  <c r="BC117" i="7"/>
  <c r="BC118" i="7"/>
  <c r="BD118" i="7"/>
  <c r="BC119" i="7"/>
  <c r="BD119" i="7"/>
  <c r="BC120" i="7"/>
  <c r="BD120" i="7"/>
  <c r="BC121" i="7"/>
  <c r="BC122" i="7"/>
  <c r="BC123" i="7"/>
  <c r="BD123" i="7"/>
  <c r="BC124" i="7"/>
  <c r="BC125" i="7"/>
  <c r="BC126" i="7"/>
  <c r="BD126" i="7"/>
  <c r="BC127" i="7"/>
  <c r="BD127" i="7"/>
  <c r="BC128" i="7"/>
  <c r="BD128" i="7"/>
  <c r="BC129" i="7"/>
  <c r="BC130" i="7"/>
  <c r="BC131" i="7"/>
  <c r="BC132" i="7"/>
  <c r="BD132" i="7"/>
  <c r="BC133" i="7"/>
  <c r="BC134" i="7"/>
  <c r="BD134" i="7"/>
  <c r="BC135" i="7"/>
  <c r="BD135" i="7"/>
  <c r="BC136" i="7"/>
  <c r="BD136" i="7"/>
  <c r="BC137" i="7"/>
  <c r="BC138" i="7"/>
  <c r="BC139" i="7"/>
  <c r="BC140" i="7"/>
  <c r="BD140" i="7"/>
  <c r="BC141" i="7"/>
  <c r="BC142" i="7"/>
  <c r="BD142" i="7"/>
  <c r="BC143" i="7"/>
  <c r="BD143" i="7"/>
  <c r="AZ110" i="7"/>
  <c r="BB110" i="7"/>
  <c r="AZ111" i="7"/>
  <c r="BB111" i="7"/>
  <c r="AZ112" i="7"/>
  <c r="BB112" i="7"/>
  <c r="AZ113" i="7"/>
  <c r="AZ114" i="7"/>
  <c r="AZ115" i="7"/>
  <c r="BB115" i="7"/>
  <c r="AZ116" i="7"/>
  <c r="BB116" i="7"/>
  <c r="AZ117" i="7"/>
  <c r="AZ118" i="7"/>
  <c r="BB118" i="7"/>
  <c r="AZ119" i="7"/>
  <c r="BB119" i="7"/>
  <c r="AZ120" i="7"/>
  <c r="BB120" i="7"/>
  <c r="AZ121" i="7"/>
  <c r="AZ122" i="7"/>
  <c r="AZ123" i="7"/>
  <c r="BB123" i="7"/>
  <c r="AZ124" i="7"/>
  <c r="AZ125" i="7"/>
  <c r="AZ126" i="7"/>
  <c r="BB126" i="7"/>
  <c r="AZ127" i="7"/>
  <c r="BB127" i="7"/>
  <c r="AZ128" i="7"/>
  <c r="BB128" i="7"/>
  <c r="AZ129" i="7"/>
  <c r="AZ130" i="7"/>
  <c r="AZ131" i="7"/>
  <c r="AZ132" i="7"/>
  <c r="BB132" i="7"/>
  <c r="AZ133" i="7"/>
  <c r="AZ134" i="7"/>
  <c r="BB134" i="7"/>
  <c r="AZ135" i="7"/>
  <c r="BB135" i="7"/>
  <c r="AZ136" i="7"/>
  <c r="BB136" i="7"/>
  <c r="AZ137" i="7"/>
  <c r="AZ138" i="7"/>
  <c r="AZ139" i="7"/>
  <c r="AZ140" i="7"/>
  <c r="BB140" i="7"/>
  <c r="AZ141" i="7"/>
  <c r="AZ142" i="7"/>
  <c r="BB142" i="7"/>
  <c r="AZ143" i="7"/>
  <c r="BB143" i="7"/>
  <c r="BE112" i="7"/>
  <c r="BE116" i="7"/>
  <c r="BE117" i="7"/>
  <c r="BE118" i="7"/>
  <c r="BE119" i="7"/>
  <c r="BE120" i="7"/>
  <c r="BE121" i="7"/>
  <c r="BE122" i="7"/>
  <c r="BE123" i="7"/>
  <c r="BE124" i="7"/>
  <c r="BE125" i="7"/>
  <c r="BE126" i="7"/>
  <c r="BE127" i="7"/>
  <c r="BE128" i="7"/>
  <c r="BE129" i="7"/>
  <c r="BE130" i="7"/>
  <c r="BE131" i="7"/>
  <c r="BE132" i="7"/>
  <c r="BE133" i="7"/>
  <c r="BE134" i="7"/>
  <c r="BE135" i="7"/>
  <c r="BE136" i="7"/>
  <c r="BE137" i="7"/>
  <c r="BE138" i="7"/>
  <c r="BE139" i="7"/>
  <c r="BE140" i="7"/>
  <c r="BE141" i="7"/>
  <c r="BE142" i="7"/>
  <c r="BE143" i="7"/>
  <c r="BC144" i="7"/>
  <c r="BD144" i="7"/>
  <c r="BC145" i="7"/>
  <c r="BD145" i="7"/>
  <c r="BC146" i="7"/>
  <c r="BC147" i="7"/>
  <c r="BD147" i="7"/>
  <c r="BC148" i="7"/>
  <c r="BD148" i="7"/>
  <c r="BC149" i="7"/>
  <c r="BC150" i="7"/>
  <c r="BD150" i="7"/>
  <c r="BC151" i="7"/>
  <c r="BD151" i="7"/>
  <c r="BC152" i="7"/>
  <c r="BD152" i="7"/>
  <c r="BC153" i="7"/>
  <c r="BC154" i="7"/>
  <c r="BC155" i="7"/>
  <c r="BD155" i="7"/>
  <c r="BC156" i="7"/>
  <c r="BD156" i="7"/>
  <c r="BC157" i="7"/>
  <c r="BC158" i="7"/>
  <c r="BD158" i="7"/>
  <c r="BC159" i="7"/>
  <c r="BD159" i="7"/>
  <c r="BC160" i="7"/>
  <c r="BD160" i="7"/>
  <c r="BC161" i="7"/>
  <c r="BC162" i="7"/>
  <c r="BC163" i="7"/>
  <c r="BD163" i="7"/>
  <c r="BC164" i="7"/>
  <c r="BD164" i="7"/>
  <c r="BC165" i="7"/>
  <c r="BD165" i="7"/>
  <c r="BC166" i="7"/>
  <c r="BD166" i="7"/>
  <c r="BC167" i="7"/>
  <c r="BD167" i="7"/>
  <c r="BC168" i="7"/>
  <c r="BC169" i="7"/>
  <c r="BC170" i="7"/>
  <c r="BC171" i="7"/>
  <c r="BD171" i="7"/>
  <c r="BC172" i="7"/>
  <c r="BD172" i="7"/>
  <c r="BC173" i="7"/>
  <c r="BC174" i="7"/>
  <c r="BD174" i="7"/>
  <c r="BC175" i="7"/>
  <c r="BD175" i="7"/>
  <c r="BC176" i="7"/>
  <c r="BC177" i="7"/>
  <c r="BC178" i="7"/>
  <c r="AZ144" i="7"/>
  <c r="BB144" i="7"/>
  <c r="AZ145" i="7"/>
  <c r="BB145" i="7"/>
  <c r="AZ146" i="7"/>
  <c r="AZ147" i="7"/>
  <c r="BB147" i="7"/>
  <c r="AZ148" i="7"/>
  <c r="BB148" i="7"/>
  <c r="AZ149" i="7"/>
  <c r="AZ150" i="7"/>
  <c r="BE150" i="7"/>
  <c r="AZ151" i="7"/>
  <c r="BB151" i="7"/>
  <c r="AZ152" i="7"/>
  <c r="BB152" i="7"/>
  <c r="AZ153" i="7"/>
  <c r="AZ154" i="7"/>
  <c r="AZ155" i="7"/>
  <c r="BB155" i="7"/>
  <c r="AZ156" i="7"/>
  <c r="BB156" i="7"/>
  <c r="AZ157" i="7"/>
  <c r="AZ158" i="7"/>
  <c r="BB158" i="7"/>
  <c r="AZ159" i="7"/>
  <c r="BB159" i="7"/>
  <c r="AZ160" i="7"/>
  <c r="BB160" i="7"/>
  <c r="AZ161" i="7"/>
  <c r="AZ162" i="7"/>
  <c r="AZ163" i="7"/>
  <c r="BB163" i="7"/>
  <c r="AZ164" i="7"/>
  <c r="BB164" i="7"/>
  <c r="AZ165" i="7"/>
  <c r="AZ166" i="7"/>
  <c r="BB166" i="7"/>
  <c r="AZ167" i="7"/>
  <c r="BB167" i="7"/>
  <c r="AZ168" i="7"/>
  <c r="AZ169" i="7"/>
  <c r="AZ170" i="7"/>
  <c r="AZ171" i="7"/>
  <c r="BB171" i="7"/>
  <c r="AZ172" i="7"/>
  <c r="BB172" i="7"/>
  <c r="AZ173" i="7"/>
  <c r="AZ174" i="7"/>
  <c r="BB174" i="7"/>
  <c r="AZ175" i="7"/>
  <c r="BB175" i="7"/>
  <c r="AZ176" i="7"/>
  <c r="AZ177" i="7"/>
  <c r="AZ178" i="7"/>
  <c r="BE144" i="7"/>
  <c r="BE148" i="7"/>
  <c r="BE152" i="7"/>
  <c r="BE153" i="7"/>
  <c r="BE154" i="7"/>
  <c r="BE155" i="7"/>
  <c r="BE156" i="7"/>
  <c r="BE157" i="7"/>
  <c r="BE158" i="7"/>
  <c r="BE159" i="7"/>
  <c r="BE160" i="7"/>
  <c r="BE161" i="7"/>
  <c r="BE162" i="7"/>
  <c r="BE163" i="7"/>
  <c r="BE164" i="7"/>
  <c r="BE165" i="7"/>
  <c r="BE166" i="7"/>
  <c r="BE167" i="7"/>
  <c r="BE168" i="7"/>
  <c r="BE169" i="7"/>
  <c r="BE170" i="7"/>
  <c r="BE171" i="7"/>
  <c r="BE172" i="7"/>
  <c r="BE173" i="7"/>
  <c r="BE174" i="7"/>
  <c r="BE175" i="7"/>
  <c r="BE176" i="7"/>
  <c r="BE177" i="7"/>
  <c r="BE178" i="7"/>
  <c r="BC179" i="7"/>
  <c r="BD179" i="7"/>
  <c r="BC180" i="7"/>
  <c r="BD180" i="7"/>
  <c r="BC181" i="7"/>
  <c r="BC182" i="7"/>
  <c r="BD182" i="7"/>
  <c r="BC183" i="7"/>
  <c r="BD183" i="7"/>
  <c r="BC184" i="7"/>
  <c r="BD184" i="7"/>
  <c r="BC185" i="7"/>
  <c r="BD185" i="7"/>
  <c r="BC186" i="7"/>
  <c r="BC187" i="7"/>
  <c r="BD187" i="7"/>
  <c r="BC188" i="7"/>
  <c r="BD188" i="7"/>
  <c r="BC189" i="7"/>
  <c r="BC190" i="7"/>
  <c r="BD190" i="7"/>
  <c r="BC191" i="7"/>
  <c r="BC192" i="7"/>
  <c r="BD192" i="7"/>
  <c r="BC193" i="7"/>
  <c r="BD193" i="7"/>
  <c r="BC194" i="7"/>
  <c r="BC195" i="7"/>
  <c r="BD195" i="7"/>
  <c r="BC196" i="7"/>
  <c r="BD196" i="7"/>
  <c r="BC197" i="7"/>
  <c r="BC198" i="7"/>
  <c r="BD198" i="7"/>
  <c r="BC199" i="7"/>
  <c r="BC200" i="7"/>
  <c r="BD200" i="7"/>
  <c r="BC201" i="7"/>
  <c r="BC202" i="7"/>
  <c r="BC203" i="7"/>
  <c r="BD203" i="7"/>
  <c r="BC204" i="7"/>
  <c r="BD204" i="7"/>
  <c r="BC205" i="7"/>
  <c r="BC206" i="7"/>
  <c r="BD206" i="7"/>
  <c r="BC207" i="7"/>
  <c r="BD207" i="7"/>
  <c r="BC208" i="7"/>
  <c r="BD208" i="7"/>
  <c r="BC209" i="7"/>
  <c r="BD209" i="7"/>
  <c r="BC210" i="7"/>
  <c r="BC211" i="7"/>
  <c r="BD211" i="7"/>
  <c r="BC212" i="7"/>
  <c r="BD212" i="7"/>
  <c r="BC213" i="7"/>
  <c r="BC214" i="7"/>
  <c r="BD214" i="7"/>
  <c r="AZ179" i="7"/>
  <c r="BB179" i="7"/>
  <c r="AZ180" i="7"/>
  <c r="BB180" i="7"/>
  <c r="AZ181" i="7"/>
  <c r="BE181" i="7"/>
  <c r="AZ182" i="7"/>
  <c r="BB182" i="7"/>
  <c r="AZ183" i="7"/>
  <c r="BE183" i="7"/>
  <c r="AZ184" i="7"/>
  <c r="BE184" i="7"/>
  <c r="AZ185" i="7"/>
  <c r="BE185" i="7"/>
  <c r="AZ186" i="7"/>
  <c r="AZ187" i="7"/>
  <c r="BB187" i="7"/>
  <c r="AZ188" i="7"/>
  <c r="BB188" i="7"/>
  <c r="AZ189" i="7"/>
  <c r="AZ190" i="7"/>
  <c r="BB190" i="7"/>
  <c r="AZ191" i="7"/>
  <c r="AZ192" i="7"/>
  <c r="BB192" i="7"/>
  <c r="AZ193" i="7"/>
  <c r="AZ194" i="7"/>
  <c r="AZ195" i="7"/>
  <c r="BB195" i="7"/>
  <c r="AZ196" i="7"/>
  <c r="BB196" i="7"/>
  <c r="AZ197" i="7"/>
  <c r="AZ198" i="7"/>
  <c r="BB198" i="7"/>
  <c r="AZ199" i="7"/>
  <c r="AZ200" i="7"/>
  <c r="BB200" i="7"/>
  <c r="AZ201" i="7"/>
  <c r="AZ202" i="7"/>
  <c r="AZ203" i="7"/>
  <c r="BB203" i="7"/>
  <c r="AZ204" i="7"/>
  <c r="BB204" i="7"/>
  <c r="AZ205" i="7"/>
  <c r="AZ206" i="7"/>
  <c r="AZ207" i="7"/>
  <c r="BB207" i="7"/>
  <c r="AZ208" i="7"/>
  <c r="BB208" i="7"/>
  <c r="AZ209" i="7"/>
  <c r="AZ210" i="7"/>
  <c r="AZ211" i="7"/>
  <c r="BB211" i="7"/>
  <c r="AZ212" i="7"/>
  <c r="BB212" i="7"/>
  <c r="AZ213" i="7"/>
  <c r="AZ214" i="7"/>
  <c r="BB214" i="7"/>
  <c r="BE182" i="7"/>
  <c r="BE186" i="7"/>
  <c r="BE187" i="7"/>
  <c r="BE188" i="7"/>
  <c r="BE189" i="7"/>
  <c r="BE190" i="7"/>
  <c r="BE191" i="7"/>
  <c r="BE192" i="7"/>
  <c r="BE193" i="7"/>
  <c r="BE194" i="7"/>
  <c r="BE195" i="7"/>
  <c r="BE196" i="7"/>
  <c r="BE197" i="7"/>
  <c r="BE198" i="7"/>
  <c r="BE199" i="7"/>
  <c r="BE200" i="7"/>
  <c r="BE201" i="7"/>
  <c r="BE202" i="7"/>
  <c r="BE203" i="7"/>
  <c r="BE204" i="7"/>
  <c r="BE205" i="7"/>
  <c r="BE206" i="7"/>
  <c r="BE207" i="7"/>
  <c r="BE208" i="7"/>
  <c r="BE209" i="7"/>
  <c r="BE210" i="7"/>
  <c r="BE211" i="7"/>
  <c r="BE212" i="7"/>
  <c r="BE213" i="7"/>
  <c r="BE214" i="7"/>
  <c r="BC23" i="7"/>
  <c r="BD23" i="7"/>
  <c r="BC24" i="7"/>
  <c r="BD24" i="7"/>
  <c r="BC25" i="7"/>
  <c r="BC26" i="7"/>
  <c r="BC27" i="7"/>
  <c r="BD27" i="7"/>
  <c r="BC28" i="7"/>
  <c r="BC29" i="7"/>
  <c r="BC30" i="7"/>
  <c r="BD30" i="7"/>
  <c r="BC31" i="7"/>
  <c r="BD31" i="7"/>
  <c r="BC32" i="7"/>
  <c r="BD32" i="7"/>
  <c r="BC33" i="7"/>
  <c r="BC34" i="7"/>
  <c r="BC35" i="7"/>
  <c r="BD35" i="7"/>
  <c r="BC36" i="7"/>
  <c r="BD36" i="7"/>
  <c r="BC37" i="7"/>
  <c r="BC38" i="7"/>
  <c r="BD38" i="7"/>
  <c r="BC39" i="7"/>
  <c r="BD39" i="7"/>
  <c r="BC40" i="7"/>
  <c r="BD40" i="7"/>
  <c r="BC41" i="7"/>
  <c r="BC42" i="7"/>
  <c r="BC43" i="7"/>
  <c r="BD43" i="7"/>
  <c r="BC44" i="7"/>
  <c r="BD44" i="7"/>
  <c r="BC45" i="7"/>
  <c r="BC46" i="7"/>
  <c r="BD46" i="7"/>
  <c r="BC47" i="7"/>
  <c r="BD47" i="7"/>
  <c r="BC48" i="7"/>
  <c r="BD48" i="7"/>
  <c r="AZ23" i="7"/>
  <c r="BB23" i="7"/>
  <c r="AZ24" i="7"/>
  <c r="BB24" i="7"/>
  <c r="AZ25" i="7"/>
  <c r="AZ26" i="7"/>
  <c r="AZ27" i="7"/>
  <c r="BB27" i="7"/>
  <c r="AZ28" i="7"/>
  <c r="BB28" i="7"/>
  <c r="AZ29" i="7"/>
  <c r="BE29" i="7"/>
  <c r="AZ30" i="7"/>
  <c r="BB30" i="7"/>
  <c r="AZ31" i="7"/>
  <c r="BB31" i="7"/>
  <c r="AZ32" i="7"/>
  <c r="BB32" i="7"/>
  <c r="AZ33" i="7"/>
  <c r="AZ34" i="7"/>
  <c r="AZ35" i="7"/>
  <c r="BB35" i="7"/>
  <c r="AZ36" i="7"/>
  <c r="BB36" i="7"/>
  <c r="AZ37" i="7"/>
  <c r="AZ38" i="7"/>
  <c r="BB38" i="7"/>
  <c r="AZ39" i="7"/>
  <c r="BB39" i="7"/>
  <c r="AZ40" i="7"/>
  <c r="BB40" i="7"/>
  <c r="AZ41" i="7"/>
  <c r="AZ42" i="7"/>
  <c r="AZ43" i="7"/>
  <c r="BB43" i="7"/>
  <c r="AZ44" i="7"/>
  <c r="BB44" i="7"/>
  <c r="AZ45" i="7"/>
  <c r="BB45" i="7"/>
  <c r="AZ46" i="7"/>
  <c r="BB46" i="7"/>
  <c r="AZ47" i="7"/>
  <c r="BB47" i="7"/>
  <c r="AZ48" i="7"/>
  <c r="BB48" i="7"/>
  <c r="BE22" i="7"/>
  <c r="BE26" i="7"/>
  <c r="BE30" i="7"/>
  <c r="BE31" i="7"/>
  <c r="BE32" i="7"/>
  <c r="BE33" i="7"/>
  <c r="BE34" i="7"/>
  <c r="BE35" i="7"/>
  <c r="BE36" i="7"/>
  <c r="BE37" i="7"/>
  <c r="BE38" i="7"/>
  <c r="BE39" i="7"/>
  <c r="BE40" i="7"/>
  <c r="BE41" i="7"/>
  <c r="BE42" i="7"/>
  <c r="BE43" i="7"/>
  <c r="BE44" i="7"/>
  <c r="BE45" i="7"/>
  <c r="BE46" i="7"/>
  <c r="BE47" i="7"/>
  <c r="BE48" i="7"/>
  <c r="BC49" i="7"/>
  <c r="BC50" i="7"/>
  <c r="BC51" i="7"/>
  <c r="BD51" i="7"/>
  <c r="BC52" i="7"/>
  <c r="BD52" i="7"/>
  <c r="BC53" i="7"/>
  <c r="BD53" i="7"/>
  <c r="BC54" i="7"/>
  <c r="BD54" i="7"/>
  <c r="BC55" i="7"/>
  <c r="BD55" i="7"/>
  <c r="BC56" i="7"/>
  <c r="BD56" i="7"/>
  <c r="BC57" i="7"/>
  <c r="BC58" i="7"/>
  <c r="BC59" i="7"/>
  <c r="BD59" i="7"/>
  <c r="BC60" i="7"/>
  <c r="BD60" i="7"/>
  <c r="BC61" i="7"/>
  <c r="BD61" i="7"/>
  <c r="BC62" i="7"/>
  <c r="BD62" i="7"/>
  <c r="BC63" i="7"/>
  <c r="BD63" i="7"/>
  <c r="BC64" i="7"/>
  <c r="BD64" i="7"/>
  <c r="BC65" i="7"/>
  <c r="BC66" i="7"/>
  <c r="BC67" i="7"/>
  <c r="BD67" i="7"/>
  <c r="BC68" i="7"/>
  <c r="BD68" i="7"/>
  <c r="BC69" i="7"/>
  <c r="BC70" i="7"/>
  <c r="BD70" i="7"/>
  <c r="BC71" i="7"/>
  <c r="BC72" i="7"/>
  <c r="BD72" i="7"/>
  <c r="BC73" i="7"/>
  <c r="BC74" i="7"/>
  <c r="BC75" i="7"/>
  <c r="BD75" i="7"/>
  <c r="BC76" i="7"/>
  <c r="BD76" i="7"/>
  <c r="AZ49" i="7"/>
  <c r="AZ50" i="7"/>
  <c r="AZ51" i="7"/>
  <c r="BB51" i="7"/>
  <c r="AZ52" i="7"/>
  <c r="BB52" i="7"/>
  <c r="AZ53" i="7"/>
  <c r="BE53" i="7"/>
  <c r="AZ54" i="7"/>
  <c r="BB54" i="7"/>
  <c r="AZ55" i="7"/>
  <c r="BB55" i="7"/>
  <c r="AZ56" i="7"/>
  <c r="BB56" i="7"/>
  <c r="AZ57" i="7"/>
  <c r="AZ58" i="7"/>
  <c r="AZ59" i="7"/>
  <c r="BB59" i="7"/>
  <c r="AZ60" i="7"/>
  <c r="BB60" i="7"/>
  <c r="AZ61" i="7"/>
  <c r="AZ62" i="7"/>
  <c r="BB62" i="7"/>
  <c r="AZ63" i="7"/>
  <c r="BB63" i="7"/>
  <c r="AZ64" i="7"/>
  <c r="AZ65" i="7"/>
  <c r="AZ66" i="7"/>
  <c r="AZ67" i="7"/>
  <c r="BB67" i="7"/>
  <c r="AZ68" i="7"/>
  <c r="BB68" i="7"/>
  <c r="AZ69" i="7"/>
  <c r="AZ70" i="7"/>
  <c r="BB70" i="7"/>
  <c r="AZ71" i="7"/>
  <c r="AZ72" i="7"/>
  <c r="BB72" i="7"/>
  <c r="AZ73" i="7"/>
  <c r="BB73" i="7"/>
  <c r="AZ74" i="7"/>
  <c r="AZ75" i="7"/>
  <c r="BB75" i="7"/>
  <c r="AZ76" i="7"/>
  <c r="BB76" i="7"/>
  <c r="BE51" i="7"/>
  <c r="BE52" i="7"/>
  <c r="BE55" i="7"/>
  <c r="BE56" i="7"/>
  <c r="BE57" i="7"/>
  <c r="BE58" i="7"/>
  <c r="BE59" i="7"/>
  <c r="BE60" i="7"/>
  <c r="BE61" i="7"/>
  <c r="BE62" i="7"/>
  <c r="BE63" i="7"/>
  <c r="BE64" i="7"/>
  <c r="BE65" i="7"/>
  <c r="BE66" i="7"/>
  <c r="BE67" i="7"/>
  <c r="BE68" i="7"/>
  <c r="BE69" i="7"/>
  <c r="BE70" i="7"/>
  <c r="BE71" i="7"/>
  <c r="BE72" i="7"/>
  <c r="BE73" i="7"/>
  <c r="BE74" i="7"/>
  <c r="BE75" i="7"/>
  <c r="BE76" i="7"/>
  <c r="AL22" i="7"/>
  <c r="AN8" i="7"/>
  <c r="C38" i="7"/>
  <c r="AO238" i="7"/>
  <c r="AP238" i="7"/>
  <c r="AL238" i="7"/>
  <c r="AN238" i="7"/>
  <c r="AL232" i="7"/>
  <c r="AN232" i="7"/>
  <c r="AO232" i="7"/>
  <c r="AP232" i="7"/>
  <c r="AO210" i="7"/>
  <c r="AP210" i="7"/>
  <c r="AO211" i="7"/>
  <c r="AO212" i="7"/>
  <c r="AP212" i="7"/>
  <c r="AO213" i="7"/>
  <c r="AO214" i="7"/>
  <c r="AO215" i="7"/>
  <c r="AO216" i="7"/>
  <c r="AP216" i="7"/>
  <c r="AO217" i="7"/>
  <c r="AO218" i="7"/>
  <c r="AP218" i="7"/>
  <c r="AO219" i="7"/>
  <c r="AP219" i="7"/>
  <c r="AO220" i="7"/>
  <c r="AP220" i="7"/>
  <c r="AO221" i="7"/>
  <c r="AO222" i="7"/>
  <c r="AO223" i="7"/>
  <c r="AP223" i="7"/>
  <c r="AO224" i="7"/>
  <c r="AP224" i="7"/>
  <c r="AO225" i="7"/>
  <c r="AO226" i="7"/>
  <c r="AP226" i="7"/>
  <c r="AO227" i="7"/>
  <c r="AO228" i="7"/>
  <c r="AP228" i="7"/>
  <c r="AO229" i="7"/>
  <c r="AO230" i="7"/>
  <c r="AO231" i="7"/>
  <c r="AP231" i="7"/>
  <c r="AO233" i="7"/>
  <c r="AO234" i="7"/>
  <c r="AP234" i="7"/>
  <c r="AO235" i="7"/>
  <c r="AO236" i="7"/>
  <c r="AP236" i="7"/>
  <c r="AO237" i="7"/>
  <c r="AO239" i="7"/>
  <c r="AP239" i="7"/>
  <c r="AO240" i="7"/>
  <c r="AO241" i="7"/>
  <c r="AO242" i="7"/>
  <c r="AO243" i="7"/>
  <c r="AO244" i="7"/>
  <c r="AP244" i="7"/>
  <c r="AO245" i="7"/>
  <c r="AP245" i="7"/>
  <c r="AO246" i="7"/>
  <c r="AO247" i="7"/>
  <c r="AP247" i="7"/>
  <c r="AO248" i="7"/>
  <c r="AP248" i="7"/>
  <c r="AO249" i="7"/>
  <c r="AP249" i="7"/>
  <c r="AO250" i="7"/>
  <c r="AO251" i="7"/>
  <c r="AO252" i="7"/>
  <c r="AP252" i="7"/>
  <c r="AL210" i="7"/>
  <c r="AL211" i="7"/>
  <c r="AQ211" i="7"/>
  <c r="AL212" i="7"/>
  <c r="AQ212" i="7"/>
  <c r="AL213" i="7"/>
  <c r="AL214" i="7"/>
  <c r="AL215" i="7"/>
  <c r="AQ215" i="7"/>
  <c r="AL216" i="7"/>
  <c r="AN216" i="7"/>
  <c r="AL217" i="7"/>
  <c r="AL218" i="7"/>
  <c r="AL219" i="7"/>
  <c r="AQ219" i="7"/>
  <c r="AL220" i="7"/>
  <c r="AN220" i="7"/>
  <c r="AL221" i="7"/>
  <c r="AL222" i="7"/>
  <c r="AL223" i="7"/>
  <c r="AL224" i="7"/>
  <c r="AN224" i="7"/>
  <c r="AL225" i="7"/>
  <c r="AL226" i="7"/>
  <c r="AL227" i="7"/>
  <c r="AN227" i="7"/>
  <c r="AL228" i="7"/>
  <c r="AN228" i="7"/>
  <c r="AL229" i="7"/>
  <c r="AL230" i="7"/>
  <c r="AL231" i="7"/>
  <c r="AL233" i="7"/>
  <c r="AL234" i="7"/>
  <c r="AL235" i="7"/>
  <c r="AN235" i="7"/>
  <c r="AL236" i="7"/>
  <c r="AN236" i="7"/>
  <c r="AL237" i="7"/>
  <c r="AL239" i="7"/>
  <c r="AN239" i="7"/>
  <c r="AL240" i="7"/>
  <c r="AL241" i="7"/>
  <c r="AL242" i="7"/>
  <c r="AL243" i="7"/>
  <c r="AL244" i="7"/>
  <c r="AN244" i="7"/>
  <c r="AL245" i="7"/>
  <c r="AN245" i="7"/>
  <c r="AL246" i="7"/>
  <c r="AL247" i="7"/>
  <c r="AN247" i="7"/>
  <c r="AL248" i="7"/>
  <c r="AN248" i="7"/>
  <c r="AL249" i="7"/>
  <c r="AN249" i="7"/>
  <c r="AL250" i="7"/>
  <c r="AL251" i="7"/>
  <c r="AL252" i="7"/>
  <c r="AN252" i="7"/>
  <c r="AQ210" i="7"/>
  <c r="AQ218" i="7"/>
  <c r="AQ220" i="7"/>
  <c r="AQ221" i="7"/>
  <c r="AQ222" i="7"/>
  <c r="AQ223" i="7"/>
  <c r="AQ224" i="7"/>
  <c r="AQ225" i="7"/>
  <c r="AQ226" i="7"/>
  <c r="AQ227" i="7"/>
  <c r="AQ228" i="7"/>
  <c r="AQ229" i="7"/>
  <c r="AQ230" i="7"/>
  <c r="AQ231" i="7"/>
  <c r="AQ232" i="7"/>
  <c r="AQ233" i="7"/>
  <c r="AQ234" i="7"/>
  <c r="AQ235" i="7"/>
  <c r="AQ236" i="7"/>
  <c r="AQ237" i="7"/>
  <c r="AQ238" i="7"/>
  <c r="AQ239" i="7"/>
  <c r="AQ240" i="7"/>
  <c r="AQ241" i="7"/>
  <c r="AQ242" i="7"/>
  <c r="AQ243" i="7"/>
  <c r="AQ244" i="7"/>
  <c r="AQ245" i="7"/>
  <c r="AQ246" i="7"/>
  <c r="AQ247" i="7"/>
  <c r="AQ248" i="7"/>
  <c r="AQ249" i="7"/>
  <c r="AQ250" i="7"/>
  <c r="AQ251" i="7"/>
  <c r="AQ252" i="7"/>
  <c r="BQ395" i="7"/>
  <c r="BQ396" i="7"/>
  <c r="BR396" i="7"/>
  <c r="BQ397" i="7"/>
  <c r="BR397" i="7"/>
  <c r="BQ398" i="7"/>
  <c r="BQ399" i="7"/>
  <c r="BR399" i="7"/>
  <c r="BQ400" i="7"/>
  <c r="BR400" i="7"/>
  <c r="BQ401" i="7"/>
  <c r="BR401" i="7"/>
  <c r="BQ402" i="7"/>
  <c r="BQ403" i="7"/>
  <c r="BQ404" i="7"/>
  <c r="BR404" i="7"/>
  <c r="BQ405" i="7"/>
  <c r="BR405" i="7"/>
  <c r="BQ406" i="7"/>
  <c r="BR406" i="7"/>
  <c r="BQ407" i="7"/>
  <c r="BR407" i="7"/>
  <c r="BQ408" i="7"/>
  <c r="BR408" i="7"/>
  <c r="BQ409" i="7"/>
  <c r="BR409" i="7"/>
  <c r="BQ410" i="7"/>
  <c r="BQ411" i="7"/>
  <c r="BQ412" i="7"/>
  <c r="BR412" i="7"/>
  <c r="BQ413" i="7"/>
  <c r="BR413" i="7"/>
  <c r="BQ414" i="7"/>
  <c r="BR414" i="7"/>
  <c r="BQ415" i="7"/>
  <c r="BR415" i="7"/>
  <c r="BQ416" i="7"/>
  <c r="BR416" i="7"/>
  <c r="BQ417" i="7"/>
  <c r="BR417" i="7"/>
  <c r="BQ418" i="7"/>
  <c r="BQ419" i="7"/>
  <c r="BQ420" i="7"/>
  <c r="BR420" i="7"/>
  <c r="BQ421" i="7"/>
  <c r="BR421" i="7"/>
  <c r="BQ422" i="7"/>
  <c r="BN395" i="7"/>
  <c r="BN396" i="7"/>
  <c r="BP396" i="7"/>
  <c r="BN397" i="7"/>
  <c r="BS397" i="7"/>
  <c r="BN398" i="7"/>
  <c r="BN399" i="7"/>
  <c r="BP399" i="7"/>
  <c r="BN400" i="7"/>
  <c r="BP400" i="7"/>
  <c r="BN401" i="7"/>
  <c r="BP401" i="7"/>
  <c r="BN402" i="7"/>
  <c r="BN403" i="7"/>
  <c r="BN404" i="7"/>
  <c r="BP404" i="7"/>
  <c r="BN405" i="7"/>
  <c r="BP405" i="7"/>
  <c r="BN406" i="7"/>
  <c r="BP406" i="7"/>
  <c r="BN407" i="7"/>
  <c r="BP407" i="7"/>
  <c r="BN408" i="7"/>
  <c r="BP408" i="7"/>
  <c r="BN409" i="7"/>
  <c r="BP409" i="7"/>
  <c r="BN410" i="7"/>
  <c r="BN411" i="7"/>
  <c r="BN412" i="7"/>
  <c r="BP412" i="7"/>
  <c r="BN413" i="7"/>
  <c r="BP413" i="7"/>
  <c r="BN414" i="7"/>
  <c r="BP414" i="7"/>
  <c r="BN415" i="7"/>
  <c r="BP415" i="7"/>
  <c r="BN416" i="7"/>
  <c r="BP416" i="7"/>
  <c r="BN417" i="7"/>
  <c r="BP417" i="7"/>
  <c r="BN418" i="7"/>
  <c r="BN419" i="7"/>
  <c r="BN420" i="7"/>
  <c r="BP420" i="7"/>
  <c r="BN421" i="7"/>
  <c r="BP421" i="7"/>
  <c r="BN422" i="7"/>
  <c r="BS395" i="7"/>
  <c r="BS398" i="7"/>
  <c r="BS399" i="7"/>
  <c r="BS400" i="7"/>
  <c r="BS401" i="7"/>
  <c r="BS402" i="7"/>
  <c r="BS403" i="7"/>
  <c r="BS404" i="7"/>
  <c r="BS405" i="7"/>
  <c r="BS406" i="7"/>
  <c r="BS407" i="7"/>
  <c r="BS408" i="7"/>
  <c r="BS409" i="7"/>
  <c r="BS410" i="7"/>
  <c r="BS411" i="7"/>
  <c r="BS412" i="7"/>
  <c r="BS413" i="7"/>
  <c r="BS414" i="7"/>
  <c r="BS415" i="7"/>
  <c r="BS416" i="7"/>
  <c r="BS417" i="7"/>
  <c r="BS418" i="7"/>
  <c r="BS419" i="7"/>
  <c r="BS420" i="7"/>
  <c r="BS421" i="7"/>
  <c r="BS422" i="7"/>
  <c r="BQ358" i="7"/>
  <c r="BR358" i="7"/>
  <c r="BQ359" i="7"/>
  <c r="BR359" i="7"/>
  <c r="BQ360" i="7"/>
  <c r="BR360" i="7"/>
  <c r="BQ361" i="7"/>
  <c r="BR361" i="7"/>
  <c r="BQ362" i="7"/>
  <c r="BQ363" i="7"/>
  <c r="BQ364" i="7"/>
  <c r="BR364" i="7"/>
  <c r="BQ365" i="7"/>
  <c r="BR365" i="7"/>
  <c r="BQ366" i="7"/>
  <c r="BR366" i="7"/>
  <c r="BQ367" i="7"/>
  <c r="BR367" i="7"/>
  <c r="BQ368" i="7"/>
  <c r="BR368" i="7"/>
  <c r="BQ369" i="7"/>
  <c r="BR369" i="7"/>
  <c r="BQ370" i="7"/>
  <c r="BQ371" i="7"/>
  <c r="BQ372" i="7"/>
  <c r="BR372" i="7"/>
  <c r="BQ373" i="7"/>
  <c r="BR373" i="7"/>
  <c r="BQ374" i="7"/>
  <c r="BQ375" i="7"/>
  <c r="BR375" i="7"/>
  <c r="BQ376" i="7"/>
  <c r="BR376" i="7"/>
  <c r="BQ377" i="7"/>
  <c r="BR377" i="7"/>
  <c r="BQ378" i="7"/>
  <c r="BQ379" i="7"/>
  <c r="BQ380" i="7"/>
  <c r="BR380" i="7"/>
  <c r="BQ381" i="7"/>
  <c r="BR381" i="7"/>
  <c r="BQ382" i="7"/>
  <c r="BR382" i="7"/>
  <c r="BQ383" i="7"/>
  <c r="BR383" i="7"/>
  <c r="BQ384" i="7"/>
  <c r="BR384" i="7"/>
  <c r="BQ385" i="7"/>
  <c r="BR385" i="7"/>
  <c r="BQ386" i="7"/>
  <c r="BQ387" i="7"/>
  <c r="BQ388" i="7"/>
  <c r="BR388" i="7"/>
  <c r="BQ389" i="7"/>
  <c r="BR389" i="7"/>
  <c r="BQ390" i="7"/>
  <c r="BR390" i="7"/>
  <c r="BQ391" i="7"/>
  <c r="BR391" i="7"/>
  <c r="BQ392" i="7"/>
  <c r="BR392" i="7"/>
  <c r="BQ393" i="7"/>
  <c r="BR393" i="7"/>
  <c r="BQ394" i="7"/>
  <c r="BN358" i="7"/>
  <c r="BP358" i="7"/>
  <c r="BN359" i="7"/>
  <c r="BS359" i="7"/>
  <c r="BN360" i="7"/>
  <c r="BP360" i="7"/>
  <c r="BN361" i="7"/>
  <c r="BP361" i="7"/>
  <c r="BN362" i="7"/>
  <c r="BN363" i="7"/>
  <c r="BN364" i="7"/>
  <c r="BN365" i="7"/>
  <c r="BP365" i="7"/>
  <c r="BN366" i="7"/>
  <c r="BP366" i="7"/>
  <c r="BN367" i="7"/>
  <c r="BP367" i="7"/>
  <c r="BN368" i="7"/>
  <c r="BP368" i="7"/>
  <c r="BN369" i="7"/>
  <c r="BP369" i="7"/>
  <c r="BN370" i="7"/>
  <c r="BN371" i="7"/>
  <c r="BN372" i="7"/>
  <c r="BP372" i="7"/>
  <c r="BN373" i="7"/>
  <c r="BP373" i="7"/>
  <c r="BN374" i="7"/>
  <c r="BN375" i="7"/>
  <c r="BP375" i="7"/>
  <c r="BN376" i="7"/>
  <c r="BP376" i="7"/>
  <c r="BN377" i="7"/>
  <c r="BP377" i="7"/>
  <c r="BN378" i="7"/>
  <c r="BN379" i="7"/>
  <c r="BN380" i="7"/>
  <c r="BP380" i="7"/>
  <c r="BN381" i="7"/>
  <c r="BP381" i="7"/>
  <c r="BN382" i="7"/>
  <c r="BP382" i="7"/>
  <c r="BN383" i="7"/>
  <c r="BP383" i="7"/>
  <c r="BN384" i="7"/>
  <c r="BP384" i="7"/>
  <c r="BN385" i="7"/>
  <c r="BP385" i="7"/>
  <c r="BN386" i="7"/>
  <c r="BN387" i="7"/>
  <c r="BN388" i="7"/>
  <c r="BP388" i="7"/>
  <c r="BN389" i="7"/>
  <c r="BP389" i="7"/>
  <c r="BN390" i="7"/>
  <c r="BP390" i="7"/>
  <c r="BN391" i="7"/>
  <c r="BP391" i="7"/>
  <c r="BN392" i="7"/>
  <c r="BP392" i="7"/>
  <c r="BN393" i="7"/>
  <c r="BP393" i="7"/>
  <c r="BN394" i="7"/>
  <c r="BS363" i="7"/>
  <c r="BS365" i="7"/>
  <c r="BS366" i="7"/>
  <c r="BS367" i="7"/>
  <c r="BS368" i="7"/>
  <c r="BS369" i="7"/>
  <c r="BS370" i="7"/>
  <c r="BS371" i="7"/>
  <c r="BS372" i="7"/>
  <c r="BS373" i="7"/>
  <c r="BS374" i="7"/>
  <c r="BS375" i="7"/>
  <c r="BS376" i="7"/>
  <c r="BS377" i="7"/>
  <c r="BS378" i="7"/>
  <c r="BS379" i="7"/>
  <c r="BS380" i="7"/>
  <c r="BS381" i="7"/>
  <c r="BS382" i="7"/>
  <c r="BS383" i="7"/>
  <c r="BS384" i="7"/>
  <c r="BS385" i="7"/>
  <c r="BS386" i="7"/>
  <c r="BS387" i="7"/>
  <c r="BS388" i="7"/>
  <c r="BS389" i="7"/>
  <c r="BS390" i="7"/>
  <c r="BS391" i="7"/>
  <c r="BS392" i="7"/>
  <c r="BS393" i="7"/>
  <c r="BS394" i="7"/>
  <c r="BQ331" i="7"/>
  <c r="BQ332" i="7"/>
  <c r="BR332" i="7"/>
  <c r="BQ333" i="7"/>
  <c r="BR333" i="7"/>
  <c r="BQ334" i="7"/>
  <c r="BR334" i="7"/>
  <c r="BQ335" i="7"/>
  <c r="BR335" i="7"/>
  <c r="BQ336" i="7"/>
  <c r="BR336" i="7"/>
  <c r="BQ337" i="7"/>
  <c r="BR337" i="7"/>
  <c r="BQ338" i="7"/>
  <c r="BQ339" i="7"/>
  <c r="BQ340" i="7"/>
  <c r="BR340" i="7"/>
  <c r="BQ341" i="7"/>
  <c r="BR341" i="7"/>
  <c r="BQ342" i="7"/>
  <c r="BR342" i="7"/>
  <c r="BQ343" i="7"/>
  <c r="BR343" i="7"/>
  <c r="BQ344" i="7"/>
  <c r="BR344" i="7"/>
  <c r="BQ345" i="7"/>
  <c r="BR345" i="7"/>
  <c r="BQ346" i="7"/>
  <c r="BQ347" i="7"/>
  <c r="BQ348" i="7"/>
  <c r="BR348" i="7"/>
  <c r="BQ349" i="7"/>
  <c r="BR349" i="7"/>
  <c r="BQ350" i="7"/>
  <c r="BQ351" i="7"/>
  <c r="BR351" i="7"/>
  <c r="BQ352" i="7"/>
  <c r="BR352" i="7"/>
  <c r="BQ353" i="7"/>
  <c r="BR353" i="7"/>
  <c r="BQ354" i="7"/>
  <c r="BQ355" i="7"/>
  <c r="BQ356" i="7"/>
  <c r="BR356" i="7"/>
  <c r="BQ357" i="7"/>
  <c r="BR357" i="7"/>
  <c r="BN331" i="7"/>
  <c r="BN332" i="7"/>
  <c r="BP332" i="7"/>
  <c r="BN333" i="7"/>
  <c r="BP333" i="7"/>
  <c r="BN334" i="7"/>
  <c r="BN335" i="7"/>
  <c r="BP335" i="7"/>
  <c r="BN336" i="7"/>
  <c r="BP336" i="7"/>
  <c r="BN337" i="7"/>
  <c r="BP337" i="7"/>
  <c r="BN338" i="7"/>
  <c r="BN339" i="7"/>
  <c r="BN340" i="7"/>
  <c r="BP340" i="7"/>
  <c r="BN341" i="7"/>
  <c r="BP341" i="7"/>
  <c r="BN342" i="7"/>
  <c r="BP342" i="7"/>
  <c r="BN343" i="7"/>
  <c r="BP343" i="7"/>
  <c r="BN344" i="7"/>
  <c r="BP344" i="7"/>
  <c r="BN345" i="7"/>
  <c r="BP345" i="7"/>
  <c r="BN346" i="7"/>
  <c r="BN347" i="7"/>
  <c r="BN348" i="7"/>
  <c r="BP348" i="7"/>
  <c r="BN349" i="7"/>
  <c r="BP349" i="7"/>
  <c r="BN350" i="7"/>
  <c r="BN351" i="7"/>
  <c r="BP351" i="7"/>
  <c r="BN352" i="7"/>
  <c r="BP352" i="7"/>
  <c r="BN353" i="7"/>
  <c r="BP353" i="7"/>
  <c r="BN354" i="7"/>
  <c r="BN355" i="7"/>
  <c r="BN356" i="7"/>
  <c r="BP356" i="7"/>
  <c r="BN357" i="7"/>
  <c r="BP357" i="7"/>
  <c r="BS337" i="7"/>
  <c r="BS338" i="7"/>
  <c r="BS339" i="7"/>
  <c r="BS340" i="7"/>
  <c r="BS341" i="7"/>
  <c r="BS342" i="7"/>
  <c r="BS343" i="7"/>
  <c r="BS344" i="7"/>
  <c r="BS345" i="7"/>
  <c r="BS346" i="7"/>
  <c r="BS347" i="7"/>
  <c r="BS348" i="7"/>
  <c r="BS349" i="7"/>
  <c r="BS350" i="7"/>
  <c r="BS351" i="7"/>
  <c r="BS352" i="7"/>
  <c r="BS353" i="7"/>
  <c r="BS354" i="7"/>
  <c r="BS355" i="7"/>
  <c r="BS356" i="7"/>
  <c r="BS357" i="7"/>
  <c r="BQ294" i="7"/>
  <c r="BR294" i="7"/>
  <c r="BQ295" i="7"/>
  <c r="BR295" i="7"/>
  <c r="BQ296" i="7"/>
  <c r="BR296" i="7"/>
  <c r="BQ297" i="7"/>
  <c r="BR297" i="7"/>
  <c r="BQ298" i="7"/>
  <c r="BQ299" i="7"/>
  <c r="BQ300" i="7"/>
  <c r="BR300" i="7"/>
  <c r="BQ301" i="7"/>
  <c r="BR301" i="7"/>
  <c r="BQ302" i="7"/>
  <c r="BQ303" i="7"/>
  <c r="BR303" i="7"/>
  <c r="BQ304" i="7"/>
  <c r="BR304" i="7"/>
  <c r="BQ305" i="7"/>
  <c r="BR305" i="7"/>
  <c r="BQ306" i="7"/>
  <c r="BQ307" i="7"/>
  <c r="BQ308" i="7"/>
  <c r="BR308" i="7"/>
  <c r="BQ309" i="7"/>
  <c r="BR309" i="7"/>
  <c r="BQ310" i="7"/>
  <c r="BR310" i="7"/>
  <c r="BQ311" i="7"/>
  <c r="BR311" i="7"/>
  <c r="BQ312" i="7"/>
  <c r="BR312" i="7"/>
  <c r="BQ313" i="7"/>
  <c r="BR313" i="7"/>
  <c r="BQ314" i="7"/>
  <c r="BQ315" i="7"/>
  <c r="BQ316" i="7"/>
  <c r="BR316" i="7"/>
  <c r="BQ317" i="7"/>
  <c r="BR317" i="7"/>
  <c r="BQ318" i="7"/>
  <c r="BR318" i="7"/>
  <c r="BQ319" i="7"/>
  <c r="BR319" i="7"/>
  <c r="BQ320" i="7"/>
  <c r="BR320" i="7"/>
  <c r="BQ321" i="7"/>
  <c r="BR321" i="7"/>
  <c r="BQ322" i="7"/>
  <c r="BQ323" i="7"/>
  <c r="BQ324" i="7"/>
  <c r="BR324" i="7"/>
  <c r="BQ325" i="7"/>
  <c r="BR325" i="7"/>
  <c r="BQ326" i="7"/>
  <c r="BQ327" i="7"/>
  <c r="BR327" i="7"/>
  <c r="BQ328" i="7"/>
  <c r="BR328" i="7"/>
  <c r="BQ329" i="7"/>
  <c r="BR329" i="7"/>
  <c r="BQ330" i="7"/>
  <c r="BN294" i="7"/>
  <c r="BP294" i="7"/>
  <c r="BN295" i="7"/>
  <c r="BP295" i="7"/>
  <c r="BN296" i="7"/>
  <c r="BP296" i="7"/>
  <c r="BN297" i="7"/>
  <c r="BS297" i="7"/>
  <c r="BN298" i="7"/>
  <c r="BN299" i="7"/>
  <c r="BN300" i="7"/>
  <c r="BP300" i="7"/>
  <c r="BN301" i="7"/>
  <c r="BS301" i="7"/>
  <c r="BN302" i="7"/>
  <c r="BN303" i="7"/>
  <c r="BP303" i="7"/>
  <c r="BN304" i="7"/>
  <c r="BP304" i="7"/>
  <c r="BN305" i="7"/>
  <c r="BP305" i="7"/>
  <c r="BN306" i="7"/>
  <c r="BN307" i="7"/>
  <c r="BN308" i="7"/>
  <c r="BP308" i="7"/>
  <c r="BN309" i="7"/>
  <c r="BP309" i="7"/>
  <c r="BN310" i="7"/>
  <c r="BP310" i="7"/>
  <c r="BN311" i="7"/>
  <c r="BP311" i="7"/>
  <c r="BN312" i="7"/>
  <c r="BP312" i="7"/>
  <c r="BN313" i="7"/>
  <c r="BP313" i="7"/>
  <c r="BN314" i="7"/>
  <c r="BN315" i="7"/>
  <c r="BN316" i="7"/>
  <c r="BP316" i="7"/>
  <c r="BN317" i="7"/>
  <c r="BP317" i="7"/>
  <c r="BN318" i="7"/>
  <c r="BP318" i="7"/>
  <c r="BN319" i="7"/>
  <c r="BP319" i="7"/>
  <c r="BN320" i="7"/>
  <c r="BP320" i="7"/>
  <c r="BN321" i="7"/>
  <c r="BP321" i="7"/>
  <c r="BN322" i="7"/>
  <c r="BN323" i="7"/>
  <c r="BN324" i="7"/>
  <c r="BP324" i="7"/>
  <c r="BN325" i="7"/>
  <c r="BP325" i="7"/>
  <c r="BN326" i="7"/>
  <c r="BN327" i="7"/>
  <c r="BP327" i="7"/>
  <c r="BN328" i="7"/>
  <c r="BP328" i="7"/>
  <c r="BN329" i="7"/>
  <c r="BP329" i="7"/>
  <c r="BN330" i="7"/>
  <c r="BP330" i="7"/>
  <c r="BS300" i="7"/>
  <c r="BS302" i="7"/>
  <c r="BS303" i="7"/>
  <c r="BS304" i="7"/>
  <c r="BS305" i="7"/>
  <c r="BS306" i="7"/>
  <c r="BS307" i="7"/>
  <c r="BS308" i="7"/>
  <c r="BS309" i="7"/>
  <c r="BS310" i="7"/>
  <c r="BS311" i="7"/>
  <c r="BS312" i="7"/>
  <c r="BS313" i="7"/>
  <c r="BS314" i="7"/>
  <c r="BS315" i="7"/>
  <c r="BS316" i="7"/>
  <c r="BS317" i="7"/>
  <c r="BS318" i="7"/>
  <c r="BS319" i="7"/>
  <c r="BS320" i="7"/>
  <c r="BS321" i="7"/>
  <c r="BS322" i="7"/>
  <c r="BS323" i="7"/>
  <c r="BS324" i="7"/>
  <c r="BS325" i="7"/>
  <c r="BS326" i="7"/>
  <c r="BS327" i="7"/>
  <c r="BS328" i="7"/>
  <c r="BS329" i="7"/>
  <c r="BS330" i="7"/>
  <c r="BQ257" i="7"/>
  <c r="BR257" i="7"/>
  <c r="BQ258" i="7"/>
  <c r="BQ259" i="7"/>
  <c r="BQ260" i="7"/>
  <c r="BR260" i="7"/>
  <c r="BQ261" i="7"/>
  <c r="BR261" i="7"/>
  <c r="BQ262" i="7"/>
  <c r="BR262" i="7"/>
  <c r="BQ263" i="7"/>
  <c r="BR263" i="7"/>
  <c r="BQ264" i="7"/>
  <c r="BR264" i="7"/>
  <c r="BQ265" i="7"/>
  <c r="BR265" i="7"/>
  <c r="BQ266" i="7"/>
  <c r="BQ267" i="7"/>
  <c r="BQ268" i="7"/>
  <c r="BR268" i="7"/>
  <c r="BQ269" i="7"/>
  <c r="BR269" i="7"/>
  <c r="BQ270" i="7"/>
  <c r="BR270" i="7"/>
  <c r="BQ271" i="7"/>
  <c r="BR271" i="7"/>
  <c r="BQ272" i="7"/>
  <c r="BR272" i="7"/>
  <c r="BQ273" i="7"/>
  <c r="BR273" i="7"/>
  <c r="BQ274" i="7"/>
  <c r="BR274" i="7"/>
  <c r="BQ275" i="7"/>
  <c r="BQ276" i="7"/>
  <c r="BR276" i="7"/>
  <c r="BQ277" i="7"/>
  <c r="BR277" i="7"/>
  <c r="BQ278" i="7"/>
  <c r="BQ279" i="7"/>
  <c r="BR279" i="7"/>
  <c r="BQ280" i="7"/>
  <c r="BR280" i="7"/>
  <c r="BQ281" i="7"/>
  <c r="BR281" i="7"/>
  <c r="BQ282" i="7"/>
  <c r="BQ283" i="7"/>
  <c r="BQ284" i="7"/>
  <c r="BR284" i="7"/>
  <c r="BQ285" i="7"/>
  <c r="BR285" i="7"/>
  <c r="BQ286" i="7"/>
  <c r="BR286" i="7"/>
  <c r="BQ287" i="7"/>
  <c r="BR287" i="7"/>
  <c r="BQ288" i="7"/>
  <c r="BR288" i="7"/>
  <c r="BQ289" i="7"/>
  <c r="BR289" i="7"/>
  <c r="BQ290" i="7"/>
  <c r="BQ291" i="7"/>
  <c r="BQ292" i="7"/>
  <c r="BR292" i="7"/>
  <c r="BQ293" i="7"/>
  <c r="BR293" i="7"/>
  <c r="BN257" i="7"/>
  <c r="BP257" i="7"/>
  <c r="BN258" i="7"/>
  <c r="BN259" i="7"/>
  <c r="BN260" i="7"/>
  <c r="BP260" i="7"/>
  <c r="BN261" i="7"/>
  <c r="BP261" i="7"/>
  <c r="BN262" i="7"/>
  <c r="BP262" i="7"/>
  <c r="BN263" i="7"/>
  <c r="BP263" i="7"/>
  <c r="BN264" i="7"/>
  <c r="BS264" i="7"/>
  <c r="BP264" i="7"/>
  <c r="BN265" i="7"/>
  <c r="BP265" i="7"/>
  <c r="BN266" i="7"/>
  <c r="BN267" i="7"/>
  <c r="BN268" i="7"/>
  <c r="BP268" i="7"/>
  <c r="BN269" i="7"/>
  <c r="BP269" i="7"/>
  <c r="BN270" i="7"/>
  <c r="BP270" i="7"/>
  <c r="BN271" i="7"/>
  <c r="BP271" i="7"/>
  <c r="BN272" i="7"/>
  <c r="BP272" i="7"/>
  <c r="BN273" i="7"/>
  <c r="BP273" i="7"/>
  <c r="BN274" i="7"/>
  <c r="BN275" i="7"/>
  <c r="BN276" i="7"/>
  <c r="BP276" i="7"/>
  <c r="BN277" i="7"/>
  <c r="BP277" i="7"/>
  <c r="BN278" i="7"/>
  <c r="BN279" i="7"/>
  <c r="BP279" i="7"/>
  <c r="BN280" i="7"/>
  <c r="BP280" i="7"/>
  <c r="BN281" i="7"/>
  <c r="BP281" i="7"/>
  <c r="BN282" i="7"/>
  <c r="BN283" i="7"/>
  <c r="BN284" i="7"/>
  <c r="BP284" i="7"/>
  <c r="BN285" i="7"/>
  <c r="BP285" i="7"/>
  <c r="BN286" i="7"/>
  <c r="BP286" i="7"/>
  <c r="BN287" i="7"/>
  <c r="BP287" i="7"/>
  <c r="BN288" i="7"/>
  <c r="BP288" i="7"/>
  <c r="BN289" i="7"/>
  <c r="BP289" i="7"/>
  <c r="BN290" i="7"/>
  <c r="BN291" i="7"/>
  <c r="BN292" i="7"/>
  <c r="BP292" i="7"/>
  <c r="BN293" i="7"/>
  <c r="BP293" i="7"/>
  <c r="BS261" i="7"/>
  <c r="BS262" i="7"/>
  <c r="BS265" i="7"/>
  <c r="BS266" i="7"/>
  <c r="BS267" i="7"/>
  <c r="BS268" i="7"/>
  <c r="BS269" i="7"/>
  <c r="BS270" i="7"/>
  <c r="BS271" i="7"/>
  <c r="BS272" i="7"/>
  <c r="BS273" i="7"/>
  <c r="BS274" i="7"/>
  <c r="BS275" i="7"/>
  <c r="BS276" i="7"/>
  <c r="BS277" i="7"/>
  <c r="BS278" i="7"/>
  <c r="BS279" i="7"/>
  <c r="BS280" i="7"/>
  <c r="BS281" i="7"/>
  <c r="BS282" i="7"/>
  <c r="BS283" i="7"/>
  <c r="BS284" i="7"/>
  <c r="BS285" i="7"/>
  <c r="BS286" i="7"/>
  <c r="BS287" i="7"/>
  <c r="BS288" i="7"/>
  <c r="BS289" i="7"/>
  <c r="BS290" i="7"/>
  <c r="BS291" i="7"/>
  <c r="BS292" i="7"/>
  <c r="BS293" i="7"/>
  <c r="BQ221" i="7"/>
  <c r="BR221" i="7"/>
  <c r="BQ222" i="7"/>
  <c r="BR222" i="7"/>
  <c r="BQ223" i="7"/>
  <c r="BR223" i="7"/>
  <c r="BQ224" i="7"/>
  <c r="BR224" i="7"/>
  <c r="BQ225" i="7"/>
  <c r="BR225" i="7"/>
  <c r="BQ226" i="7"/>
  <c r="BQ227" i="7"/>
  <c r="BQ228" i="7"/>
  <c r="BR228" i="7"/>
  <c r="BQ229" i="7"/>
  <c r="BR229" i="7"/>
  <c r="BQ230" i="7"/>
  <c r="BQ231" i="7"/>
  <c r="BR231" i="7"/>
  <c r="BQ232" i="7"/>
  <c r="BR232" i="7"/>
  <c r="BQ233" i="7"/>
  <c r="BR233" i="7"/>
  <c r="BQ234" i="7"/>
  <c r="BQ235" i="7"/>
  <c r="BQ236" i="7"/>
  <c r="BR236" i="7"/>
  <c r="BQ237" i="7"/>
  <c r="BR237" i="7"/>
  <c r="BQ238" i="7"/>
  <c r="BR238" i="7"/>
  <c r="BQ239" i="7"/>
  <c r="BR239" i="7"/>
  <c r="BQ240" i="7"/>
  <c r="BR240" i="7"/>
  <c r="BQ241" i="7"/>
  <c r="BR241" i="7"/>
  <c r="BQ242" i="7"/>
  <c r="BQ243" i="7"/>
  <c r="BQ244" i="7"/>
  <c r="BR244" i="7"/>
  <c r="BQ245" i="7"/>
  <c r="BR245" i="7"/>
  <c r="BQ246" i="7"/>
  <c r="BR246" i="7"/>
  <c r="BQ247" i="7"/>
  <c r="BR247" i="7"/>
  <c r="BQ248" i="7"/>
  <c r="BR248" i="7"/>
  <c r="BQ249" i="7"/>
  <c r="BR249" i="7"/>
  <c r="BQ250" i="7"/>
  <c r="BQ251" i="7"/>
  <c r="BQ252" i="7"/>
  <c r="BR252" i="7"/>
  <c r="BQ253" i="7"/>
  <c r="BR253" i="7"/>
  <c r="BQ254" i="7"/>
  <c r="BQ255" i="7"/>
  <c r="BR255" i="7"/>
  <c r="BQ256" i="7"/>
  <c r="BR256" i="7"/>
  <c r="BN221" i="7"/>
  <c r="BP221" i="7"/>
  <c r="BN222" i="7"/>
  <c r="BS222" i="7"/>
  <c r="BN223" i="7"/>
  <c r="BP223" i="7"/>
  <c r="BN224" i="7"/>
  <c r="BP224" i="7"/>
  <c r="BN225" i="7"/>
  <c r="BN226" i="7"/>
  <c r="BS226" i="7"/>
  <c r="BN227" i="7"/>
  <c r="BN228" i="7"/>
  <c r="BP228" i="7"/>
  <c r="BN229" i="7"/>
  <c r="BP229" i="7"/>
  <c r="BN230" i="7"/>
  <c r="BN231" i="7"/>
  <c r="BP231" i="7"/>
  <c r="BN232" i="7"/>
  <c r="BP232" i="7"/>
  <c r="BN233" i="7"/>
  <c r="BP233" i="7"/>
  <c r="BN234" i="7"/>
  <c r="BN235" i="7"/>
  <c r="BN236" i="7"/>
  <c r="BP236" i="7"/>
  <c r="BN237" i="7"/>
  <c r="BP237" i="7"/>
  <c r="BN238" i="7"/>
  <c r="BP238" i="7"/>
  <c r="BN239" i="7"/>
  <c r="BP239" i="7"/>
  <c r="BN240" i="7"/>
  <c r="BP240" i="7"/>
  <c r="BN241" i="7"/>
  <c r="BP241" i="7"/>
  <c r="BN242" i="7"/>
  <c r="BN243" i="7"/>
  <c r="BP243" i="7"/>
  <c r="BN244" i="7"/>
  <c r="BP244" i="7"/>
  <c r="BN245" i="7"/>
  <c r="BP245" i="7"/>
  <c r="BN246" i="7"/>
  <c r="BP246" i="7"/>
  <c r="BN247" i="7"/>
  <c r="BP247" i="7"/>
  <c r="BN248" i="7"/>
  <c r="BP248" i="7"/>
  <c r="BN249" i="7"/>
  <c r="BP249" i="7"/>
  <c r="BN250" i="7"/>
  <c r="BN251" i="7"/>
  <c r="BN252" i="7"/>
  <c r="BP252" i="7"/>
  <c r="BN253" i="7"/>
  <c r="BP253" i="7"/>
  <c r="BN254" i="7"/>
  <c r="BP254" i="7"/>
  <c r="BN255" i="7"/>
  <c r="BP255" i="7"/>
  <c r="BN256" i="7"/>
  <c r="BP256" i="7"/>
  <c r="BS221" i="7"/>
  <c r="BS227" i="7"/>
  <c r="BS229" i="7"/>
  <c r="BS230" i="7"/>
  <c r="BS231" i="7"/>
  <c r="BS232" i="7"/>
  <c r="BS233" i="7"/>
  <c r="BS234" i="7"/>
  <c r="BS235" i="7"/>
  <c r="BS236" i="7"/>
  <c r="BS237" i="7"/>
  <c r="BS238" i="7"/>
  <c r="BS239" i="7"/>
  <c r="BS240" i="7"/>
  <c r="BS241" i="7"/>
  <c r="BS242" i="7"/>
  <c r="BS243" i="7"/>
  <c r="BS244" i="7"/>
  <c r="BS245" i="7"/>
  <c r="BS246" i="7"/>
  <c r="BS247" i="7"/>
  <c r="BS248" i="7"/>
  <c r="BS249" i="7"/>
  <c r="BS250" i="7"/>
  <c r="BS251" i="7"/>
  <c r="BS252" i="7"/>
  <c r="BS253" i="7"/>
  <c r="BS254" i="7"/>
  <c r="BS255" i="7"/>
  <c r="BS256" i="7"/>
  <c r="BQ185" i="7"/>
  <c r="BR185" i="7"/>
  <c r="BQ186" i="7"/>
  <c r="BQ187" i="7"/>
  <c r="BQ188" i="7"/>
  <c r="BR188" i="7"/>
  <c r="BQ189" i="7"/>
  <c r="BR189" i="7"/>
  <c r="BQ190" i="7"/>
  <c r="BR190" i="7"/>
  <c r="BQ191" i="7"/>
  <c r="BR191" i="7"/>
  <c r="BQ192" i="7"/>
  <c r="BR192" i="7"/>
  <c r="BQ193" i="7"/>
  <c r="BR193" i="7"/>
  <c r="BQ194" i="7"/>
  <c r="BQ195" i="7"/>
  <c r="BQ196" i="7"/>
  <c r="BR196" i="7"/>
  <c r="BQ197" i="7"/>
  <c r="BR197" i="7"/>
  <c r="BQ198" i="7"/>
  <c r="BR198" i="7"/>
  <c r="BQ199" i="7"/>
  <c r="BR199" i="7"/>
  <c r="BQ200" i="7"/>
  <c r="BR200" i="7"/>
  <c r="BQ201" i="7"/>
  <c r="BR201" i="7"/>
  <c r="BQ202" i="7"/>
  <c r="BQ203" i="7"/>
  <c r="BQ204" i="7"/>
  <c r="BR204" i="7"/>
  <c r="BQ205" i="7"/>
  <c r="BR205" i="7"/>
  <c r="BQ206" i="7"/>
  <c r="BQ207" i="7"/>
  <c r="BR207" i="7"/>
  <c r="BQ208" i="7"/>
  <c r="BR208" i="7"/>
  <c r="BQ209" i="7"/>
  <c r="BR209" i="7"/>
  <c r="BQ210" i="7"/>
  <c r="BQ211" i="7"/>
  <c r="BQ212" i="7"/>
  <c r="BR212" i="7"/>
  <c r="BQ213" i="7"/>
  <c r="BR213" i="7"/>
  <c r="BQ214" i="7"/>
  <c r="BR214" i="7"/>
  <c r="BN185" i="7"/>
  <c r="BP185" i="7"/>
  <c r="BN186" i="7"/>
  <c r="BN187" i="7"/>
  <c r="BN188" i="7"/>
  <c r="BP188" i="7"/>
  <c r="BN189" i="7"/>
  <c r="BP189" i="7"/>
  <c r="BN190" i="7"/>
  <c r="BS190" i="7"/>
  <c r="BN191" i="7"/>
  <c r="BP191" i="7"/>
  <c r="BN192" i="7"/>
  <c r="BP192" i="7"/>
  <c r="BN193" i="7"/>
  <c r="BP193" i="7"/>
  <c r="BN194" i="7"/>
  <c r="BN195" i="7"/>
  <c r="BN196" i="7"/>
  <c r="BP196" i="7"/>
  <c r="BN197" i="7"/>
  <c r="BP197" i="7"/>
  <c r="BN198" i="7"/>
  <c r="BP198" i="7"/>
  <c r="BN199" i="7"/>
  <c r="BP199" i="7"/>
  <c r="BN200" i="7"/>
  <c r="BP200" i="7"/>
  <c r="BN201" i="7"/>
  <c r="BP201" i="7"/>
  <c r="BN202" i="7"/>
  <c r="BN203" i="7"/>
  <c r="BN204" i="7"/>
  <c r="BP204" i="7"/>
  <c r="BN205" i="7"/>
  <c r="BP205" i="7"/>
  <c r="BN206" i="7"/>
  <c r="BN207" i="7"/>
  <c r="BP207" i="7"/>
  <c r="BN208" i="7"/>
  <c r="BP208" i="7"/>
  <c r="BN209" i="7"/>
  <c r="BP209" i="7"/>
  <c r="BN210" i="7"/>
  <c r="BN211" i="7"/>
  <c r="BN212" i="7"/>
  <c r="BP212" i="7"/>
  <c r="BN213" i="7"/>
  <c r="BP213" i="7"/>
  <c r="BN214" i="7"/>
  <c r="BP214" i="7"/>
  <c r="BS191" i="7"/>
  <c r="BS193" i="7"/>
  <c r="BS194" i="7"/>
  <c r="BS195" i="7"/>
  <c r="BS196" i="7"/>
  <c r="BS197" i="7"/>
  <c r="BS198" i="7"/>
  <c r="BS199" i="7"/>
  <c r="BS200" i="7"/>
  <c r="BS201" i="7"/>
  <c r="BS202" i="7"/>
  <c r="BS203" i="7"/>
  <c r="BS204" i="7"/>
  <c r="BS205" i="7"/>
  <c r="BS206" i="7"/>
  <c r="BS207" i="7"/>
  <c r="BS208" i="7"/>
  <c r="BS209" i="7"/>
  <c r="BS210" i="7"/>
  <c r="BS211" i="7"/>
  <c r="BS212" i="7"/>
  <c r="BS213" i="7"/>
  <c r="BS214" i="7"/>
  <c r="BQ215" i="7"/>
  <c r="BR215" i="7"/>
  <c r="BQ216" i="7"/>
  <c r="BR216" i="7"/>
  <c r="BQ217" i="7"/>
  <c r="BR217" i="7"/>
  <c r="BQ218" i="7"/>
  <c r="BQ219" i="7"/>
  <c r="BQ220" i="7"/>
  <c r="BR220" i="7"/>
  <c r="BN215" i="7"/>
  <c r="BP215" i="7"/>
  <c r="BN216" i="7"/>
  <c r="BP216" i="7"/>
  <c r="BN217" i="7"/>
  <c r="BP217" i="7"/>
  <c r="BN218" i="7"/>
  <c r="BN219" i="7"/>
  <c r="BN220" i="7"/>
  <c r="BP220" i="7"/>
  <c r="BS215" i="7"/>
  <c r="BS216" i="7"/>
  <c r="BS217" i="7"/>
  <c r="BS218" i="7"/>
  <c r="BS219" i="7"/>
  <c r="BS220" i="7"/>
  <c r="BQ149" i="7"/>
  <c r="BR149" i="7"/>
  <c r="BQ150" i="7"/>
  <c r="BR150" i="7"/>
  <c r="BQ151" i="7"/>
  <c r="BR151" i="7"/>
  <c r="BQ152" i="7"/>
  <c r="BR152" i="7"/>
  <c r="BQ153" i="7"/>
  <c r="BR153" i="7"/>
  <c r="BQ154" i="7"/>
  <c r="BR154" i="7"/>
  <c r="BQ155" i="7"/>
  <c r="BQ156" i="7"/>
  <c r="BR156" i="7"/>
  <c r="BQ157" i="7"/>
  <c r="BR157" i="7"/>
  <c r="BQ158" i="7"/>
  <c r="BQ159" i="7"/>
  <c r="BR159" i="7"/>
  <c r="BQ160" i="7"/>
  <c r="BR160" i="7"/>
  <c r="BQ161" i="7"/>
  <c r="BR161" i="7"/>
  <c r="BQ162" i="7"/>
  <c r="BQ163" i="7"/>
  <c r="BQ164" i="7"/>
  <c r="BR164" i="7"/>
  <c r="BQ165" i="7"/>
  <c r="BR165" i="7"/>
  <c r="BQ166" i="7"/>
  <c r="BR166" i="7"/>
  <c r="BQ167" i="7"/>
  <c r="BR167" i="7"/>
  <c r="BQ168" i="7"/>
  <c r="BR168" i="7"/>
  <c r="BQ169" i="7"/>
  <c r="BR169" i="7"/>
  <c r="BQ170" i="7"/>
  <c r="BQ171" i="7"/>
  <c r="BQ172" i="7"/>
  <c r="BR172" i="7"/>
  <c r="BQ173" i="7"/>
  <c r="BR173" i="7"/>
  <c r="BQ174" i="7"/>
  <c r="BR174" i="7"/>
  <c r="BQ175" i="7"/>
  <c r="BR175" i="7"/>
  <c r="BQ176" i="7"/>
  <c r="BR176" i="7"/>
  <c r="BQ177" i="7"/>
  <c r="BR177" i="7"/>
  <c r="BQ178" i="7"/>
  <c r="BQ179" i="7"/>
  <c r="BQ180" i="7"/>
  <c r="BR180" i="7"/>
  <c r="BQ181" i="7"/>
  <c r="BR181" i="7"/>
  <c r="BQ182" i="7"/>
  <c r="BQ183" i="7"/>
  <c r="BR183" i="7"/>
  <c r="BQ184" i="7"/>
  <c r="BR184" i="7"/>
  <c r="BN149" i="7"/>
  <c r="BP149" i="7"/>
  <c r="BN150" i="7"/>
  <c r="BS150" i="7"/>
  <c r="BN151" i="7"/>
  <c r="BP151" i="7"/>
  <c r="BN152" i="7"/>
  <c r="BP152" i="7"/>
  <c r="BN153" i="7"/>
  <c r="BP153" i="7"/>
  <c r="BN154" i="7"/>
  <c r="BP154" i="7"/>
  <c r="BN155" i="7"/>
  <c r="BN156" i="7"/>
  <c r="BP156" i="7"/>
  <c r="BN157" i="7"/>
  <c r="BP157" i="7"/>
  <c r="BN158" i="7"/>
  <c r="BN159" i="7"/>
  <c r="BP159" i="7"/>
  <c r="BN160" i="7"/>
  <c r="BP160" i="7"/>
  <c r="BN161" i="7"/>
  <c r="BP161" i="7"/>
  <c r="BN162" i="7"/>
  <c r="BN163" i="7"/>
  <c r="BN164" i="7"/>
  <c r="BP164" i="7"/>
  <c r="BN165" i="7"/>
  <c r="BP165" i="7"/>
  <c r="BN166" i="7"/>
  <c r="BP166" i="7"/>
  <c r="BN167" i="7"/>
  <c r="BP167" i="7"/>
  <c r="BN168" i="7"/>
  <c r="BP168" i="7"/>
  <c r="BN169" i="7"/>
  <c r="BP169" i="7"/>
  <c r="BN170" i="7"/>
  <c r="BN171" i="7"/>
  <c r="BN172" i="7"/>
  <c r="BP172" i="7"/>
  <c r="BN173" i="7"/>
  <c r="BP173" i="7"/>
  <c r="BN174" i="7"/>
  <c r="BP174" i="7"/>
  <c r="BN175" i="7"/>
  <c r="BP175" i="7"/>
  <c r="BN176" i="7"/>
  <c r="BP176" i="7"/>
  <c r="BN177" i="7"/>
  <c r="BP177" i="7"/>
  <c r="BN178" i="7"/>
  <c r="BN179" i="7"/>
  <c r="BN180" i="7"/>
  <c r="BP180" i="7"/>
  <c r="BN181" i="7"/>
  <c r="BP181" i="7"/>
  <c r="BN182" i="7"/>
  <c r="BN183" i="7"/>
  <c r="BP183" i="7"/>
  <c r="BN184" i="7"/>
  <c r="BP184" i="7"/>
  <c r="BS149" i="7"/>
  <c r="BS153" i="7"/>
  <c r="BS156" i="7"/>
  <c r="BS157" i="7"/>
  <c r="BS158" i="7"/>
  <c r="BS159" i="7"/>
  <c r="BS160" i="7"/>
  <c r="BS161" i="7"/>
  <c r="BS162" i="7"/>
  <c r="BS163" i="7"/>
  <c r="BS164" i="7"/>
  <c r="BS165" i="7"/>
  <c r="BS166" i="7"/>
  <c r="BS167" i="7"/>
  <c r="BS168" i="7"/>
  <c r="BS169" i="7"/>
  <c r="BS170" i="7"/>
  <c r="BS171" i="7"/>
  <c r="BS172" i="7"/>
  <c r="BS173" i="7"/>
  <c r="BS174" i="7"/>
  <c r="BS175" i="7"/>
  <c r="BS176" i="7"/>
  <c r="BS177" i="7"/>
  <c r="BS178" i="7"/>
  <c r="BS179" i="7"/>
  <c r="BS180" i="7"/>
  <c r="BS181" i="7"/>
  <c r="BS182" i="7"/>
  <c r="BS183" i="7"/>
  <c r="BS184" i="7"/>
  <c r="BQ114" i="7"/>
  <c r="BQ115" i="7"/>
  <c r="BQ116" i="7"/>
  <c r="BR116" i="7"/>
  <c r="BQ117" i="7"/>
  <c r="BR117" i="7"/>
  <c r="BQ118" i="7"/>
  <c r="BR118" i="7"/>
  <c r="BQ119" i="7"/>
  <c r="BR119" i="7"/>
  <c r="BQ120" i="7"/>
  <c r="BR120" i="7"/>
  <c r="BQ121" i="7"/>
  <c r="BR121" i="7"/>
  <c r="BQ122" i="7"/>
  <c r="BQ123" i="7"/>
  <c r="BQ124" i="7"/>
  <c r="BR124" i="7"/>
  <c r="BQ125" i="7"/>
  <c r="BR125" i="7"/>
  <c r="BQ126" i="7"/>
  <c r="BR126" i="7"/>
  <c r="BQ127" i="7"/>
  <c r="BR127" i="7"/>
  <c r="BQ128" i="7"/>
  <c r="BR128" i="7"/>
  <c r="BQ129" i="7"/>
  <c r="BR129" i="7"/>
  <c r="BQ130" i="7"/>
  <c r="BQ131" i="7"/>
  <c r="BQ132" i="7"/>
  <c r="BR132" i="7"/>
  <c r="BQ133" i="7"/>
  <c r="BR133" i="7"/>
  <c r="BQ134" i="7"/>
  <c r="BQ135" i="7"/>
  <c r="BR135" i="7"/>
  <c r="BQ136" i="7"/>
  <c r="BR136" i="7"/>
  <c r="BQ137" i="7"/>
  <c r="BR137" i="7"/>
  <c r="BQ138" i="7"/>
  <c r="BQ139" i="7"/>
  <c r="BQ140" i="7"/>
  <c r="BR140" i="7"/>
  <c r="BQ141" i="7"/>
  <c r="BR141" i="7"/>
  <c r="BQ142" i="7"/>
  <c r="BR142" i="7"/>
  <c r="BQ143" i="7"/>
  <c r="BR143" i="7"/>
  <c r="BQ144" i="7"/>
  <c r="BR144" i="7"/>
  <c r="BQ145" i="7"/>
  <c r="BR145" i="7"/>
  <c r="BQ146" i="7"/>
  <c r="BQ147" i="7"/>
  <c r="BQ148" i="7"/>
  <c r="BR148" i="7"/>
  <c r="BN114" i="7"/>
  <c r="BN115" i="7"/>
  <c r="BN116" i="7"/>
  <c r="BP116" i="7"/>
  <c r="BN117" i="7"/>
  <c r="BP117" i="7"/>
  <c r="BN118" i="7"/>
  <c r="BP118" i="7"/>
  <c r="BN119" i="7"/>
  <c r="BP119" i="7"/>
  <c r="BN120" i="7"/>
  <c r="BP120" i="7"/>
  <c r="BN121" i="7"/>
  <c r="BP121" i="7"/>
  <c r="BN122" i="7"/>
  <c r="BN123" i="7"/>
  <c r="BN124" i="7"/>
  <c r="BP124" i="7"/>
  <c r="BN125" i="7"/>
  <c r="BP125" i="7"/>
  <c r="BN126" i="7"/>
  <c r="BP126" i="7"/>
  <c r="BN127" i="7"/>
  <c r="BP127" i="7"/>
  <c r="BN128" i="7"/>
  <c r="BP128" i="7"/>
  <c r="BN129" i="7"/>
  <c r="BP129" i="7"/>
  <c r="BN130" i="7"/>
  <c r="BN131" i="7"/>
  <c r="BN132" i="7"/>
  <c r="BP132" i="7"/>
  <c r="BN133" i="7"/>
  <c r="BP133" i="7"/>
  <c r="BN134" i="7"/>
  <c r="BN135" i="7"/>
  <c r="BP135" i="7"/>
  <c r="BN136" i="7"/>
  <c r="BP136" i="7"/>
  <c r="BN137" i="7"/>
  <c r="BP137" i="7"/>
  <c r="BN138" i="7"/>
  <c r="BP138" i="7"/>
  <c r="BN139" i="7"/>
  <c r="BN140" i="7"/>
  <c r="BP140" i="7"/>
  <c r="BN141" i="7"/>
  <c r="BP141" i="7"/>
  <c r="BN142" i="7"/>
  <c r="BP142" i="7"/>
  <c r="BN143" i="7"/>
  <c r="BP143" i="7"/>
  <c r="BN144" i="7"/>
  <c r="BP144" i="7"/>
  <c r="BN145" i="7"/>
  <c r="BP145" i="7"/>
  <c r="BN146" i="7"/>
  <c r="BN147" i="7"/>
  <c r="BN148" i="7"/>
  <c r="BP148" i="7"/>
  <c r="BS119" i="7"/>
  <c r="BS121" i="7"/>
  <c r="BS122" i="7"/>
  <c r="BS123" i="7"/>
  <c r="BS124" i="7"/>
  <c r="BS125" i="7"/>
  <c r="BS126" i="7"/>
  <c r="BS127" i="7"/>
  <c r="BS128" i="7"/>
  <c r="BS129" i="7"/>
  <c r="BS130" i="7"/>
  <c r="BS131" i="7"/>
  <c r="BS132" i="7"/>
  <c r="BS133" i="7"/>
  <c r="BS134" i="7"/>
  <c r="BS135" i="7"/>
  <c r="BS136" i="7"/>
  <c r="BS137" i="7"/>
  <c r="BS138" i="7"/>
  <c r="BS139" i="7"/>
  <c r="BS140" i="7"/>
  <c r="BS141" i="7"/>
  <c r="BS142" i="7"/>
  <c r="BS143" i="7"/>
  <c r="BS144" i="7"/>
  <c r="BS145" i="7"/>
  <c r="BS146" i="7"/>
  <c r="BS147" i="7"/>
  <c r="BS148" i="7"/>
  <c r="BQ81" i="7"/>
  <c r="BR81" i="7"/>
  <c r="BQ82" i="7"/>
  <c r="BQ83" i="7"/>
  <c r="BQ84" i="7"/>
  <c r="BR84" i="7"/>
  <c r="BQ85" i="7"/>
  <c r="BR85" i="7"/>
  <c r="BQ86" i="7"/>
  <c r="BQ87" i="7"/>
  <c r="BR87" i="7"/>
  <c r="BQ88" i="7"/>
  <c r="BR88" i="7"/>
  <c r="BQ89" i="7"/>
  <c r="BR89" i="7"/>
  <c r="BQ90" i="7"/>
  <c r="BR90" i="7"/>
  <c r="BQ91" i="7"/>
  <c r="BQ92" i="7"/>
  <c r="BR92" i="7"/>
  <c r="BQ93" i="7"/>
  <c r="BR93" i="7"/>
  <c r="BQ94" i="7"/>
  <c r="BR94" i="7"/>
  <c r="BQ95" i="7"/>
  <c r="BR95" i="7"/>
  <c r="BQ96" i="7"/>
  <c r="BR96" i="7"/>
  <c r="BQ97" i="7"/>
  <c r="BR97" i="7"/>
  <c r="BQ98" i="7"/>
  <c r="BQ99" i="7"/>
  <c r="BQ100" i="7"/>
  <c r="BR100" i="7"/>
  <c r="BQ101" i="7"/>
  <c r="BR101" i="7"/>
  <c r="BQ102" i="7"/>
  <c r="BR102" i="7"/>
  <c r="BQ103" i="7"/>
  <c r="BR103" i="7"/>
  <c r="BQ104" i="7"/>
  <c r="BR104" i="7"/>
  <c r="BQ105" i="7"/>
  <c r="BR105" i="7"/>
  <c r="BQ106" i="7"/>
  <c r="BQ107" i="7"/>
  <c r="BQ108" i="7"/>
  <c r="BR108" i="7"/>
  <c r="BQ109" i="7"/>
  <c r="BR109" i="7"/>
  <c r="BQ110" i="7"/>
  <c r="BQ111" i="7"/>
  <c r="BR111" i="7"/>
  <c r="BQ112" i="7"/>
  <c r="BR112" i="7"/>
  <c r="BQ113" i="7"/>
  <c r="BR113" i="7"/>
  <c r="BN81" i="7"/>
  <c r="BP81" i="7"/>
  <c r="BN82" i="7"/>
  <c r="BP82" i="7"/>
  <c r="BN83" i="7"/>
  <c r="BN84" i="7"/>
  <c r="BP84" i="7"/>
  <c r="BS84" i="7"/>
  <c r="BN85" i="7"/>
  <c r="BP85" i="7"/>
  <c r="BN86" i="7"/>
  <c r="BN87" i="7"/>
  <c r="BS87" i="7"/>
  <c r="BP87" i="7"/>
  <c r="BN88" i="7"/>
  <c r="BS88" i="7"/>
  <c r="BN89" i="7"/>
  <c r="BP89" i="7"/>
  <c r="BN90" i="7"/>
  <c r="BN91" i="7"/>
  <c r="BN92" i="7"/>
  <c r="BP92" i="7"/>
  <c r="BN93" i="7"/>
  <c r="BP93" i="7"/>
  <c r="BN94" i="7"/>
  <c r="BP94" i="7"/>
  <c r="BN95" i="7"/>
  <c r="BP95" i="7"/>
  <c r="BN96" i="7"/>
  <c r="BP96" i="7"/>
  <c r="BN97" i="7"/>
  <c r="BP97" i="7"/>
  <c r="BN98" i="7"/>
  <c r="BN99" i="7"/>
  <c r="BN100" i="7"/>
  <c r="BP100" i="7"/>
  <c r="BN101" i="7"/>
  <c r="BP101" i="7"/>
  <c r="BN102" i="7"/>
  <c r="BP102" i="7"/>
  <c r="BN103" i="7"/>
  <c r="BP103" i="7"/>
  <c r="BN104" i="7"/>
  <c r="BP104" i="7"/>
  <c r="BN105" i="7"/>
  <c r="BP105" i="7"/>
  <c r="BN106" i="7"/>
  <c r="BN107" i="7"/>
  <c r="BN108" i="7"/>
  <c r="BP108" i="7"/>
  <c r="BN109" i="7"/>
  <c r="BP109" i="7"/>
  <c r="BN110" i="7"/>
  <c r="BN111" i="7"/>
  <c r="BP111" i="7"/>
  <c r="BN112" i="7"/>
  <c r="BP112" i="7"/>
  <c r="BN113" i="7"/>
  <c r="BP113" i="7"/>
  <c r="BS85" i="7"/>
  <c r="BS89" i="7"/>
  <c r="BS90" i="7"/>
  <c r="BS91" i="7"/>
  <c r="BS92" i="7"/>
  <c r="BS93" i="7"/>
  <c r="BS94" i="7"/>
  <c r="BS95" i="7"/>
  <c r="BS96" i="7"/>
  <c r="BS97" i="7"/>
  <c r="BS98" i="7"/>
  <c r="BS99" i="7"/>
  <c r="BS100" i="7"/>
  <c r="BS101" i="7"/>
  <c r="BS102" i="7"/>
  <c r="BS103" i="7"/>
  <c r="BS104" i="7"/>
  <c r="BS105" i="7"/>
  <c r="BS106" i="7"/>
  <c r="BS107" i="7"/>
  <c r="BS108" i="7"/>
  <c r="BS109" i="7"/>
  <c r="BS110" i="7"/>
  <c r="BS111" i="7"/>
  <c r="BS112" i="7"/>
  <c r="BS113" i="7"/>
  <c r="BQ67" i="7"/>
  <c r="BQ68" i="7"/>
  <c r="BR68" i="7"/>
  <c r="BQ69" i="7"/>
  <c r="BR69" i="7"/>
  <c r="BQ70" i="7"/>
  <c r="BR70" i="7"/>
  <c r="BQ71" i="7"/>
  <c r="BR71" i="7"/>
  <c r="BQ72" i="7"/>
  <c r="BR72" i="7"/>
  <c r="BQ73" i="7"/>
  <c r="BR73" i="7"/>
  <c r="BQ74" i="7"/>
  <c r="BQ75" i="7"/>
  <c r="BQ76" i="7"/>
  <c r="BR76" i="7"/>
  <c r="BQ77" i="7"/>
  <c r="BR77" i="7"/>
  <c r="BQ78" i="7"/>
  <c r="BR78" i="7"/>
  <c r="BQ79" i="7"/>
  <c r="BR79" i="7"/>
  <c r="BQ80" i="7"/>
  <c r="BR80" i="7"/>
  <c r="BN67" i="7"/>
  <c r="BN68" i="7"/>
  <c r="BP68" i="7"/>
  <c r="BN69" i="7"/>
  <c r="BP69" i="7"/>
  <c r="BN70" i="7"/>
  <c r="BP70" i="7"/>
  <c r="BN71" i="7"/>
  <c r="BP71" i="7"/>
  <c r="BN72" i="7"/>
  <c r="BP72" i="7"/>
  <c r="BN73" i="7"/>
  <c r="BP73" i="7"/>
  <c r="BN74" i="7"/>
  <c r="BP74" i="7"/>
  <c r="BN75" i="7"/>
  <c r="BN76" i="7"/>
  <c r="BP76" i="7"/>
  <c r="BN77" i="7"/>
  <c r="BP77" i="7"/>
  <c r="BN78" i="7"/>
  <c r="BP78" i="7"/>
  <c r="BN79" i="7"/>
  <c r="BP79" i="7"/>
  <c r="BN80" i="7"/>
  <c r="BP80" i="7"/>
  <c r="BS67" i="7"/>
  <c r="BS68" i="7"/>
  <c r="BS69" i="7"/>
  <c r="BS70" i="7"/>
  <c r="BS71" i="7"/>
  <c r="BS72" i="7"/>
  <c r="BS73" i="7"/>
  <c r="BS74" i="7"/>
  <c r="BS75" i="7"/>
  <c r="BS76" i="7"/>
  <c r="BS77" i="7"/>
  <c r="BS78" i="7"/>
  <c r="BS79" i="7"/>
  <c r="BS80" i="7"/>
  <c r="BQ51" i="7"/>
  <c r="BQ52" i="7"/>
  <c r="BR52" i="7"/>
  <c r="BQ53" i="7"/>
  <c r="BR53" i="7"/>
  <c r="BQ54" i="7"/>
  <c r="BR54" i="7"/>
  <c r="BQ55" i="7"/>
  <c r="BR55" i="7"/>
  <c r="BQ56" i="7"/>
  <c r="BR56" i="7"/>
  <c r="BQ57" i="7"/>
  <c r="BR57" i="7"/>
  <c r="BQ58" i="7"/>
  <c r="BQ59" i="7"/>
  <c r="BQ60" i="7"/>
  <c r="BR60" i="7"/>
  <c r="BQ61" i="7"/>
  <c r="BR61" i="7"/>
  <c r="BQ62" i="7"/>
  <c r="BQ63" i="7"/>
  <c r="BR63" i="7"/>
  <c r="BQ64" i="7"/>
  <c r="BR64" i="7"/>
  <c r="BQ65" i="7"/>
  <c r="BR65" i="7"/>
  <c r="BQ66" i="7"/>
  <c r="BR66" i="7"/>
  <c r="BN51" i="7"/>
  <c r="BN52" i="7"/>
  <c r="BP52" i="7"/>
  <c r="BN53" i="7"/>
  <c r="BP53" i="7"/>
  <c r="BN54" i="7"/>
  <c r="BP54" i="7"/>
  <c r="BN55" i="7"/>
  <c r="BS55" i="7"/>
  <c r="BN56" i="7"/>
  <c r="BN57" i="7"/>
  <c r="BP57" i="7"/>
  <c r="BN58" i="7"/>
  <c r="BS58" i="7"/>
  <c r="BN59" i="7"/>
  <c r="BN60" i="7"/>
  <c r="BP60" i="7"/>
  <c r="BN61" i="7"/>
  <c r="BP61" i="7"/>
  <c r="BN62" i="7"/>
  <c r="BP62" i="7"/>
  <c r="BN63" i="7"/>
  <c r="BP63" i="7"/>
  <c r="BN64" i="7"/>
  <c r="BP64" i="7"/>
  <c r="BN65" i="7"/>
  <c r="BP65" i="7"/>
  <c r="BN66" i="7"/>
  <c r="BS51" i="7"/>
  <c r="BS59" i="7"/>
  <c r="BS60" i="7"/>
  <c r="BS61" i="7"/>
  <c r="BS62" i="7"/>
  <c r="BS63" i="7"/>
  <c r="BS64" i="7"/>
  <c r="BS65" i="7"/>
  <c r="BS66" i="7"/>
  <c r="BQ22" i="7"/>
  <c r="BR22" i="7"/>
  <c r="BQ23" i="7"/>
  <c r="BR23" i="7"/>
  <c r="BQ24" i="7"/>
  <c r="BR24" i="7"/>
  <c r="BQ25" i="7"/>
  <c r="BR25" i="7"/>
  <c r="BQ26" i="7"/>
  <c r="BR26" i="7"/>
  <c r="BQ27" i="7"/>
  <c r="BQ28" i="7"/>
  <c r="BR28" i="7"/>
  <c r="BQ29" i="7"/>
  <c r="BR29" i="7"/>
  <c r="BQ30" i="7"/>
  <c r="BR30" i="7"/>
  <c r="BQ31" i="7"/>
  <c r="BR31" i="7"/>
  <c r="BQ32" i="7"/>
  <c r="BR32" i="7"/>
  <c r="BQ33" i="7"/>
  <c r="BR33" i="7"/>
  <c r="BQ34" i="7"/>
  <c r="BR34" i="7"/>
  <c r="BQ35" i="7"/>
  <c r="BQ36" i="7"/>
  <c r="BR36" i="7"/>
  <c r="BQ37" i="7"/>
  <c r="BR37" i="7"/>
  <c r="BQ38" i="7"/>
  <c r="BQ39" i="7"/>
  <c r="BR39" i="7"/>
  <c r="BQ40" i="7"/>
  <c r="BR40" i="7"/>
  <c r="BQ41" i="7"/>
  <c r="BR41" i="7"/>
  <c r="BQ42" i="7"/>
  <c r="BQ43" i="7"/>
  <c r="BQ44" i="7"/>
  <c r="BR44" i="7"/>
  <c r="BQ45" i="7"/>
  <c r="BR45" i="7"/>
  <c r="BQ46" i="7"/>
  <c r="BR46" i="7"/>
  <c r="BQ47" i="7"/>
  <c r="BR47" i="7"/>
  <c r="BQ48" i="7"/>
  <c r="BR48" i="7"/>
  <c r="BQ49" i="7"/>
  <c r="BR49" i="7"/>
  <c r="BQ50" i="7"/>
  <c r="BN22" i="7"/>
  <c r="BP22" i="7"/>
  <c r="BN23" i="7"/>
  <c r="BP23" i="7"/>
  <c r="BN24" i="7"/>
  <c r="BP24" i="7"/>
  <c r="BN25" i="7"/>
  <c r="BS25" i="7"/>
  <c r="BN26" i="7"/>
  <c r="BN27" i="7"/>
  <c r="BS27" i="7"/>
  <c r="BN28" i="7"/>
  <c r="BP28" i="7"/>
  <c r="BN29" i="7"/>
  <c r="BN30" i="7"/>
  <c r="BP30" i="7"/>
  <c r="BN31" i="7"/>
  <c r="BP31" i="7"/>
  <c r="BN32" i="7"/>
  <c r="BP32" i="7"/>
  <c r="BN33" i="7"/>
  <c r="BP33" i="7"/>
  <c r="BN34" i="7"/>
  <c r="BN35" i="7"/>
  <c r="BN36" i="7"/>
  <c r="BP36" i="7"/>
  <c r="BN37" i="7"/>
  <c r="BP37" i="7"/>
  <c r="BN38" i="7"/>
  <c r="BN39" i="7"/>
  <c r="BP39" i="7"/>
  <c r="BN40" i="7"/>
  <c r="BP40" i="7"/>
  <c r="BN41" i="7"/>
  <c r="BP41" i="7"/>
  <c r="BN42" i="7"/>
  <c r="BN43" i="7"/>
  <c r="BN44" i="7"/>
  <c r="BP44" i="7"/>
  <c r="BN45" i="7"/>
  <c r="BP45" i="7"/>
  <c r="BN46" i="7"/>
  <c r="BP46" i="7"/>
  <c r="BN47" i="7"/>
  <c r="BP47" i="7"/>
  <c r="BN48" i="7"/>
  <c r="BP48" i="7"/>
  <c r="BN49" i="7"/>
  <c r="BP49" i="7"/>
  <c r="BN50" i="7"/>
  <c r="BP50" i="7"/>
  <c r="BS26" i="7"/>
  <c r="BS30" i="7"/>
  <c r="BS31" i="7"/>
  <c r="BS32" i="7"/>
  <c r="BS33" i="7"/>
  <c r="BS34" i="7"/>
  <c r="BS35" i="7"/>
  <c r="BS36" i="7"/>
  <c r="BS37" i="7"/>
  <c r="BS38" i="7"/>
  <c r="BS39" i="7"/>
  <c r="BS40" i="7"/>
  <c r="BS41" i="7"/>
  <c r="BS42" i="7"/>
  <c r="BS43" i="7"/>
  <c r="BS44" i="7"/>
  <c r="BS45" i="7"/>
  <c r="BS46" i="7"/>
  <c r="BS47" i="7"/>
  <c r="BS48" i="7"/>
  <c r="BS49" i="7"/>
  <c r="BS50" i="7"/>
  <c r="AN18" i="7"/>
  <c r="AN19" i="7"/>
  <c r="AN14" i="7"/>
  <c r="AN16" i="7"/>
  <c r="AN11" i="7"/>
  <c r="C40" i="7"/>
  <c r="AN12" i="7"/>
  <c r="AN10" i="7"/>
  <c r="AN6" i="7"/>
  <c r="AN4" i="7"/>
  <c r="AN3" i="7"/>
  <c r="AO39" i="7"/>
  <c r="AP39" i="7"/>
  <c r="AO40" i="7"/>
  <c r="AP40" i="7"/>
  <c r="AO41" i="7"/>
  <c r="AO42" i="7"/>
  <c r="AP42" i="7"/>
  <c r="AO43" i="7"/>
  <c r="AP43" i="7"/>
  <c r="AO44" i="7"/>
  <c r="AP44" i="7"/>
  <c r="AL39" i="7"/>
  <c r="AN39" i="7"/>
  <c r="AL40" i="7"/>
  <c r="AN40" i="7"/>
  <c r="AL41" i="7"/>
  <c r="AN41" i="7"/>
  <c r="AL42" i="7"/>
  <c r="AN42" i="7"/>
  <c r="AL43" i="7"/>
  <c r="AN43" i="7"/>
  <c r="AL44" i="7"/>
  <c r="AQ44" i="7"/>
  <c r="AQ39" i="7"/>
  <c r="AQ40" i="7"/>
  <c r="AQ41" i="7"/>
  <c r="AQ42" i="7"/>
  <c r="AQ43" i="7"/>
  <c r="AO45" i="7"/>
  <c r="AL45" i="7"/>
  <c r="AO64" i="7"/>
  <c r="AP64" i="7"/>
  <c r="AO65" i="7"/>
  <c r="AP65" i="7"/>
  <c r="AO66" i="7"/>
  <c r="AP66" i="7"/>
  <c r="AO67" i="7"/>
  <c r="AP67" i="7"/>
  <c r="AO68" i="7"/>
  <c r="AP68" i="7"/>
  <c r="AO69" i="7"/>
  <c r="AP69" i="7"/>
  <c r="AO70" i="7"/>
  <c r="AO71" i="7"/>
  <c r="AP71" i="7"/>
  <c r="AO72" i="7"/>
  <c r="AP72" i="7"/>
  <c r="AO73" i="7"/>
  <c r="AO74" i="7"/>
  <c r="AP74" i="7"/>
  <c r="AO75" i="7"/>
  <c r="AP75" i="7"/>
  <c r="AO76" i="7"/>
  <c r="AP76" i="7"/>
  <c r="AO77" i="7"/>
  <c r="AO78" i="7"/>
  <c r="AO79" i="7"/>
  <c r="AP79" i="7"/>
  <c r="AO80" i="7"/>
  <c r="AP80" i="7"/>
  <c r="AO81" i="7"/>
  <c r="AP81" i="7"/>
  <c r="AO82" i="7"/>
  <c r="AP82" i="7"/>
  <c r="AO83" i="7"/>
  <c r="AP83" i="7"/>
  <c r="AO84" i="7"/>
  <c r="AP84" i="7"/>
  <c r="AO85" i="7"/>
  <c r="AO86" i="7"/>
  <c r="AO87" i="7"/>
  <c r="AP87" i="7"/>
  <c r="AO88" i="7"/>
  <c r="AP88" i="7"/>
  <c r="AO89" i="7"/>
  <c r="AP89" i="7"/>
  <c r="AO90" i="7"/>
  <c r="AP90" i="7"/>
  <c r="AO91" i="7"/>
  <c r="AP91" i="7"/>
  <c r="AL64" i="7"/>
  <c r="AN64" i="7"/>
  <c r="AL65" i="7"/>
  <c r="AN65" i="7"/>
  <c r="AL66" i="7"/>
  <c r="AN66" i="7"/>
  <c r="AL67" i="7"/>
  <c r="AL68" i="7"/>
  <c r="AN68" i="7"/>
  <c r="AL69" i="7"/>
  <c r="AL70" i="7"/>
  <c r="AL71" i="7"/>
  <c r="AL72" i="7"/>
  <c r="AL73" i="7"/>
  <c r="AL74" i="7"/>
  <c r="AN74" i="7"/>
  <c r="AL75" i="7"/>
  <c r="AN75" i="7"/>
  <c r="AL76" i="7"/>
  <c r="AN76" i="7"/>
  <c r="AL77" i="7"/>
  <c r="AL78" i="7"/>
  <c r="AL79" i="7"/>
  <c r="AN79" i="7"/>
  <c r="AL80" i="7"/>
  <c r="AN80" i="7"/>
  <c r="AL81" i="7"/>
  <c r="AN81" i="7"/>
  <c r="AL82" i="7"/>
  <c r="AN82" i="7"/>
  <c r="AL83" i="7"/>
  <c r="AN83" i="7"/>
  <c r="AL84" i="7"/>
  <c r="AN84" i="7"/>
  <c r="AL85" i="7"/>
  <c r="AL86" i="7"/>
  <c r="AL87" i="7"/>
  <c r="AN87" i="7"/>
  <c r="AL88" i="7"/>
  <c r="AN88" i="7"/>
  <c r="AL89" i="7"/>
  <c r="AN89" i="7"/>
  <c r="AL90" i="7"/>
  <c r="AN90" i="7"/>
  <c r="AL91" i="7"/>
  <c r="AN91" i="7"/>
  <c r="AQ64" i="7"/>
  <c r="AQ70" i="7"/>
  <c r="AQ74" i="7"/>
  <c r="AQ75" i="7"/>
  <c r="AQ76" i="7"/>
  <c r="AQ77" i="7"/>
  <c r="AQ78" i="7"/>
  <c r="AQ79" i="7"/>
  <c r="AQ80" i="7"/>
  <c r="AQ81" i="7"/>
  <c r="AQ82" i="7"/>
  <c r="AQ83" i="7"/>
  <c r="AQ84" i="7"/>
  <c r="AQ85" i="7"/>
  <c r="AQ86" i="7"/>
  <c r="AQ87" i="7"/>
  <c r="AQ88" i="7"/>
  <c r="AQ89" i="7"/>
  <c r="AQ90" i="7"/>
  <c r="AQ91" i="7"/>
  <c r="AO92" i="7"/>
  <c r="AP92" i="7"/>
  <c r="AO93" i="7"/>
  <c r="AO94" i="7"/>
  <c r="AO95" i="7"/>
  <c r="AP95" i="7"/>
  <c r="AO96" i="7"/>
  <c r="AP96" i="7"/>
  <c r="AO97" i="7"/>
  <c r="AP97" i="7"/>
  <c r="AO98" i="7"/>
  <c r="AP98" i="7"/>
  <c r="AO99" i="7"/>
  <c r="AP99" i="7"/>
  <c r="AO100" i="7"/>
  <c r="AP100" i="7"/>
  <c r="AO101" i="7"/>
  <c r="AO102" i="7"/>
  <c r="AO103" i="7"/>
  <c r="AP103" i="7"/>
  <c r="AO104" i="7"/>
  <c r="AP104" i="7"/>
  <c r="AO105" i="7"/>
  <c r="AO106" i="7"/>
  <c r="AP106" i="7"/>
  <c r="AO107" i="7"/>
  <c r="AP107" i="7"/>
  <c r="AL92" i="7"/>
  <c r="AN92" i="7"/>
  <c r="AL93" i="7"/>
  <c r="AL94" i="7"/>
  <c r="AL95" i="7"/>
  <c r="AN95" i="7"/>
  <c r="AL96" i="7"/>
  <c r="AQ96" i="7"/>
  <c r="AL97" i="7"/>
  <c r="AQ97" i="7"/>
  <c r="AL98" i="7"/>
  <c r="AN98" i="7"/>
  <c r="AL99" i="7"/>
  <c r="AN99" i="7"/>
  <c r="AL100" i="7"/>
  <c r="AN100" i="7"/>
  <c r="AL101" i="7"/>
  <c r="AQ101" i="7"/>
  <c r="AL102" i="7"/>
  <c r="AL103" i="7"/>
  <c r="AN103" i="7"/>
  <c r="AL104" i="7"/>
  <c r="AN104" i="7"/>
  <c r="AL105" i="7"/>
  <c r="AN105" i="7"/>
  <c r="AL106" i="7"/>
  <c r="AN106" i="7"/>
  <c r="AL107" i="7"/>
  <c r="AN107" i="7"/>
  <c r="AQ98" i="7"/>
  <c r="AQ99" i="7"/>
  <c r="AQ100" i="7"/>
  <c r="AQ102" i="7"/>
  <c r="AQ103" i="7"/>
  <c r="AQ104" i="7"/>
  <c r="AQ105" i="7"/>
  <c r="AQ106" i="7"/>
  <c r="AQ107" i="7"/>
  <c r="AO108" i="7"/>
  <c r="AP108" i="7"/>
  <c r="AL108" i="7"/>
  <c r="AN108" i="7"/>
  <c r="AQ108" i="7"/>
  <c r="AO109" i="7"/>
  <c r="AO110" i="7"/>
  <c r="AO111" i="7"/>
  <c r="AP111" i="7"/>
  <c r="AO112" i="7"/>
  <c r="AP112" i="7"/>
  <c r="AO113" i="7"/>
  <c r="AP113" i="7"/>
  <c r="AO114" i="7"/>
  <c r="AP114" i="7"/>
  <c r="AO115" i="7"/>
  <c r="AP115" i="7"/>
  <c r="AO116" i="7"/>
  <c r="AP116" i="7"/>
  <c r="AO117" i="7"/>
  <c r="AO118" i="7"/>
  <c r="AO119" i="7"/>
  <c r="AP119" i="7"/>
  <c r="AO120" i="7"/>
  <c r="AP120" i="7"/>
  <c r="AO121" i="7"/>
  <c r="AO122" i="7"/>
  <c r="AP122" i="7"/>
  <c r="AO123" i="7"/>
  <c r="AP123" i="7"/>
  <c r="AO124" i="7"/>
  <c r="AP124" i="7"/>
  <c r="AO125" i="7"/>
  <c r="AO126" i="7"/>
  <c r="AL109" i="7"/>
  <c r="AL110" i="7"/>
  <c r="AL111" i="7"/>
  <c r="AN111" i="7"/>
  <c r="AL112" i="7"/>
  <c r="AN112" i="7"/>
  <c r="AL113" i="7"/>
  <c r="AN113" i="7"/>
  <c r="AL114" i="7"/>
  <c r="AN114" i="7"/>
  <c r="AL115" i="7"/>
  <c r="AN115" i="7"/>
  <c r="AL116" i="7"/>
  <c r="AN116" i="7"/>
  <c r="AL117" i="7"/>
  <c r="AL118" i="7"/>
  <c r="AL119" i="7"/>
  <c r="AN119" i="7"/>
  <c r="AL120" i="7"/>
  <c r="AN120" i="7"/>
  <c r="AL121" i="7"/>
  <c r="AL122" i="7"/>
  <c r="AN122" i="7"/>
  <c r="AL123" i="7"/>
  <c r="AN123" i="7"/>
  <c r="AL124" i="7"/>
  <c r="AN124" i="7"/>
  <c r="AL125" i="7"/>
  <c r="AL126" i="7"/>
  <c r="AQ109" i="7"/>
  <c r="AQ110" i="7"/>
  <c r="AQ111" i="7"/>
  <c r="AQ112" i="7"/>
  <c r="AQ113" i="7"/>
  <c r="AQ114" i="7"/>
  <c r="AQ115" i="7"/>
  <c r="AQ116" i="7"/>
  <c r="AQ117" i="7"/>
  <c r="AQ118" i="7"/>
  <c r="AQ119" i="7"/>
  <c r="AQ120" i="7"/>
  <c r="AQ121" i="7"/>
  <c r="AQ122" i="7"/>
  <c r="AQ123" i="7"/>
  <c r="AQ124" i="7"/>
  <c r="AQ125" i="7"/>
  <c r="AQ126" i="7"/>
  <c r="AO23" i="7"/>
  <c r="AP23" i="7"/>
  <c r="AO24" i="7"/>
  <c r="AP24" i="7"/>
  <c r="AO25" i="7"/>
  <c r="AO26" i="7"/>
  <c r="AP26" i="7"/>
  <c r="AO27" i="7"/>
  <c r="AP27" i="7"/>
  <c r="AO28" i="7"/>
  <c r="AP28" i="7"/>
  <c r="AO29" i="7"/>
  <c r="AO30" i="7"/>
  <c r="AO31" i="7"/>
  <c r="AP31" i="7"/>
  <c r="AO32" i="7"/>
  <c r="AP32" i="7"/>
  <c r="AO33" i="7"/>
  <c r="AP33" i="7"/>
  <c r="AO34" i="7"/>
  <c r="AP34" i="7"/>
  <c r="AO35" i="7"/>
  <c r="AP35" i="7"/>
  <c r="AO36" i="7"/>
  <c r="AP36" i="7"/>
  <c r="AO37" i="7"/>
  <c r="AO38" i="7"/>
  <c r="AL23" i="7"/>
  <c r="AQ23" i="7"/>
  <c r="AN23" i="7"/>
  <c r="AL24" i="7"/>
  <c r="AN24" i="7"/>
  <c r="AL25" i="7"/>
  <c r="AN25" i="7"/>
  <c r="AL26" i="7"/>
  <c r="AL27" i="7"/>
  <c r="AN27" i="7"/>
  <c r="AL28" i="7"/>
  <c r="AQ28" i="7"/>
  <c r="AL29" i="7"/>
  <c r="AL30" i="7"/>
  <c r="AL31" i="7"/>
  <c r="AN31" i="7"/>
  <c r="AL32" i="7"/>
  <c r="AN32" i="7"/>
  <c r="AL33" i="7"/>
  <c r="AN33" i="7"/>
  <c r="AL34" i="7"/>
  <c r="AN34" i="7"/>
  <c r="AL35" i="7"/>
  <c r="AN35" i="7"/>
  <c r="AL36" i="7"/>
  <c r="AN36" i="7"/>
  <c r="AL37" i="7"/>
  <c r="AL38" i="7"/>
  <c r="AQ29" i="7"/>
  <c r="AQ30" i="7"/>
  <c r="AQ31" i="7"/>
  <c r="AQ32" i="7"/>
  <c r="AQ33" i="7"/>
  <c r="AQ34" i="7"/>
  <c r="AQ35" i="7"/>
  <c r="AQ36" i="7"/>
  <c r="AQ37" i="7"/>
  <c r="AQ38" i="7"/>
  <c r="AO22" i="7"/>
  <c r="AQ22" i="7"/>
  <c r="AO46" i="7"/>
  <c r="AO47" i="7"/>
  <c r="AP47" i="7"/>
  <c r="AO48" i="7"/>
  <c r="AP48" i="7"/>
  <c r="AO49" i="7"/>
  <c r="AO50" i="7"/>
  <c r="AP50" i="7"/>
  <c r="AO51" i="7"/>
  <c r="AP51" i="7"/>
  <c r="AO52" i="7"/>
  <c r="AP52" i="7"/>
  <c r="AO53" i="7"/>
  <c r="AP53" i="7"/>
  <c r="AO54" i="7"/>
  <c r="AO55" i="7"/>
  <c r="AP55" i="7"/>
  <c r="AO56" i="7"/>
  <c r="AP56" i="7"/>
  <c r="AO57" i="7"/>
  <c r="AP57" i="7"/>
  <c r="AO58" i="7"/>
  <c r="AP58" i="7"/>
  <c r="AO59" i="7"/>
  <c r="AP59" i="7"/>
  <c r="AO60" i="7"/>
  <c r="AP60" i="7"/>
  <c r="AO61" i="7"/>
  <c r="AO62" i="7"/>
  <c r="AO63" i="7"/>
  <c r="AP63" i="7"/>
  <c r="AL46" i="7"/>
  <c r="AL47" i="7"/>
  <c r="AN47" i="7"/>
  <c r="AL48" i="7"/>
  <c r="AN48" i="7"/>
  <c r="AL49" i="7"/>
  <c r="AL50" i="7"/>
  <c r="AN50" i="7"/>
  <c r="AL51" i="7"/>
  <c r="AN51" i="7"/>
  <c r="AL52" i="7"/>
  <c r="AN52" i="7"/>
  <c r="AL53" i="7"/>
  <c r="AL54" i="7"/>
  <c r="AN54" i="7"/>
  <c r="AL55" i="7"/>
  <c r="AN55" i="7"/>
  <c r="AL56" i="7"/>
  <c r="AN56" i="7"/>
  <c r="AL57" i="7"/>
  <c r="AN57" i="7"/>
  <c r="AL58" i="7"/>
  <c r="AN58" i="7"/>
  <c r="AL59" i="7"/>
  <c r="AN59" i="7"/>
  <c r="AL60" i="7"/>
  <c r="AN60" i="7"/>
  <c r="AL61" i="7"/>
  <c r="AL62" i="7"/>
  <c r="AL63" i="7"/>
  <c r="AN63" i="7"/>
  <c r="AQ48" i="7"/>
  <c r="AQ50" i="7"/>
  <c r="AQ51" i="7"/>
  <c r="AQ52" i="7"/>
  <c r="AQ53" i="7"/>
  <c r="AQ54" i="7"/>
  <c r="AQ55" i="7"/>
  <c r="AQ56" i="7"/>
  <c r="AQ57" i="7"/>
  <c r="AQ58" i="7"/>
  <c r="AQ59" i="7"/>
  <c r="AQ60" i="7"/>
  <c r="AQ61" i="7"/>
  <c r="AQ62" i="7"/>
  <c r="AQ63" i="7"/>
  <c r="AO408" i="7"/>
  <c r="AP408" i="7"/>
  <c r="AO409" i="7"/>
  <c r="AP409" i="7"/>
  <c r="AO410" i="7"/>
  <c r="AO411" i="7"/>
  <c r="AO412" i="7"/>
  <c r="AP412" i="7"/>
  <c r="AO413" i="7"/>
  <c r="AP413" i="7"/>
  <c r="AO414" i="7"/>
  <c r="AO415" i="7"/>
  <c r="AP415" i="7"/>
  <c r="AO416" i="7"/>
  <c r="AP416" i="7"/>
  <c r="AO417" i="7"/>
  <c r="AP417" i="7"/>
  <c r="AO418" i="7"/>
  <c r="AO419" i="7"/>
  <c r="AO420" i="7"/>
  <c r="AP420" i="7"/>
  <c r="AO421" i="7"/>
  <c r="AP421" i="7"/>
  <c r="AO422" i="7"/>
  <c r="AP422" i="7"/>
  <c r="AO423" i="7"/>
  <c r="AP423" i="7"/>
  <c r="AO424" i="7"/>
  <c r="AP424" i="7"/>
  <c r="AO425" i="7"/>
  <c r="AP425" i="7"/>
  <c r="AO426" i="7"/>
  <c r="AO427" i="7"/>
  <c r="AO428" i="7"/>
  <c r="AP428" i="7"/>
  <c r="AO429" i="7"/>
  <c r="AP429" i="7"/>
  <c r="AO430" i="7"/>
  <c r="AP430" i="7"/>
  <c r="AO431" i="7"/>
  <c r="AP431" i="7"/>
  <c r="AO432" i="7"/>
  <c r="AP432" i="7"/>
  <c r="AO433" i="7"/>
  <c r="AP433" i="7"/>
  <c r="AO434" i="7"/>
  <c r="AO435" i="7"/>
  <c r="AO436" i="7"/>
  <c r="AP436" i="7"/>
  <c r="AO437" i="7"/>
  <c r="AP437" i="7"/>
  <c r="AO438" i="7"/>
  <c r="AO439" i="7"/>
  <c r="AP439" i="7"/>
  <c r="AO440" i="7"/>
  <c r="AP440" i="7"/>
  <c r="AO441" i="7"/>
  <c r="AP441" i="7"/>
  <c r="AO442" i="7"/>
  <c r="AO443" i="7"/>
  <c r="AP443" i="7"/>
  <c r="AO444" i="7"/>
  <c r="AP444" i="7"/>
  <c r="AO445" i="7"/>
  <c r="AP445" i="7"/>
  <c r="AO446" i="7"/>
  <c r="AP446" i="7"/>
  <c r="AO447" i="7"/>
  <c r="AP447" i="7"/>
  <c r="AO448" i="7"/>
  <c r="AP448" i="7"/>
  <c r="AO449" i="7"/>
  <c r="AP449" i="7"/>
  <c r="AO450" i="7"/>
  <c r="AO451" i="7"/>
  <c r="AO452" i="7"/>
  <c r="AP452" i="7"/>
  <c r="AO453" i="7"/>
  <c r="AP453" i="7"/>
  <c r="AO454" i="7"/>
  <c r="AP454" i="7"/>
  <c r="AL408" i="7"/>
  <c r="AN408" i="7"/>
  <c r="AL409" i="7"/>
  <c r="AN409" i="7"/>
  <c r="AL410" i="7"/>
  <c r="AL411" i="7"/>
  <c r="AL412" i="7"/>
  <c r="AN412" i="7"/>
  <c r="AL413" i="7"/>
  <c r="AN413" i="7"/>
  <c r="AL414" i="7"/>
  <c r="AL415" i="7"/>
  <c r="AN415" i="7"/>
  <c r="AL416" i="7"/>
  <c r="AN416" i="7"/>
  <c r="AL417" i="7"/>
  <c r="AN417" i="7"/>
  <c r="AL418" i="7"/>
  <c r="AL419" i="7"/>
  <c r="AL420" i="7"/>
  <c r="AN420" i="7"/>
  <c r="AL421" i="7"/>
  <c r="AN421" i="7"/>
  <c r="AL422" i="7"/>
  <c r="AN422" i="7"/>
  <c r="AL423" i="7"/>
  <c r="AN423" i="7"/>
  <c r="AL424" i="7"/>
  <c r="AN424" i="7"/>
  <c r="AL425" i="7"/>
  <c r="AN425" i="7"/>
  <c r="AL426" i="7"/>
  <c r="AL427" i="7"/>
  <c r="AL428" i="7"/>
  <c r="AN428" i="7"/>
  <c r="AL429" i="7"/>
  <c r="AN429" i="7"/>
  <c r="AL430" i="7"/>
  <c r="AN430" i="7"/>
  <c r="AL431" i="7"/>
  <c r="AN431" i="7"/>
  <c r="AL432" i="7"/>
  <c r="AN432" i="7"/>
  <c r="AL433" i="7"/>
  <c r="AN433" i="7"/>
  <c r="AL434" i="7"/>
  <c r="AN434" i="7"/>
  <c r="AL435" i="7"/>
  <c r="AL436" i="7"/>
  <c r="AN436" i="7"/>
  <c r="AL437" i="7"/>
  <c r="AN437" i="7"/>
  <c r="AL438" i="7"/>
  <c r="AQ438" i="7"/>
  <c r="AL439" i="7"/>
  <c r="AN439" i="7"/>
  <c r="AL440" i="7"/>
  <c r="AQ440" i="7"/>
  <c r="AL441" i="7"/>
  <c r="AN441" i="7"/>
  <c r="AL442" i="7"/>
  <c r="AL443" i="7"/>
  <c r="AL444" i="7"/>
  <c r="AN444" i="7"/>
  <c r="AL445" i="7"/>
  <c r="AN445" i="7"/>
  <c r="AL446" i="7"/>
  <c r="AN446" i="7"/>
  <c r="AL447" i="7"/>
  <c r="AN447" i="7"/>
  <c r="AL448" i="7"/>
  <c r="AN448" i="7"/>
  <c r="AL449" i="7"/>
  <c r="AN449" i="7"/>
  <c r="AL450" i="7"/>
  <c r="AL451" i="7"/>
  <c r="AL452" i="7"/>
  <c r="AN452" i="7"/>
  <c r="AL453" i="7"/>
  <c r="AN453" i="7"/>
  <c r="AL454" i="7"/>
  <c r="AN454" i="7"/>
  <c r="AQ408" i="7"/>
  <c r="AQ409" i="7"/>
  <c r="AQ410" i="7"/>
  <c r="AQ411" i="7"/>
  <c r="AQ412" i="7"/>
  <c r="AQ413" i="7"/>
  <c r="AQ414" i="7"/>
  <c r="AQ415" i="7"/>
  <c r="AQ416" i="7"/>
  <c r="AQ417" i="7"/>
  <c r="AQ418" i="7"/>
  <c r="AQ419" i="7"/>
  <c r="AQ420" i="7"/>
  <c r="AQ421" i="7"/>
  <c r="AQ422" i="7"/>
  <c r="AQ423" i="7"/>
  <c r="AQ424" i="7"/>
  <c r="AQ425" i="7"/>
  <c r="AQ426" i="7"/>
  <c r="AQ427" i="7"/>
  <c r="AQ428" i="7"/>
  <c r="AQ429" i="7"/>
  <c r="AQ430" i="7"/>
  <c r="AQ431" i="7"/>
  <c r="AQ432" i="7"/>
  <c r="AQ439" i="7"/>
  <c r="AQ441" i="7"/>
  <c r="AQ442" i="7"/>
  <c r="AQ443" i="7"/>
  <c r="AQ444" i="7"/>
  <c r="AQ445" i="7"/>
  <c r="AQ446" i="7"/>
  <c r="AQ447" i="7"/>
  <c r="AQ448" i="7"/>
  <c r="AQ449" i="7"/>
  <c r="AQ450" i="7"/>
  <c r="AQ451" i="7"/>
  <c r="AQ452" i="7"/>
  <c r="AQ453" i="7"/>
  <c r="AQ454" i="7"/>
  <c r="AO362" i="7"/>
  <c r="AO363" i="7"/>
  <c r="AO364" i="7"/>
  <c r="AP364" i="7"/>
  <c r="AO365" i="7"/>
  <c r="AP365" i="7"/>
  <c r="AO366" i="7"/>
  <c r="AP366" i="7"/>
  <c r="AO367" i="7"/>
  <c r="AP367" i="7"/>
  <c r="AO368" i="7"/>
  <c r="AP368" i="7"/>
  <c r="AO369" i="7"/>
  <c r="AP369" i="7"/>
  <c r="AO370" i="7"/>
  <c r="AO371" i="7"/>
  <c r="AO372" i="7"/>
  <c r="AP372" i="7"/>
  <c r="AO373" i="7"/>
  <c r="AP373" i="7"/>
  <c r="AO374" i="7"/>
  <c r="AP374" i="7"/>
  <c r="AO375" i="7"/>
  <c r="AP375" i="7"/>
  <c r="AO376" i="7"/>
  <c r="AP376" i="7"/>
  <c r="AO377" i="7"/>
  <c r="AP377" i="7"/>
  <c r="AO378" i="7"/>
  <c r="AO379" i="7"/>
  <c r="AO380" i="7"/>
  <c r="AP380" i="7"/>
  <c r="AO381" i="7"/>
  <c r="AP381" i="7"/>
  <c r="AO382" i="7"/>
  <c r="AP382" i="7"/>
  <c r="AO383" i="7"/>
  <c r="AP383" i="7"/>
  <c r="AO384" i="7"/>
  <c r="AP384" i="7"/>
  <c r="AO385" i="7"/>
  <c r="AP385" i="7"/>
  <c r="AO386" i="7"/>
  <c r="AO387" i="7"/>
  <c r="AO388" i="7"/>
  <c r="AP388" i="7"/>
  <c r="AO389" i="7"/>
  <c r="AP389" i="7"/>
  <c r="AO390" i="7"/>
  <c r="AO391" i="7"/>
  <c r="AP391" i="7"/>
  <c r="AO392" i="7"/>
  <c r="AP392" i="7"/>
  <c r="AO393" i="7"/>
  <c r="AP393" i="7"/>
  <c r="AO394" i="7"/>
  <c r="AO395" i="7"/>
  <c r="AO396" i="7"/>
  <c r="AP396" i="7"/>
  <c r="AO397" i="7"/>
  <c r="AP397" i="7"/>
  <c r="AO398" i="7"/>
  <c r="AP398" i="7"/>
  <c r="AO399" i="7"/>
  <c r="AP399" i="7"/>
  <c r="AO400" i="7"/>
  <c r="AP400" i="7"/>
  <c r="AO401" i="7"/>
  <c r="AP401" i="7"/>
  <c r="AO402" i="7"/>
  <c r="AO403" i="7"/>
  <c r="AO404" i="7"/>
  <c r="AP404" i="7"/>
  <c r="AO405" i="7"/>
  <c r="AP405" i="7"/>
  <c r="AO406" i="7"/>
  <c r="AP406" i="7"/>
  <c r="AO407" i="7"/>
  <c r="AP407" i="7"/>
  <c r="AL362" i="7"/>
  <c r="AL363" i="7"/>
  <c r="AL364" i="7"/>
  <c r="AN364" i="7"/>
  <c r="AL365" i="7"/>
  <c r="AN365" i="7"/>
  <c r="AL366" i="7"/>
  <c r="AL367" i="7"/>
  <c r="AN367" i="7"/>
  <c r="AL368" i="7"/>
  <c r="AN368" i="7"/>
  <c r="AL369" i="7"/>
  <c r="AN369" i="7"/>
  <c r="AL370" i="7"/>
  <c r="AL371" i="7"/>
  <c r="AL372" i="7"/>
  <c r="AN372" i="7"/>
  <c r="AL373" i="7"/>
  <c r="AN373" i="7"/>
  <c r="AL374" i="7"/>
  <c r="AN374" i="7"/>
  <c r="AL375" i="7"/>
  <c r="AN375" i="7"/>
  <c r="AL376" i="7"/>
  <c r="AN376" i="7"/>
  <c r="AL377" i="7"/>
  <c r="AN377" i="7"/>
  <c r="AL378" i="7"/>
  <c r="AL379" i="7"/>
  <c r="AL380" i="7"/>
  <c r="AN380" i="7"/>
  <c r="AL381" i="7"/>
  <c r="AN381" i="7"/>
  <c r="AL382" i="7"/>
  <c r="AN382" i="7"/>
  <c r="AL383" i="7"/>
  <c r="AN383" i="7"/>
  <c r="AL384" i="7"/>
  <c r="AN384" i="7"/>
  <c r="AL385" i="7"/>
  <c r="AN385" i="7"/>
  <c r="AL386" i="7"/>
  <c r="AL387" i="7"/>
  <c r="AL388" i="7"/>
  <c r="AQ388" i="7"/>
  <c r="AL389" i="7"/>
  <c r="AQ389" i="7"/>
  <c r="AL390" i="7"/>
  <c r="AL391" i="7"/>
  <c r="AN391" i="7"/>
  <c r="AL392" i="7"/>
  <c r="AN392" i="7"/>
  <c r="AL393" i="7"/>
  <c r="AQ393" i="7"/>
  <c r="AL394" i="7"/>
  <c r="AL395" i="7"/>
  <c r="AL396" i="7"/>
  <c r="AN396" i="7"/>
  <c r="AL397" i="7"/>
  <c r="AQ397" i="7"/>
  <c r="AL398" i="7"/>
  <c r="AN398" i="7"/>
  <c r="AL399" i="7"/>
  <c r="AN399" i="7"/>
  <c r="AL400" i="7"/>
  <c r="AN400" i="7"/>
  <c r="AL401" i="7"/>
  <c r="AN401" i="7"/>
  <c r="AL402" i="7"/>
  <c r="AL403" i="7"/>
  <c r="AL404" i="7"/>
  <c r="AN404" i="7"/>
  <c r="AL405" i="7"/>
  <c r="AN405" i="7"/>
  <c r="AL406" i="7"/>
  <c r="AN406" i="7"/>
  <c r="AL407" i="7"/>
  <c r="AN407" i="7"/>
  <c r="AQ362" i="7"/>
  <c r="AQ363" i="7"/>
  <c r="AQ364" i="7"/>
  <c r="AQ365" i="7"/>
  <c r="AQ366" i="7"/>
  <c r="AQ367" i="7"/>
  <c r="AQ368" i="7"/>
  <c r="AQ369" i="7"/>
  <c r="AQ370" i="7"/>
  <c r="AQ371" i="7"/>
  <c r="AQ372" i="7"/>
  <c r="AQ373" i="7"/>
  <c r="AQ374" i="7"/>
  <c r="AQ375" i="7"/>
  <c r="AQ376" i="7"/>
  <c r="AQ377" i="7"/>
  <c r="AQ378" i="7"/>
  <c r="AQ379" i="7"/>
  <c r="AQ380" i="7"/>
  <c r="AQ381" i="7"/>
  <c r="AQ382" i="7"/>
  <c r="AQ383" i="7"/>
  <c r="AQ384" i="7"/>
  <c r="AQ385" i="7"/>
  <c r="AQ386" i="7"/>
  <c r="AQ392" i="7"/>
  <c r="AQ394" i="7"/>
  <c r="AQ398" i="7"/>
  <c r="AQ399" i="7"/>
  <c r="AQ400" i="7"/>
  <c r="AQ401" i="7"/>
  <c r="AQ402" i="7"/>
  <c r="AQ403" i="7"/>
  <c r="AQ404" i="7"/>
  <c r="AQ405" i="7"/>
  <c r="AQ406" i="7"/>
  <c r="AQ407" i="7"/>
  <c r="AO318" i="7"/>
  <c r="AP318" i="7"/>
  <c r="AO319" i="7"/>
  <c r="AP319" i="7"/>
  <c r="AO320" i="7"/>
  <c r="AP320" i="7"/>
  <c r="AO321" i="7"/>
  <c r="AP321" i="7"/>
  <c r="AO322" i="7"/>
  <c r="AP322" i="7"/>
  <c r="AO323" i="7"/>
  <c r="AO324" i="7"/>
  <c r="AP324" i="7"/>
  <c r="AO325" i="7"/>
  <c r="AP325" i="7"/>
  <c r="AO326" i="7"/>
  <c r="AP326" i="7"/>
  <c r="AO327" i="7"/>
  <c r="AP327" i="7"/>
  <c r="AO328" i="7"/>
  <c r="AP328" i="7"/>
  <c r="AO329" i="7"/>
  <c r="AP329" i="7"/>
  <c r="AO330" i="7"/>
  <c r="AO331" i="7"/>
  <c r="AO332" i="7"/>
  <c r="AP332" i="7"/>
  <c r="AO333" i="7"/>
  <c r="AP333" i="7"/>
  <c r="AO334" i="7"/>
  <c r="AP334" i="7"/>
  <c r="AO335" i="7"/>
  <c r="AP335" i="7"/>
  <c r="AO336" i="7"/>
  <c r="AP336" i="7"/>
  <c r="AO337" i="7"/>
  <c r="AP337" i="7"/>
  <c r="AO338" i="7"/>
  <c r="AO339" i="7"/>
  <c r="AO340" i="7"/>
  <c r="AP340" i="7"/>
  <c r="AO341" i="7"/>
  <c r="AP341" i="7"/>
  <c r="AO342" i="7"/>
  <c r="AO343" i="7"/>
  <c r="AP343" i="7"/>
  <c r="AO344" i="7"/>
  <c r="AP344" i="7"/>
  <c r="AO345" i="7"/>
  <c r="AP345" i="7"/>
  <c r="AO346" i="7"/>
  <c r="AO347" i="7"/>
  <c r="AP347" i="7"/>
  <c r="AO348" i="7"/>
  <c r="AP348" i="7"/>
  <c r="AO349" i="7"/>
  <c r="AP349" i="7"/>
  <c r="AO350" i="7"/>
  <c r="AP350" i="7"/>
  <c r="AO351" i="7"/>
  <c r="AP351" i="7"/>
  <c r="AO352" i="7"/>
  <c r="AP352" i="7"/>
  <c r="AO353" i="7"/>
  <c r="AP353" i="7"/>
  <c r="AO354" i="7"/>
  <c r="AO355" i="7"/>
  <c r="AO356" i="7"/>
  <c r="AP356" i="7"/>
  <c r="AO357" i="7"/>
  <c r="AP357" i="7"/>
  <c r="AO358" i="7"/>
  <c r="AP358" i="7"/>
  <c r="AO359" i="7"/>
  <c r="AP359" i="7"/>
  <c r="AO360" i="7"/>
  <c r="AP360" i="7"/>
  <c r="AO361" i="7"/>
  <c r="AP361" i="7"/>
  <c r="AL318" i="7"/>
  <c r="AL319" i="7"/>
  <c r="AN319" i="7"/>
  <c r="AL320" i="7"/>
  <c r="AN320" i="7"/>
  <c r="AL321" i="7"/>
  <c r="AN321" i="7"/>
  <c r="AL322" i="7"/>
  <c r="AL323" i="7"/>
  <c r="AL324" i="7"/>
  <c r="AN324" i="7"/>
  <c r="AL325" i="7"/>
  <c r="AN325" i="7"/>
  <c r="AL326" i="7"/>
  <c r="AN326" i="7"/>
  <c r="AL327" i="7"/>
  <c r="AN327" i="7"/>
  <c r="AL328" i="7"/>
  <c r="AN328" i="7"/>
  <c r="AL329" i="7"/>
  <c r="AN329" i="7"/>
  <c r="AL330" i="7"/>
  <c r="AL331" i="7"/>
  <c r="AL332" i="7"/>
  <c r="AN332" i="7"/>
  <c r="AL333" i="7"/>
  <c r="AN333" i="7"/>
  <c r="AL334" i="7"/>
  <c r="AN334" i="7"/>
  <c r="AL335" i="7"/>
  <c r="AN335" i="7"/>
  <c r="AL336" i="7"/>
  <c r="AN336" i="7"/>
  <c r="AL337" i="7"/>
  <c r="AN337" i="7"/>
  <c r="AL338" i="7"/>
  <c r="AL339" i="7"/>
  <c r="AL340" i="7"/>
  <c r="AN340" i="7"/>
  <c r="AL341" i="7"/>
  <c r="AN341" i="7"/>
  <c r="AL342" i="7"/>
  <c r="AL343" i="7"/>
  <c r="AQ343" i="7"/>
  <c r="AL344" i="7"/>
  <c r="AN344" i="7"/>
  <c r="AL345" i="7"/>
  <c r="AN345" i="7"/>
  <c r="AL346" i="7"/>
  <c r="AL347" i="7"/>
  <c r="AQ347" i="7"/>
  <c r="AL348" i="7"/>
  <c r="AN348" i="7"/>
  <c r="AL349" i="7"/>
  <c r="AN349" i="7"/>
  <c r="AL350" i="7"/>
  <c r="AN350" i="7"/>
  <c r="AL351" i="7"/>
  <c r="AN351" i="7"/>
  <c r="AL352" i="7"/>
  <c r="AN352" i="7"/>
  <c r="AL353" i="7"/>
  <c r="AN353" i="7"/>
  <c r="AL354" i="7"/>
  <c r="AL355" i="7"/>
  <c r="AL356" i="7"/>
  <c r="AN356" i="7"/>
  <c r="AL357" i="7"/>
  <c r="AN357" i="7"/>
  <c r="AL358" i="7"/>
  <c r="AN358" i="7"/>
  <c r="AL359" i="7"/>
  <c r="AN359" i="7"/>
  <c r="AL360" i="7"/>
  <c r="AN360" i="7"/>
  <c r="AL361" i="7"/>
  <c r="AN361" i="7"/>
  <c r="AQ318" i="7"/>
  <c r="AQ319" i="7"/>
  <c r="AQ320" i="7"/>
  <c r="AQ321" i="7"/>
  <c r="AQ322" i="7"/>
  <c r="AQ323" i="7"/>
  <c r="AQ324" i="7"/>
  <c r="AQ325" i="7"/>
  <c r="AQ326" i="7"/>
  <c r="AQ327" i="7"/>
  <c r="AQ328" i="7"/>
  <c r="AQ329" i="7"/>
  <c r="AQ330" i="7"/>
  <c r="AQ331" i="7"/>
  <c r="AQ332" i="7"/>
  <c r="AQ333" i="7"/>
  <c r="AQ334" i="7"/>
  <c r="AQ335" i="7"/>
  <c r="AQ336" i="7"/>
  <c r="AQ337" i="7"/>
  <c r="AQ338" i="7"/>
  <c r="AQ339" i="7"/>
  <c r="AQ340" i="7"/>
  <c r="AQ341" i="7"/>
  <c r="AQ342" i="7"/>
  <c r="AQ350" i="7"/>
  <c r="AQ354" i="7"/>
  <c r="AQ355" i="7"/>
  <c r="AQ356" i="7"/>
  <c r="AQ357" i="7"/>
  <c r="AQ358" i="7"/>
  <c r="AQ359" i="7"/>
  <c r="AQ360" i="7"/>
  <c r="AQ361" i="7"/>
  <c r="AO270" i="7"/>
  <c r="AO271" i="7"/>
  <c r="AP271" i="7"/>
  <c r="AO272" i="7"/>
  <c r="AP272" i="7"/>
  <c r="AO273" i="7"/>
  <c r="AP273" i="7"/>
  <c r="AO274" i="7"/>
  <c r="AP274" i="7"/>
  <c r="AO275" i="7"/>
  <c r="AO276" i="7"/>
  <c r="AP276" i="7"/>
  <c r="AO277" i="7"/>
  <c r="AP277" i="7"/>
  <c r="AO278" i="7"/>
  <c r="AP278" i="7"/>
  <c r="AO279" i="7"/>
  <c r="AP279" i="7"/>
  <c r="AO280" i="7"/>
  <c r="AP280" i="7"/>
  <c r="AO281" i="7"/>
  <c r="AP281" i="7"/>
  <c r="AO282" i="7"/>
  <c r="AO283" i="7"/>
  <c r="AO284" i="7"/>
  <c r="AP284" i="7"/>
  <c r="AO285" i="7"/>
  <c r="AP285" i="7"/>
  <c r="AO286" i="7"/>
  <c r="AP286" i="7"/>
  <c r="AO287" i="7"/>
  <c r="AP287" i="7"/>
  <c r="AO288" i="7"/>
  <c r="AP288" i="7"/>
  <c r="AO289" i="7"/>
  <c r="AP289" i="7"/>
  <c r="AO290" i="7"/>
  <c r="AO291" i="7"/>
  <c r="AO292" i="7"/>
  <c r="AP292" i="7"/>
  <c r="AO293" i="7"/>
  <c r="AP293" i="7"/>
  <c r="AO294" i="7"/>
  <c r="AO295" i="7"/>
  <c r="AP295" i="7"/>
  <c r="AO296" i="7"/>
  <c r="AP296" i="7"/>
  <c r="AO297" i="7"/>
  <c r="AP297" i="7"/>
  <c r="AO298" i="7"/>
  <c r="AO299" i="7"/>
  <c r="AO300" i="7"/>
  <c r="AP300" i="7"/>
  <c r="AO301" i="7"/>
  <c r="AP301" i="7"/>
  <c r="AO302" i="7"/>
  <c r="AP302" i="7"/>
  <c r="AO303" i="7"/>
  <c r="AP303" i="7"/>
  <c r="AO304" i="7"/>
  <c r="AP304" i="7"/>
  <c r="AO305" i="7"/>
  <c r="AP305" i="7"/>
  <c r="AO306" i="7"/>
  <c r="AO307" i="7"/>
  <c r="AO308" i="7"/>
  <c r="AP308" i="7"/>
  <c r="AO309" i="7"/>
  <c r="AP309" i="7"/>
  <c r="AO310" i="7"/>
  <c r="AP310" i="7"/>
  <c r="AO311" i="7"/>
  <c r="AP311" i="7"/>
  <c r="AO312" i="7"/>
  <c r="AP312" i="7"/>
  <c r="AO313" i="7"/>
  <c r="AP313" i="7"/>
  <c r="AO314" i="7"/>
  <c r="AP314" i="7"/>
  <c r="AO315" i="7"/>
  <c r="AO316" i="7"/>
  <c r="AP316" i="7"/>
  <c r="AO317" i="7"/>
  <c r="AP317" i="7"/>
  <c r="AL270" i="7"/>
  <c r="AN270" i="7"/>
  <c r="AL271" i="7"/>
  <c r="AN271" i="7"/>
  <c r="AL272" i="7"/>
  <c r="AN272" i="7"/>
  <c r="AL273" i="7"/>
  <c r="AN273" i="7"/>
  <c r="AL274" i="7"/>
  <c r="AL275" i="7"/>
  <c r="AL276" i="7"/>
  <c r="AN276" i="7"/>
  <c r="AL277" i="7"/>
  <c r="AN277" i="7"/>
  <c r="AL278" i="7"/>
  <c r="AN278" i="7"/>
  <c r="AL279" i="7"/>
  <c r="AN279" i="7"/>
  <c r="AL280" i="7"/>
  <c r="AN280" i="7"/>
  <c r="AL281" i="7"/>
  <c r="AN281" i="7"/>
  <c r="AL282" i="7"/>
  <c r="AL283" i="7"/>
  <c r="AL284" i="7"/>
  <c r="AN284" i="7"/>
  <c r="AL285" i="7"/>
  <c r="AN285" i="7"/>
  <c r="AL286" i="7"/>
  <c r="AN286" i="7"/>
  <c r="AL287" i="7"/>
  <c r="AN287" i="7"/>
  <c r="AL288" i="7"/>
  <c r="AN288" i="7"/>
  <c r="AL289" i="7"/>
  <c r="AN289" i="7"/>
  <c r="AL290" i="7"/>
  <c r="AL291" i="7"/>
  <c r="AL292" i="7"/>
  <c r="AN292" i="7"/>
  <c r="AL293" i="7"/>
  <c r="AN293" i="7"/>
  <c r="AL294" i="7"/>
  <c r="AN294" i="7"/>
  <c r="AL295" i="7"/>
  <c r="AQ295" i="7"/>
  <c r="AL296" i="7"/>
  <c r="AN296" i="7"/>
  <c r="AL297" i="7"/>
  <c r="AQ297" i="7"/>
  <c r="AL298" i="7"/>
  <c r="AN298" i="7"/>
  <c r="AL299" i="7"/>
  <c r="AQ299" i="7"/>
  <c r="AL300" i="7"/>
  <c r="AN300" i="7"/>
  <c r="AL301" i="7"/>
  <c r="AQ301" i="7"/>
  <c r="AL302" i="7"/>
  <c r="AN302" i="7"/>
  <c r="AL303" i="7"/>
  <c r="AN303" i="7"/>
  <c r="AL304" i="7"/>
  <c r="AN304" i="7"/>
  <c r="AL305" i="7"/>
  <c r="AN305" i="7"/>
  <c r="AL306" i="7"/>
  <c r="AL307" i="7"/>
  <c r="AQ307" i="7"/>
  <c r="AL308" i="7"/>
  <c r="AN308" i="7"/>
  <c r="AL309" i="7"/>
  <c r="AN309" i="7"/>
  <c r="AL310" i="7"/>
  <c r="AN310" i="7"/>
  <c r="AL311" i="7"/>
  <c r="AN311" i="7"/>
  <c r="AL312" i="7"/>
  <c r="AN312" i="7"/>
  <c r="AL313" i="7"/>
  <c r="AN313" i="7"/>
  <c r="AL314" i="7"/>
  <c r="AL315" i="7"/>
  <c r="AL316" i="7"/>
  <c r="AN316" i="7"/>
  <c r="AL317" i="7"/>
  <c r="AN317" i="7"/>
  <c r="AQ270" i="7"/>
  <c r="AQ271" i="7"/>
  <c r="AQ272" i="7"/>
  <c r="AQ273" i="7"/>
  <c r="AQ274" i="7"/>
  <c r="AQ275" i="7"/>
  <c r="AQ276" i="7"/>
  <c r="AQ277" i="7"/>
  <c r="AQ278" i="7"/>
  <c r="AQ279" i="7"/>
  <c r="AQ280" i="7"/>
  <c r="AQ281" i="7"/>
  <c r="AQ282" i="7"/>
  <c r="AQ283" i="7"/>
  <c r="AQ284" i="7"/>
  <c r="AQ285" i="7"/>
  <c r="AQ286" i="7"/>
  <c r="AQ287" i="7"/>
  <c r="AQ288" i="7"/>
  <c r="AQ289" i="7"/>
  <c r="AQ290" i="7"/>
  <c r="AQ291" i="7"/>
  <c r="AQ292" i="7"/>
  <c r="AQ293" i="7"/>
  <c r="AQ294" i="7"/>
  <c r="AQ302" i="7"/>
  <c r="AQ303" i="7"/>
  <c r="AQ305" i="7"/>
  <c r="AQ306" i="7"/>
  <c r="AQ308" i="7"/>
  <c r="AQ309" i="7"/>
  <c r="AQ310" i="7"/>
  <c r="AQ311" i="7"/>
  <c r="AQ312" i="7"/>
  <c r="AQ313" i="7"/>
  <c r="AQ314" i="7"/>
  <c r="AQ315" i="7"/>
  <c r="AQ316" i="7"/>
  <c r="AQ317" i="7"/>
  <c r="AO253" i="7"/>
  <c r="AP253" i="7"/>
  <c r="AO254" i="7"/>
  <c r="AP254" i="7"/>
  <c r="AO255" i="7"/>
  <c r="AP255" i="7"/>
  <c r="AO256" i="7"/>
  <c r="AP256" i="7"/>
  <c r="AO257" i="7"/>
  <c r="AP257" i="7"/>
  <c r="AO258" i="7"/>
  <c r="AO259" i="7"/>
  <c r="AO260" i="7"/>
  <c r="AP260" i="7"/>
  <c r="AO261" i="7"/>
  <c r="AP261" i="7"/>
  <c r="AO262" i="7"/>
  <c r="AP262" i="7"/>
  <c r="AO263" i="7"/>
  <c r="AP263" i="7"/>
  <c r="AO264" i="7"/>
  <c r="AP264" i="7"/>
  <c r="AO265" i="7"/>
  <c r="AP265" i="7"/>
  <c r="AO266" i="7"/>
  <c r="AO267" i="7"/>
  <c r="AO268" i="7"/>
  <c r="AP268" i="7"/>
  <c r="AO269" i="7"/>
  <c r="AP269" i="7"/>
  <c r="AL253" i="7"/>
  <c r="AN253" i="7"/>
  <c r="AL254" i="7"/>
  <c r="AN254" i="7"/>
  <c r="AL255" i="7"/>
  <c r="AN255" i="7"/>
  <c r="AL256" i="7"/>
  <c r="AN256" i="7"/>
  <c r="AL257" i="7"/>
  <c r="AN257" i="7"/>
  <c r="AL258" i="7"/>
  <c r="AL259" i="7"/>
  <c r="AL260" i="7"/>
  <c r="AN260" i="7"/>
  <c r="AL261" i="7"/>
  <c r="AN261" i="7"/>
  <c r="AL262" i="7"/>
  <c r="AN262" i="7"/>
  <c r="AL263" i="7"/>
  <c r="AN263" i="7"/>
  <c r="AL264" i="7"/>
  <c r="AN264" i="7"/>
  <c r="AL265" i="7"/>
  <c r="AN265" i="7"/>
  <c r="AL266" i="7"/>
  <c r="AL267" i="7"/>
  <c r="AL268" i="7"/>
  <c r="AN268" i="7"/>
  <c r="AL269" i="7"/>
  <c r="AN269" i="7"/>
  <c r="AQ259" i="7"/>
  <c r="AQ262" i="7"/>
  <c r="AQ263" i="7"/>
  <c r="AQ265" i="7"/>
  <c r="AQ266" i="7"/>
  <c r="AQ267" i="7"/>
  <c r="AQ268" i="7"/>
  <c r="AQ269" i="7"/>
  <c r="AO185" i="7"/>
  <c r="AP185" i="7"/>
  <c r="AO186" i="7"/>
  <c r="AP186" i="7"/>
  <c r="AO187" i="7"/>
  <c r="AP187" i="7"/>
  <c r="AO188" i="7"/>
  <c r="AP188" i="7"/>
  <c r="AO189" i="7"/>
  <c r="AP189" i="7"/>
  <c r="AO190" i="7"/>
  <c r="AO191" i="7"/>
  <c r="AP191" i="7"/>
  <c r="AO192" i="7"/>
  <c r="AP192" i="7"/>
  <c r="AO193" i="7"/>
  <c r="AO194" i="7"/>
  <c r="AP194" i="7"/>
  <c r="AO195" i="7"/>
  <c r="AP195" i="7"/>
  <c r="AO196" i="7"/>
  <c r="AP196" i="7"/>
  <c r="AO197" i="7"/>
  <c r="AO198" i="7"/>
  <c r="AO199" i="7"/>
  <c r="AP199" i="7"/>
  <c r="AO200" i="7"/>
  <c r="AP200" i="7"/>
  <c r="AO201" i="7"/>
  <c r="AP201" i="7"/>
  <c r="AO202" i="7"/>
  <c r="AP202" i="7"/>
  <c r="AO203" i="7"/>
  <c r="AP203" i="7"/>
  <c r="AO204" i="7"/>
  <c r="AP204" i="7"/>
  <c r="AO205" i="7"/>
  <c r="AO206" i="7"/>
  <c r="AO207" i="7"/>
  <c r="AP207" i="7"/>
  <c r="AO208" i="7"/>
  <c r="AP208" i="7"/>
  <c r="AO209" i="7"/>
  <c r="AP209" i="7"/>
  <c r="AL185" i="7"/>
  <c r="AN185" i="7"/>
  <c r="AL186" i="7"/>
  <c r="AN186" i="7"/>
  <c r="AL187" i="7"/>
  <c r="AN187" i="7"/>
  <c r="AL188" i="7"/>
  <c r="AN188" i="7"/>
  <c r="AL189" i="7"/>
  <c r="AL190" i="7"/>
  <c r="AL191" i="7"/>
  <c r="AN191" i="7"/>
  <c r="AL192" i="7"/>
  <c r="AN192" i="7"/>
  <c r="AL193" i="7"/>
  <c r="AN193" i="7"/>
  <c r="AL194" i="7"/>
  <c r="AN194" i="7"/>
  <c r="AL195" i="7"/>
  <c r="AN195" i="7"/>
  <c r="AL196" i="7"/>
  <c r="AN196" i="7"/>
  <c r="AL197" i="7"/>
  <c r="AL198" i="7"/>
  <c r="AL199" i="7"/>
  <c r="AN199" i="7"/>
  <c r="AL200" i="7"/>
  <c r="AN200" i="7"/>
  <c r="AL201" i="7"/>
  <c r="AN201" i="7"/>
  <c r="AL202" i="7"/>
  <c r="AN202" i="7"/>
  <c r="AL203" i="7"/>
  <c r="AN203" i="7"/>
  <c r="AL204" i="7"/>
  <c r="AN204" i="7"/>
  <c r="AL205" i="7"/>
  <c r="AL206" i="7"/>
  <c r="AL207" i="7"/>
  <c r="AN207" i="7"/>
  <c r="AL208" i="7"/>
  <c r="AN208" i="7"/>
  <c r="AL209" i="7"/>
  <c r="AN209" i="7"/>
  <c r="AQ185" i="7"/>
  <c r="AQ186" i="7"/>
  <c r="AQ187" i="7"/>
  <c r="AQ188" i="7"/>
  <c r="AQ189" i="7"/>
  <c r="AQ190" i="7"/>
  <c r="AQ191" i="7"/>
  <c r="AQ192" i="7"/>
  <c r="AQ193" i="7"/>
  <c r="AQ194" i="7"/>
  <c r="AQ195" i="7"/>
  <c r="AQ196" i="7"/>
  <c r="AQ197" i="7"/>
  <c r="AQ198" i="7"/>
  <c r="AQ199" i="7"/>
  <c r="AQ200" i="7"/>
  <c r="AQ201" i="7"/>
  <c r="AQ202" i="7"/>
  <c r="AQ203" i="7"/>
  <c r="AQ204" i="7"/>
  <c r="AQ205" i="7"/>
  <c r="AQ206" i="7"/>
  <c r="AQ207" i="7"/>
  <c r="AQ208" i="7"/>
  <c r="AQ209" i="7"/>
  <c r="AO140" i="7"/>
  <c r="AP140" i="7"/>
  <c r="AO141" i="7"/>
  <c r="AO142" i="7"/>
  <c r="AO143" i="7"/>
  <c r="AP143" i="7"/>
  <c r="AO144" i="7"/>
  <c r="AP144" i="7"/>
  <c r="AO145" i="7"/>
  <c r="AP145" i="7"/>
  <c r="AO146" i="7"/>
  <c r="AP146" i="7"/>
  <c r="AO147" i="7"/>
  <c r="AP147" i="7"/>
  <c r="AO148" i="7"/>
  <c r="AP148" i="7"/>
  <c r="AO149" i="7"/>
  <c r="AO150" i="7"/>
  <c r="AO151" i="7"/>
  <c r="AP151" i="7"/>
  <c r="AO152" i="7"/>
  <c r="AP152" i="7"/>
  <c r="AO153" i="7"/>
  <c r="AP153" i="7"/>
  <c r="AO154" i="7"/>
  <c r="AP154" i="7"/>
  <c r="AO155" i="7"/>
  <c r="AP155" i="7"/>
  <c r="AO156" i="7"/>
  <c r="AP156" i="7"/>
  <c r="AO157" i="7"/>
  <c r="AO158" i="7"/>
  <c r="AO159" i="7"/>
  <c r="AP159" i="7"/>
  <c r="AO160" i="7"/>
  <c r="AP160" i="7"/>
  <c r="AO161" i="7"/>
  <c r="AP161" i="7"/>
  <c r="AO162" i="7"/>
  <c r="AP162" i="7"/>
  <c r="AO163" i="7"/>
  <c r="AP163" i="7"/>
  <c r="AO164" i="7"/>
  <c r="AP164" i="7"/>
  <c r="AO165" i="7"/>
  <c r="AO166" i="7"/>
  <c r="AO167" i="7"/>
  <c r="AP167" i="7"/>
  <c r="AO168" i="7"/>
  <c r="AP168" i="7"/>
  <c r="AO169" i="7"/>
  <c r="AO170" i="7"/>
  <c r="AP170" i="7"/>
  <c r="AO171" i="7"/>
  <c r="AP171" i="7"/>
  <c r="AO172" i="7"/>
  <c r="AP172" i="7"/>
  <c r="AO173" i="7"/>
  <c r="AO174" i="7"/>
  <c r="AO175" i="7"/>
  <c r="AP175" i="7"/>
  <c r="AO176" i="7"/>
  <c r="AP176" i="7"/>
  <c r="AO177" i="7"/>
  <c r="AP177" i="7"/>
  <c r="AO178" i="7"/>
  <c r="AP178" i="7"/>
  <c r="AO179" i="7"/>
  <c r="AP179" i="7"/>
  <c r="AO180" i="7"/>
  <c r="AP180" i="7"/>
  <c r="AO181" i="7"/>
  <c r="AO182" i="7"/>
  <c r="AO183" i="7"/>
  <c r="AP183" i="7"/>
  <c r="AO184" i="7"/>
  <c r="AP184" i="7"/>
  <c r="AL140" i="7"/>
  <c r="AN140" i="7"/>
  <c r="AL141" i="7"/>
  <c r="AL142" i="7"/>
  <c r="AL143" i="7"/>
  <c r="AN143" i="7"/>
  <c r="AL144" i="7"/>
  <c r="AN144" i="7"/>
  <c r="AL145" i="7"/>
  <c r="AL146" i="7"/>
  <c r="AN146" i="7"/>
  <c r="AL147" i="7"/>
  <c r="AN147" i="7"/>
  <c r="AL148" i="7"/>
  <c r="AN148" i="7"/>
  <c r="AL149" i="7"/>
  <c r="AL150" i="7"/>
  <c r="AL151" i="7"/>
  <c r="AN151" i="7"/>
  <c r="AL152" i="7"/>
  <c r="AN152" i="7"/>
  <c r="AL153" i="7"/>
  <c r="AN153" i="7"/>
  <c r="AL154" i="7"/>
  <c r="AN154" i="7"/>
  <c r="AL155" i="7"/>
  <c r="AN155" i="7"/>
  <c r="AL156" i="7"/>
  <c r="AN156" i="7"/>
  <c r="AL157" i="7"/>
  <c r="AL158" i="7"/>
  <c r="AL159" i="7"/>
  <c r="AN159" i="7"/>
  <c r="AL160" i="7"/>
  <c r="AN160" i="7"/>
  <c r="AL161" i="7"/>
  <c r="AN161" i="7"/>
  <c r="AL162" i="7"/>
  <c r="AN162" i="7"/>
  <c r="AL163" i="7"/>
  <c r="AN163" i="7"/>
  <c r="AL164" i="7"/>
  <c r="AN164" i="7"/>
  <c r="AL165" i="7"/>
  <c r="AL166" i="7"/>
  <c r="AL167" i="7"/>
  <c r="AQ167" i="7"/>
  <c r="AL168" i="7"/>
  <c r="AN168" i="7"/>
  <c r="AL169" i="7"/>
  <c r="AL170" i="7"/>
  <c r="AN170" i="7"/>
  <c r="AL171" i="7"/>
  <c r="AN171" i="7"/>
  <c r="AQ171" i="7"/>
  <c r="AL172" i="7"/>
  <c r="AN172" i="7"/>
  <c r="AL173" i="7"/>
  <c r="AQ173" i="7"/>
  <c r="AL174" i="7"/>
  <c r="AQ174" i="7"/>
  <c r="AL175" i="7"/>
  <c r="AN175" i="7"/>
  <c r="AL176" i="7"/>
  <c r="AN176" i="7"/>
  <c r="AL177" i="7"/>
  <c r="AN177" i="7"/>
  <c r="AL178" i="7"/>
  <c r="AN178" i="7"/>
  <c r="AL179" i="7"/>
  <c r="AN179" i="7"/>
  <c r="AL180" i="7"/>
  <c r="AN180" i="7"/>
  <c r="AL181" i="7"/>
  <c r="AL182" i="7"/>
  <c r="AL183" i="7"/>
  <c r="AN183" i="7"/>
  <c r="AL184" i="7"/>
  <c r="AN184" i="7"/>
  <c r="AQ140" i="7"/>
  <c r="AQ141" i="7"/>
  <c r="AQ142" i="7"/>
  <c r="AQ143" i="7"/>
  <c r="AQ144" i="7"/>
  <c r="AQ145" i="7"/>
  <c r="AQ146" i="7"/>
  <c r="AQ147" i="7"/>
  <c r="AQ148" i="7"/>
  <c r="AQ149" i="7"/>
  <c r="AQ150" i="7"/>
  <c r="AQ151" i="7"/>
  <c r="AQ152" i="7"/>
  <c r="AQ153" i="7"/>
  <c r="AQ154" i="7"/>
  <c r="AQ155" i="7"/>
  <c r="AQ156" i="7"/>
  <c r="AQ157" i="7"/>
  <c r="AQ158" i="7"/>
  <c r="AQ159" i="7"/>
  <c r="AQ160" i="7"/>
  <c r="AQ161" i="7"/>
  <c r="AQ162" i="7"/>
  <c r="AQ163" i="7"/>
  <c r="AQ164" i="7"/>
  <c r="AQ166" i="7"/>
  <c r="AQ177" i="7"/>
  <c r="AQ178" i="7"/>
  <c r="AQ179" i="7"/>
  <c r="AQ180" i="7"/>
  <c r="AQ181" i="7"/>
  <c r="AQ182" i="7"/>
  <c r="AQ183" i="7"/>
  <c r="AQ184" i="7"/>
  <c r="AO127" i="7"/>
  <c r="AP127" i="7"/>
  <c r="AO128" i="7"/>
  <c r="AP128" i="7"/>
  <c r="AO129" i="7"/>
  <c r="AP129" i="7"/>
  <c r="AO130" i="7"/>
  <c r="AP130" i="7"/>
  <c r="AO131" i="7"/>
  <c r="AP131" i="7"/>
  <c r="AO132" i="7"/>
  <c r="AP132" i="7"/>
  <c r="AO133" i="7"/>
  <c r="AO134" i="7"/>
  <c r="AP134" i="7"/>
  <c r="AO135" i="7"/>
  <c r="AP135" i="7"/>
  <c r="AO136" i="7"/>
  <c r="AP136" i="7"/>
  <c r="AO137" i="7"/>
  <c r="AP137" i="7"/>
  <c r="AO138" i="7"/>
  <c r="AP138" i="7"/>
  <c r="AO139" i="7"/>
  <c r="AP139" i="7"/>
  <c r="AL127" i="7"/>
  <c r="AN127" i="7"/>
  <c r="AL128" i="7"/>
  <c r="AN128" i="7"/>
  <c r="AL129" i="7"/>
  <c r="AN129" i="7"/>
  <c r="AL130" i="7"/>
  <c r="AQ130" i="7"/>
  <c r="AL131" i="7"/>
  <c r="AN131" i="7"/>
  <c r="AL132" i="7"/>
  <c r="AN132" i="7"/>
  <c r="AL133" i="7"/>
  <c r="AL134" i="7"/>
  <c r="AQ134" i="7"/>
  <c r="AL135" i="7"/>
  <c r="AN135" i="7"/>
  <c r="AL136" i="7"/>
  <c r="AN136" i="7"/>
  <c r="AL137" i="7"/>
  <c r="AN137" i="7"/>
  <c r="AL138" i="7"/>
  <c r="AN138" i="7"/>
  <c r="AL139" i="7"/>
  <c r="AN139" i="7"/>
  <c r="AQ128" i="7"/>
  <c r="AQ132" i="7"/>
  <c r="AQ133" i="7"/>
  <c r="AQ135" i="7"/>
  <c r="AQ136" i="7"/>
  <c r="AQ138" i="7"/>
  <c r="AQ139" i="7"/>
  <c r="BT9" i="1"/>
  <c r="BT10" i="1"/>
  <c r="BT11" i="1"/>
  <c r="BT12" i="1"/>
  <c r="AO455" i="7"/>
  <c r="AP455" i="7"/>
  <c r="AO456" i="7"/>
  <c r="AP456" i="7"/>
  <c r="AO457" i="7"/>
  <c r="AP457" i="7"/>
  <c r="AO458" i="7"/>
  <c r="AO459" i="7"/>
  <c r="AO460" i="7"/>
  <c r="AP460" i="7"/>
  <c r="AO461" i="7"/>
  <c r="AP461" i="7"/>
  <c r="AO462" i="7"/>
  <c r="AO463" i="7"/>
  <c r="AP463" i="7"/>
  <c r="AO464" i="7"/>
  <c r="AP464" i="7"/>
  <c r="AO465" i="7"/>
  <c r="AP465" i="7"/>
  <c r="AO466" i="7"/>
  <c r="AO467" i="7"/>
  <c r="AO468" i="7"/>
  <c r="AP468" i="7"/>
  <c r="AO469" i="7"/>
  <c r="AP469" i="7"/>
  <c r="AO470" i="7"/>
  <c r="AP470" i="7"/>
  <c r="AO471" i="7"/>
  <c r="AP471" i="7"/>
  <c r="AO472" i="7"/>
  <c r="AP472" i="7"/>
  <c r="AO473" i="7"/>
  <c r="AP473" i="7"/>
  <c r="AO474" i="7"/>
  <c r="AO475" i="7"/>
  <c r="AO476" i="7"/>
  <c r="AP476" i="7"/>
  <c r="AO477" i="7"/>
  <c r="AP477" i="7"/>
  <c r="AO478" i="7"/>
  <c r="AP478" i="7"/>
  <c r="AO479" i="7"/>
  <c r="AP479" i="7"/>
  <c r="AL455" i="7"/>
  <c r="AN455" i="7"/>
  <c r="AL456" i="7"/>
  <c r="AN456" i="7"/>
  <c r="AL457" i="7"/>
  <c r="AN457" i="7"/>
  <c r="AL458" i="7"/>
  <c r="AL459" i="7"/>
  <c r="AL460" i="7"/>
  <c r="AN460" i="7"/>
  <c r="AL461" i="7"/>
  <c r="AN461" i="7"/>
  <c r="AL462" i="7"/>
  <c r="AL463" i="7"/>
  <c r="AN463" i="7"/>
  <c r="AL464" i="7"/>
  <c r="AN464" i="7"/>
  <c r="AL465" i="7"/>
  <c r="AN465" i="7"/>
  <c r="AL466" i="7"/>
  <c r="AL467" i="7"/>
  <c r="AL468" i="7"/>
  <c r="AN468" i="7"/>
  <c r="AL469" i="7"/>
  <c r="AN469" i="7"/>
  <c r="AL470" i="7"/>
  <c r="AN470" i="7"/>
  <c r="AL471" i="7"/>
  <c r="AN471" i="7"/>
  <c r="AL472" i="7"/>
  <c r="AN472" i="7"/>
  <c r="AL473" i="7"/>
  <c r="AN473" i="7"/>
  <c r="AL474" i="7"/>
  <c r="AL475" i="7"/>
  <c r="AL476" i="7"/>
  <c r="AN476" i="7"/>
  <c r="AL477" i="7"/>
  <c r="AN477" i="7"/>
  <c r="AL478" i="7"/>
  <c r="AN478" i="7"/>
  <c r="AL479" i="7"/>
  <c r="AN479" i="7"/>
  <c r="AQ455" i="7"/>
  <c r="AQ456" i="7"/>
  <c r="AQ457" i="7"/>
  <c r="AQ458" i="7"/>
  <c r="AQ459" i="7"/>
  <c r="AQ460" i="7"/>
  <c r="AQ461" i="7"/>
  <c r="AQ462" i="7"/>
  <c r="AQ463" i="7"/>
  <c r="AQ464" i="7"/>
  <c r="AQ465" i="7"/>
  <c r="AQ466" i="7"/>
  <c r="AQ467" i="7"/>
  <c r="AQ468" i="7"/>
  <c r="AQ469" i="7"/>
  <c r="AQ470" i="7"/>
  <c r="AQ471" i="7"/>
  <c r="AQ472" i="7"/>
  <c r="AQ473" i="7"/>
  <c r="AQ474" i="7"/>
  <c r="AQ475" i="7"/>
  <c r="AQ476" i="7"/>
  <c r="AQ477" i="7"/>
  <c r="AQ478" i="7"/>
  <c r="AQ479" i="7"/>
  <c r="BR9" i="1"/>
  <c r="BR10" i="1"/>
  <c r="BR11" i="1"/>
  <c r="BR12" i="1"/>
  <c r="BV9" i="1"/>
  <c r="BV10" i="1"/>
  <c r="BV11" i="1"/>
  <c r="BV12" i="1"/>
  <c r="AO20" i="6"/>
  <c r="AM20" i="6"/>
  <c r="AO21" i="6"/>
  <c r="AM21" i="6"/>
  <c r="AO22" i="6"/>
  <c r="AM22" i="6"/>
  <c r="AQ22" i="6"/>
  <c r="AO23" i="6"/>
  <c r="AM23" i="6"/>
  <c r="AO24" i="6"/>
  <c r="AM24" i="6"/>
  <c r="AO25" i="6"/>
  <c r="AM25" i="6"/>
  <c r="AO26" i="6"/>
  <c r="AM26" i="6"/>
  <c r="AN26" i="6"/>
  <c r="AO27" i="6"/>
  <c r="AM27" i="6"/>
  <c r="AO28" i="6"/>
  <c r="AM28" i="6"/>
  <c r="AN28" i="6"/>
  <c r="AO29" i="6"/>
  <c r="AM29" i="6"/>
  <c r="AM30" i="6"/>
  <c r="AN30" i="6"/>
  <c r="AO31" i="6"/>
  <c r="AM31" i="6"/>
  <c r="AO32" i="6"/>
  <c r="AM32" i="6"/>
  <c r="AO33" i="6"/>
  <c r="AM33" i="6"/>
  <c r="AQ33" i="6"/>
  <c r="AL20" i="6"/>
  <c r="AL21" i="6"/>
  <c r="AL22" i="6"/>
  <c r="AL23" i="6"/>
  <c r="AQ23" i="6"/>
  <c r="AL24" i="6"/>
  <c r="AL25" i="6"/>
  <c r="AL26" i="6"/>
  <c r="AL27" i="6"/>
  <c r="AL28" i="6"/>
  <c r="AL29" i="6"/>
  <c r="AL31" i="6"/>
  <c r="AL32" i="6"/>
  <c r="AL33" i="6"/>
  <c r="AQ21" i="6"/>
  <c r="AQ24" i="6"/>
  <c r="AQ26" i="6"/>
  <c r="AQ32" i="6"/>
  <c r="AO192" i="6"/>
  <c r="AM192" i="6"/>
  <c r="AQ192" i="6"/>
  <c r="AO193" i="6"/>
  <c r="AM193" i="6"/>
  <c r="AO194" i="6"/>
  <c r="AM194" i="6"/>
  <c r="AO195" i="6"/>
  <c r="AM195" i="6"/>
  <c r="AO196" i="6"/>
  <c r="AM196" i="6"/>
  <c r="AQ196" i="6"/>
  <c r="AO197" i="6"/>
  <c r="AM197" i="6"/>
  <c r="AO198" i="6"/>
  <c r="AM198" i="6"/>
  <c r="AO199" i="6"/>
  <c r="AM199" i="6"/>
  <c r="AQ199" i="6"/>
  <c r="AO200" i="6"/>
  <c r="AM200" i="6"/>
  <c r="AQ200" i="6"/>
  <c r="AO201" i="6"/>
  <c r="AM201" i="6"/>
  <c r="AO202" i="6"/>
  <c r="AM202" i="6"/>
  <c r="AO203" i="6"/>
  <c r="AM203" i="6"/>
  <c r="AQ203" i="6"/>
  <c r="AO204" i="6"/>
  <c r="AM204" i="6"/>
  <c r="AO205" i="6"/>
  <c r="AM205" i="6"/>
  <c r="AO206" i="6"/>
  <c r="AM206" i="6"/>
  <c r="AQ206" i="6"/>
  <c r="AO207" i="6"/>
  <c r="AM207" i="6"/>
  <c r="AO208" i="6"/>
  <c r="AM208" i="6"/>
  <c r="AO209" i="6"/>
  <c r="AM209" i="6"/>
  <c r="AP209" i="6"/>
  <c r="AO210" i="6"/>
  <c r="AM210" i="6"/>
  <c r="AQ210" i="6"/>
  <c r="AO211" i="6"/>
  <c r="AM211" i="6"/>
  <c r="AO212" i="6"/>
  <c r="AM212" i="6"/>
  <c r="AO213" i="6"/>
  <c r="AM213" i="6"/>
  <c r="AO214" i="6"/>
  <c r="AM214" i="6"/>
  <c r="AO215" i="6"/>
  <c r="AM215" i="6"/>
  <c r="AO216" i="6"/>
  <c r="AM216" i="6"/>
  <c r="AO217" i="6"/>
  <c r="AM217" i="6"/>
  <c r="AO218" i="6"/>
  <c r="AM218" i="6"/>
  <c r="AP218" i="6"/>
  <c r="AL192" i="6"/>
  <c r="AL193" i="6"/>
  <c r="AL194" i="6"/>
  <c r="AL195" i="6"/>
  <c r="AL196" i="6"/>
  <c r="AL197" i="6"/>
  <c r="AL198" i="6"/>
  <c r="AL199" i="6"/>
  <c r="AL200" i="6"/>
  <c r="AL201" i="6"/>
  <c r="AL202" i="6"/>
  <c r="AL203" i="6"/>
  <c r="AL204" i="6"/>
  <c r="AL205" i="6"/>
  <c r="AL206" i="6"/>
  <c r="AL207" i="6"/>
  <c r="AL208" i="6"/>
  <c r="AL209" i="6"/>
  <c r="AQ209" i="6"/>
  <c r="AL210" i="6"/>
  <c r="AL211" i="6"/>
  <c r="AL212" i="6"/>
  <c r="AL213" i="6"/>
  <c r="AL214" i="6"/>
  <c r="AQ214" i="6"/>
  <c r="AL215" i="6"/>
  <c r="AL216" i="6"/>
  <c r="AL217" i="6"/>
  <c r="AL218" i="6"/>
  <c r="AQ197" i="6"/>
  <c r="AQ198" i="6"/>
  <c r="AQ201" i="6"/>
  <c r="AO152" i="6"/>
  <c r="AM152" i="6"/>
  <c r="AO153" i="6"/>
  <c r="AM153" i="6"/>
  <c r="AQ153" i="6"/>
  <c r="AO154" i="6"/>
  <c r="AM154" i="6"/>
  <c r="AO155" i="6"/>
  <c r="AM155" i="6"/>
  <c r="AP155" i="6"/>
  <c r="AO156" i="6"/>
  <c r="AM156" i="6"/>
  <c r="AQ156" i="6"/>
  <c r="AO157" i="6"/>
  <c r="AM157" i="6"/>
  <c r="AO158" i="6"/>
  <c r="AM158" i="6"/>
  <c r="AQ158" i="6"/>
  <c r="AO159" i="6"/>
  <c r="AM159" i="6"/>
  <c r="AQ159" i="6"/>
  <c r="AO160" i="6"/>
  <c r="AM160" i="6"/>
  <c r="AQ160" i="6"/>
  <c r="AO161" i="6"/>
  <c r="AM161" i="6"/>
  <c r="AO162" i="6"/>
  <c r="AM162" i="6"/>
  <c r="AO163" i="6"/>
  <c r="AM163" i="6"/>
  <c r="AO164" i="6"/>
  <c r="AM164" i="6"/>
  <c r="AO165" i="6"/>
  <c r="AM165" i="6"/>
  <c r="AO166" i="6"/>
  <c r="AM166" i="6"/>
  <c r="AO167" i="6"/>
  <c r="AM167" i="6"/>
  <c r="AP167" i="6"/>
  <c r="AO168" i="6"/>
  <c r="AM168" i="6"/>
  <c r="AO169" i="6"/>
  <c r="AM169" i="6"/>
  <c r="AQ169" i="6"/>
  <c r="AO170" i="6"/>
  <c r="AM170" i="6"/>
  <c r="AQ170" i="6"/>
  <c r="AO171" i="6"/>
  <c r="AM171" i="6"/>
  <c r="AO172" i="6"/>
  <c r="AM172" i="6"/>
  <c r="AQ172" i="6"/>
  <c r="AO173" i="6"/>
  <c r="AM173" i="6"/>
  <c r="AO174" i="6"/>
  <c r="AM174" i="6"/>
  <c r="AO175" i="6"/>
  <c r="AM175" i="6"/>
  <c r="AP175" i="6"/>
  <c r="AO176" i="6"/>
  <c r="AM176" i="6"/>
  <c r="AO177" i="6"/>
  <c r="AM177" i="6"/>
  <c r="AO178" i="6"/>
  <c r="AM178" i="6"/>
  <c r="AO179" i="6"/>
  <c r="AM179" i="6"/>
  <c r="AP179" i="6"/>
  <c r="AO180" i="6"/>
  <c r="AM180" i="6"/>
  <c r="AO181" i="6"/>
  <c r="AM181" i="6"/>
  <c r="AL152" i="6"/>
  <c r="AL153" i="6"/>
  <c r="AL154" i="6"/>
  <c r="AL155" i="6"/>
  <c r="AL156" i="6"/>
  <c r="AL157" i="6"/>
  <c r="AQ157" i="6"/>
  <c r="AL158" i="6"/>
  <c r="AL159" i="6"/>
  <c r="AL160" i="6"/>
  <c r="AL161" i="6"/>
  <c r="AL162" i="6"/>
  <c r="AL163" i="6"/>
  <c r="AL164" i="6"/>
  <c r="AL165" i="6"/>
  <c r="AL166" i="6"/>
  <c r="AL167" i="6"/>
  <c r="AL168" i="6"/>
  <c r="AL169" i="6"/>
  <c r="AL170" i="6"/>
  <c r="AL171" i="6"/>
  <c r="AQ171" i="6"/>
  <c r="AL172" i="6"/>
  <c r="AL173" i="6"/>
  <c r="AL174" i="6"/>
  <c r="AL175" i="6"/>
  <c r="AL176" i="6"/>
  <c r="AQ176" i="6"/>
  <c r="AL177" i="6"/>
  <c r="AL178" i="6"/>
  <c r="AL179" i="6"/>
  <c r="AQ179" i="6"/>
  <c r="AL180" i="6"/>
  <c r="AQ180" i="6"/>
  <c r="AL181" i="6"/>
  <c r="AQ154" i="6"/>
  <c r="AQ161" i="6"/>
  <c r="AQ166" i="6"/>
  <c r="AO115" i="6"/>
  <c r="AM115" i="6"/>
  <c r="AQ115" i="6"/>
  <c r="AO116" i="6"/>
  <c r="AM116" i="6"/>
  <c r="AQ116" i="6"/>
  <c r="AO117" i="6"/>
  <c r="AM117" i="6"/>
  <c r="AQ117" i="6"/>
  <c r="AO118" i="6"/>
  <c r="AM118" i="6"/>
  <c r="AO119" i="6"/>
  <c r="AM119" i="6"/>
  <c r="AO120" i="6"/>
  <c r="AM120" i="6"/>
  <c r="AO121" i="6"/>
  <c r="AM121" i="6"/>
  <c r="AP121" i="6"/>
  <c r="AO122" i="6"/>
  <c r="AM122" i="6"/>
  <c r="AQ122" i="6"/>
  <c r="AO123" i="6"/>
  <c r="AM123" i="6"/>
  <c r="AQ123" i="6"/>
  <c r="AO124" i="6"/>
  <c r="AM124" i="6"/>
  <c r="AO125" i="6"/>
  <c r="AM125" i="6"/>
  <c r="AP125" i="6"/>
  <c r="AO126" i="6"/>
  <c r="AM126" i="6"/>
  <c r="AO127" i="6"/>
  <c r="AM127" i="6"/>
  <c r="AQ127" i="6"/>
  <c r="AO128" i="6"/>
  <c r="AM128" i="6"/>
  <c r="AO129" i="6"/>
  <c r="AM129" i="6"/>
  <c r="AP129" i="6"/>
  <c r="AO130" i="6"/>
  <c r="AM130" i="6"/>
  <c r="AO131" i="6"/>
  <c r="AM131" i="6"/>
  <c r="AO132" i="6"/>
  <c r="AM132" i="6"/>
  <c r="AO133" i="6"/>
  <c r="AM133" i="6"/>
  <c r="AO134" i="6"/>
  <c r="AM134" i="6"/>
  <c r="AO135" i="6"/>
  <c r="AM135" i="6"/>
  <c r="AO136" i="6"/>
  <c r="AM136" i="6"/>
  <c r="AO137" i="6"/>
  <c r="AM137" i="6"/>
  <c r="AO138" i="6"/>
  <c r="AM138" i="6"/>
  <c r="AO139" i="6"/>
  <c r="AM139" i="6"/>
  <c r="AO140" i="6"/>
  <c r="AM140" i="6"/>
  <c r="AO141" i="6"/>
  <c r="AM141" i="6"/>
  <c r="AO142" i="6"/>
  <c r="AM142" i="6"/>
  <c r="AL115" i="6"/>
  <c r="AL116" i="6"/>
  <c r="AL117" i="6"/>
  <c r="AL118" i="6"/>
  <c r="AL119" i="6"/>
  <c r="AL120" i="6"/>
  <c r="AL121" i="6"/>
  <c r="AL122" i="6"/>
  <c r="AL123" i="6"/>
  <c r="AL124" i="6"/>
  <c r="AQ124" i="6"/>
  <c r="AL125" i="6"/>
  <c r="AL126" i="6"/>
  <c r="AL127" i="6"/>
  <c r="AL128" i="6"/>
  <c r="AL129" i="6"/>
  <c r="AL130" i="6"/>
  <c r="AL131" i="6"/>
  <c r="AL132" i="6"/>
  <c r="AL133" i="6"/>
  <c r="AL134" i="6"/>
  <c r="AL135" i="6"/>
  <c r="AL136" i="6"/>
  <c r="AL137" i="6"/>
  <c r="AL138" i="6"/>
  <c r="AL139" i="6"/>
  <c r="AL140" i="6"/>
  <c r="AL141" i="6"/>
  <c r="AL142" i="6"/>
  <c r="AQ118" i="6"/>
  <c r="AQ121" i="6"/>
  <c r="AQ130" i="6"/>
  <c r="AQ134" i="6"/>
  <c r="AO87" i="6"/>
  <c r="AM87" i="6"/>
  <c r="AO88" i="6"/>
  <c r="AM88" i="6"/>
  <c r="AO89" i="6"/>
  <c r="AM89" i="6"/>
  <c r="AP89" i="6"/>
  <c r="AO90" i="6"/>
  <c r="AM90" i="6"/>
  <c r="AO91" i="6"/>
  <c r="AM91" i="6"/>
  <c r="AO92" i="6"/>
  <c r="AM92" i="6"/>
  <c r="AO93" i="6"/>
  <c r="AM93" i="6"/>
  <c r="AQ93" i="6"/>
  <c r="AO94" i="6"/>
  <c r="AM94" i="6"/>
  <c r="AO95" i="6"/>
  <c r="AM95" i="6"/>
  <c r="AQ95" i="6"/>
  <c r="AO96" i="6"/>
  <c r="AM96" i="6"/>
  <c r="AO97" i="6"/>
  <c r="AM97" i="6"/>
  <c r="AP97" i="6"/>
  <c r="AO98" i="6"/>
  <c r="AM98" i="6"/>
  <c r="AO99" i="6"/>
  <c r="AM99" i="6"/>
  <c r="AO100" i="6"/>
  <c r="AM100" i="6"/>
  <c r="AO101" i="6"/>
  <c r="AM101" i="6"/>
  <c r="AO102" i="6"/>
  <c r="AM102" i="6"/>
  <c r="AO103" i="6"/>
  <c r="AP103" i="6"/>
  <c r="AM103" i="6"/>
  <c r="AO104" i="6"/>
  <c r="AM104" i="6"/>
  <c r="AO105" i="6"/>
  <c r="AM105" i="6"/>
  <c r="AO106" i="6"/>
  <c r="AM106" i="6"/>
  <c r="AO107" i="6"/>
  <c r="AM107" i="6"/>
  <c r="AO108" i="6"/>
  <c r="AM108" i="6"/>
  <c r="AO109" i="6"/>
  <c r="AM109" i="6"/>
  <c r="AL87" i="6"/>
  <c r="AL88" i="6"/>
  <c r="AL89" i="6"/>
  <c r="AL90" i="6"/>
  <c r="AL91" i="6"/>
  <c r="AL92" i="6"/>
  <c r="AL93" i="6"/>
  <c r="AL94" i="6"/>
  <c r="AL95" i="6"/>
  <c r="AL96" i="6"/>
  <c r="AL97" i="6"/>
  <c r="AL98" i="6"/>
  <c r="AL99" i="6"/>
  <c r="AL100" i="6"/>
  <c r="AN100" i="6"/>
  <c r="AL101" i="6"/>
  <c r="AL102" i="6"/>
  <c r="AL103" i="6"/>
  <c r="AL104" i="6"/>
  <c r="AL105" i="6"/>
  <c r="AL106" i="6"/>
  <c r="AL107" i="6"/>
  <c r="AL108" i="6"/>
  <c r="AL109" i="6"/>
  <c r="AQ89" i="6"/>
  <c r="AQ91" i="6"/>
  <c r="AQ94" i="6"/>
  <c r="AQ104" i="6"/>
  <c r="AO59" i="6"/>
  <c r="AM59" i="6"/>
  <c r="AQ59" i="6"/>
  <c r="AO60" i="6"/>
  <c r="AM60" i="6"/>
  <c r="AO61" i="6"/>
  <c r="AM61" i="6"/>
  <c r="AQ61" i="6"/>
  <c r="AO62" i="6"/>
  <c r="AM62" i="6"/>
  <c r="AO63" i="6"/>
  <c r="AM63" i="6"/>
  <c r="AO64" i="6"/>
  <c r="AM64" i="6"/>
  <c r="AO65" i="6"/>
  <c r="AM65" i="6"/>
  <c r="AQ65" i="6"/>
  <c r="AO66" i="6"/>
  <c r="AM66" i="6"/>
  <c r="AO67" i="6"/>
  <c r="AM67" i="6"/>
  <c r="AQ67" i="6"/>
  <c r="AO68" i="6"/>
  <c r="AM68" i="6"/>
  <c r="AP68" i="6"/>
  <c r="AO69" i="6"/>
  <c r="AM69" i="6"/>
  <c r="AO70" i="6"/>
  <c r="AM70" i="6"/>
  <c r="AO71" i="6"/>
  <c r="AM71" i="6"/>
  <c r="AN71" i="6"/>
  <c r="AO72" i="6"/>
  <c r="AM72" i="6"/>
  <c r="AO73" i="6"/>
  <c r="AM73" i="6"/>
  <c r="AO74" i="6"/>
  <c r="AM74" i="6"/>
  <c r="AP74" i="6"/>
  <c r="AO75" i="6"/>
  <c r="AM75" i="6"/>
  <c r="AO76" i="6"/>
  <c r="AM76" i="6"/>
  <c r="AP76" i="6"/>
  <c r="AO77" i="6"/>
  <c r="AM77" i="6"/>
  <c r="AO78" i="6"/>
  <c r="AM78" i="6"/>
  <c r="AN78" i="6"/>
  <c r="AO79" i="6"/>
  <c r="AM79" i="6"/>
  <c r="AO80" i="6"/>
  <c r="AM80" i="6"/>
  <c r="AL59" i="6"/>
  <c r="AL60" i="6"/>
  <c r="AL61" i="6"/>
  <c r="AL62" i="6"/>
  <c r="AN62" i="6"/>
  <c r="AL63" i="6"/>
  <c r="AL64" i="6"/>
  <c r="AL65" i="6"/>
  <c r="AL66" i="6"/>
  <c r="AL67" i="6"/>
  <c r="AL68" i="6"/>
  <c r="AL69" i="6"/>
  <c r="AL70" i="6"/>
  <c r="AL71" i="6"/>
  <c r="AL72" i="6"/>
  <c r="AL73" i="6"/>
  <c r="AL74" i="6"/>
  <c r="AL75" i="6"/>
  <c r="AL76" i="6"/>
  <c r="AL77" i="6"/>
  <c r="AL78" i="6"/>
  <c r="AQ78" i="6"/>
  <c r="AL79" i="6"/>
  <c r="AL80" i="6"/>
  <c r="AQ80" i="6"/>
  <c r="AQ63" i="6"/>
  <c r="AQ74" i="6"/>
  <c r="AO38" i="6"/>
  <c r="AO39" i="6"/>
  <c r="AM39" i="6"/>
  <c r="AO40" i="6"/>
  <c r="AM40" i="6"/>
  <c r="AP40" i="6"/>
  <c r="AO41" i="6"/>
  <c r="AM41" i="6"/>
  <c r="AO42" i="6"/>
  <c r="AM42" i="6"/>
  <c r="AQ42" i="6"/>
  <c r="AO43" i="6"/>
  <c r="AM43" i="6"/>
  <c r="AP43" i="6"/>
  <c r="AO44" i="6"/>
  <c r="AM44" i="6"/>
  <c r="AQ44" i="6"/>
  <c r="AO45" i="6"/>
  <c r="AM45" i="6"/>
  <c r="AP45" i="6"/>
  <c r="AO46" i="6"/>
  <c r="AM46" i="6"/>
  <c r="AQ46" i="6"/>
  <c r="AO47" i="6"/>
  <c r="AM47" i="6"/>
  <c r="AQ47" i="6"/>
  <c r="AO48" i="6"/>
  <c r="AM48" i="6"/>
  <c r="AQ48" i="6"/>
  <c r="AO49" i="6"/>
  <c r="AM49" i="6"/>
  <c r="AO50" i="6"/>
  <c r="AM50" i="6"/>
  <c r="AO51" i="6"/>
  <c r="AM51" i="6"/>
  <c r="AN51" i="6"/>
  <c r="AQ51" i="6"/>
  <c r="AO52" i="6"/>
  <c r="AM52" i="6"/>
  <c r="AO53" i="6"/>
  <c r="AM53" i="6"/>
  <c r="AQ53" i="6"/>
  <c r="AL39" i="6"/>
  <c r="AQ39" i="6"/>
  <c r="AL40" i="6"/>
  <c r="AL41" i="6"/>
  <c r="AL42" i="6"/>
  <c r="AL43" i="6"/>
  <c r="AL44" i="6"/>
  <c r="AL45" i="6"/>
  <c r="AL46" i="6"/>
  <c r="AL47" i="6"/>
  <c r="AL48" i="6"/>
  <c r="AL49" i="6"/>
  <c r="AL50" i="6"/>
  <c r="AQ50" i="6"/>
  <c r="AL51" i="6"/>
  <c r="AL52" i="6"/>
  <c r="AL53" i="6"/>
  <c r="AL12" i="6"/>
  <c r="AM12" i="6"/>
  <c r="AL13" i="6"/>
  <c r="AM13" i="6"/>
  <c r="AL14" i="6"/>
  <c r="AM14" i="6"/>
  <c r="AL9" i="6"/>
  <c r="AM9" i="6"/>
  <c r="AL10" i="6"/>
  <c r="AM10" i="6"/>
  <c r="AL11" i="6"/>
  <c r="AM11" i="6"/>
  <c r="AL6" i="6"/>
  <c r="AM6" i="6"/>
  <c r="AL7" i="6"/>
  <c r="AM7" i="6"/>
  <c r="AL8" i="6"/>
  <c r="AM8" i="6"/>
  <c r="AL5" i="6"/>
  <c r="AM5" i="6"/>
  <c r="C18" i="6"/>
  <c r="AL4" i="6"/>
  <c r="AM4" i="6"/>
  <c r="C17" i="6"/>
  <c r="AL3" i="6"/>
  <c r="AM3" i="6"/>
  <c r="C16" i="6"/>
  <c r="AL2" i="6"/>
  <c r="AM2" i="6"/>
  <c r="C15" i="6"/>
  <c r="AV26" i="1"/>
  <c r="AV13" i="1"/>
  <c r="BB13" i="1"/>
  <c r="BT47" i="1"/>
  <c r="BT48" i="1"/>
  <c r="BT49" i="1"/>
  <c r="BR47" i="1"/>
  <c r="BR48" i="1"/>
  <c r="BR49" i="1"/>
  <c r="BV47" i="1"/>
  <c r="BV48" i="1"/>
  <c r="BV49" i="1"/>
  <c r="BR42" i="1"/>
  <c r="BU55" i="1"/>
  <c r="BT53" i="1"/>
  <c r="BT54" i="1"/>
  <c r="BT55" i="1"/>
  <c r="BR53" i="1"/>
  <c r="BR54" i="1"/>
  <c r="BR55" i="1"/>
  <c r="BV53" i="1"/>
  <c r="BV54" i="1"/>
  <c r="BV55" i="1"/>
  <c r="BU49" i="1"/>
  <c r="BU43" i="1"/>
  <c r="BT41" i="1"/>
  <c r="BT42" i="1"/>
  <c r="BT43" i="1"/>
  <c r="BR41" i="1"/>
  <c r="BR43" i="1"/>
  <c r="BV41" i="1"/>
  <c r="BV42" i="1"/>
  <c r="BV43" i="1"/>
  <c r="BU37" i="1"/>
  <c r="BT35" i="1"/>
  <c r="BT36" i="1"/>
  <c r="BT37" i="1"/>
  <c r="BR35" i="1"/>
  <c r="BR36" i="1"/>
  <c r="BR37" i="1"/>
  <c r="BV35" i="1"/>
  <c r="BV36" i="1"/>
  <c r="BV37" i="1"/>
  <c r="BU32" i="1"/>
  <c r="BT29" i="1"/>
  <c r="BT30" i="1"/>
  <c r="BT31" i="1"/>
  <c r="BT32" i="1"/>
  <c r="BR29" i="1"/>
  <c r="BR30" i="1"/>
  <c r="BR31" i="1"/>
  <c r="BR32" i="1"/>
  <c r="BV29" i="1"/>
  <c r="BV30" i="1"/>
  <c r="BV31" i="1"/>
  <c r="BV32" i="1"/>
  <c r="BT23" i="1"/>
  <c r="BT24" i="1"/>
  <c r="BT25" i="1"/>
  <c r="BT26" i="1"/>
  <c r="BR23" i="1"/>
  <c r="BR24" i="1"/>
  <c r="BR25" i="1"/>
  <c r="BR26" i="1"/>
  <c r="BV23" i="1"/>
  <c r="BV24" i="1"/>
  <c r="BV25" i="1"/>
  <c r="BV26" i="1"/>
  <c r="BT16" i="1"/>
  <c r="BT17" i="1"/>
  <c r="BT18" i="1"/>
  <c r="BT19" i="1"/>
  <c r="BR16" i="1"/>
  <c r="BR17" i="1"/>
  <c r="BR18" i="1"/>
  <c r="BR19" i="1"/>
  <c r="BV16" i="1"/>
  <c r="BV17" i="1"/>
  <c r="BV18" i="1"/>
  <c r="BV19" i="1"/>
  <c r="AV9" i="1"/>
  <c r="AW9" i="1"/>
  <c r="BC9" i="1"/>
  <c r="AV10" i="1"/>
  <c r="AZ9" i="1"/>
  <c r="AV11" i="1"/>
  <c r="AV12" i="1"/>
  <c r="BC12" i="1"/>
  <c r="BA12" i="1"/>
  <c r="AX9" i="1"/>
  <c r="AX12" i="1"/>
  <c r="AW12" i="1"/>
  <c r="AZ12" i="1"/>
  <c r="AV44" i="1"/>
  <c r="AV41" i="1"/>
  <c r="AX41" i="1"/>
  <c r="AV42" i="1"/>
  <c r="AW42" i="1"/>
  <c r="AV43" i="1"/>
  <c r="BD42" i="1"/>
  <c r="AZ42" i="1"/>
  <c r="AV38" i="1"/>
  <c r="AW38" i="1"/>
  <c r="AV35" i="1"/>
  <c r="AV36" i="1"/>
  <c r="BB36" i="1"/>
  <c r="AX35" i="1"/>
  <c r="AV37" i="1"/>
  <c r="AX37" i="1"/>
  <c r="AZ35" i="1"/>
  <c r="AV32" i="1"/>
  <c r="AV29" i="1"/>
  <c r="AY29" i="1"/>
  <c r="AV30" i="1"/>
  <c r="BB30" i="1"/>
  <c r="AV31" i="1"/>
  <c r="AW31" i="1"/>
  <c r="AZ32" i="1"/>
  <c r="AV23" i="1"/>
  <c r="AV24" i="1"/>
  <c r="AV25" i="1"/>
  <c r="AX25" i="1"/>
  <c r="AV20" i="1"/>
  <c r="BB20" i="1"/>
  <c r="AV16" i="1"/>
  <c r="BC16" i="1"/>
  <c r="AV17" i="1"/>
  <c r="AX17" i="1"/>
  <c r="AV18" i="1"/>
  <c r="AV19" i="1"/>
  <c r="BD19" i="1"/>
  <c r="AW17" i="1"/>
  <c r="BD25" i="1"/>
  <c r="BD31" i="1"/>
  <c r="AV47" i="1"/>
  <c r="AZ47" i="1"/>
  <c r="AV48" i="1"/>
  <c r="AV49" i="1"/>
  <c r="AY49" i="1"/>
  <c r="AV50" i="1"/>
  <c r="AX50" i="1"/>
  <c r="AV53" i="1"/>
  <c r="AV54" i="1"/>
  <c r="AW54" i="1"/>
  <c r="AV55" i="1"/>
  <c r="BR57" i="1"/>
  <c r="BD9" i="1"/>
  <c r="BD12" i="1"/>
  <c r="BD13" i="1"/>
  <c r="BA18" i="1"/>
  <c r="BE17" i="1"/>
  <c r="AX47" i="1"/>
  <c r="BS9" i="1"/>
  <c r="BS55" i="1"/>
  <c r="BU54" i="1"/>
  <c r="BS54" i="1"/>
  <c r="BU53" i="1"/>
  <c r="BS53" i="1"/>
  <c r="BS49" i="1"/>
  <c r="BU48" i="1"/>
  <c r="BS48" i="1"/>
  <c r="BU47" i="1"/>
  <c r="BS47" i="1"/>
  <c r="BS43" i="1"/>
  <c r="BU42" i="1"/>
  <c r="BS42" i="1"/>
  <c r="BU41" i="1"/>
  <c r="BS41" i="1"/>
  <c r="BS37" i="1"/>
  <c r="BU36" i="1"/>
  <c r="BS36" i="1"/>
  <c r="BU35" i="1"/>
  <c r="BS35" i="1"/>
  <c r="BS32" i="1"/>
  <c r="BU31" i="1"/>
  <c r="BS31" i="1"/>
  <c r="BU30" i="1"/>
  <c r="BS30" i="1"/>
  <c r="BU29" i="1"/>
  <c r="BS29" i="1"/>
  <c r="BU26" i="1"/>
  <c r="BS26" i="1"/>
  <c r="BU25" i="1"/>
  <c r="BS25" i="1"/>
  <c r="BU24" i="1"/>
  <c r="BS24" i="1"/>
  <c r="BU23" i="1"/>
  <c r="BS23" i="1"/>
  <c r="BU19" i="1"/>
  <c r="BS19" i="1"/>
  <c r="BU18" i="1"/>
  <c r="BS18" i="1"/>
  <c r="BU17" i="1"/>
  <c r="BS17" i="1"/>
  <c r="BU16" i="1"/>
  <c r="BS16" i="1"/>
  <c r="BS12" i="1"/>
  <c r="BU12" i="1"/>
  <c r="BS11" i="1"/>
  <c r="BU11" i="1"/>
  <c r="BU9" i="1"/>
  <c r="BS10" i="1"/>
  <c r="BU10" i="1"/>
  <c r="BT57" i="1"/>
  <c r="BS57" i="1"/>
  <c r="BC54" i="1"/>
  <c r="BA53" i="1"/>
  <c r="BC47" i="1"/>
  <c r="BC50" i="1"/>
  <c r="BA47" i="1"/>
  <c r="BE47" i="1"/>
  <c r="BC41" i="1"/>
  <c r="BA41" i="1"/>
  <c r="BE41" i="1"/>
  <c r="BA36" i="1"/>
  <c r="BE35" i="1"/>
  <c r="BC30" i="1"/>
  <c r="BA29" i="1"/>
  <c r="BA30" i="1"/>
  <c r="BE29" i="1"/>
  <c r="BC26" i="1"/>
  <c r="BA25" i="1"/>
  <c r="AX55" i="1"/>
  <c r="AY55" i="1"/>
  <c r="AW53" i="1"/>
  <c r="AZ53" i="1"/>
  <c r="AZ55" i="1"/>
  <c r="AY41" i="1"/>
  <c r="AY42" i="1"/>
  <c r="AY36" i="1"/>
  <c r="AY30" i="1"/>
  <c r="AY16" i="1"/>
  <c r="AY17" i="1"/>
  <c r="AY18" i="1"/>
  <c r="AY20" i="1"/>
  <c r="AY9" i="1"/>
  <c r="AY13" i="1"/>
  <c r="BB53" i="1"/>
  <c r="BB47" i="1"/>
  <c r="BB41" i="1"/>
  <c r="BB38" i="1"/>
  <c r="BB37" i="1"/>
  <c r="BB35" i="1"/>
  <c r="BB31" i="1"/>
  <c r="BB17" i="1"/>
  <c r="BB9" i="1"/>
  <c r="AV15" i="1"/>
  <c r="AV52" i="1"/>
  <c r="AV46" i="1"/>
  <c r="AV40" i="1"/>
  <c r="AV34" i="1"/>
  <c r="AV28" i="1"/>
  <c r="AV22" i="1"/>
  <c r="AV8" i="1"/>
  <c r="BE18" i="1"/>
  <c r="AZ17" i="1"/>
  <c r="AX16" i="1"/>
  <c r="AW23" i="1"/>
  <c r="AW29" i="1"/>
  <c r="AX38" i="1"/>
  <c r="AX42" i="1"/>
  <c r="AW26" i="1"/>
  <c r="BB18" i="1"/>
  <c r="BB42" i="1"/>
  <c r="BB54" i="1"/>
  <c r="AY54" i="1"/>
  <c r="BE32" i="1"/>
  <c r="BC32" i="1"/>
  <c r="BE42" i="1"/>
  <c r="BA42" i="1"/>
  <c r="BC42" i="1"/>
  <c r="BE55" i="1"/>
  <c r="BC53" i="1"/>
  <c r="BU57" i="1"/>
  <c r="AW48" i="1"/>
  <c r="AY47" i="1"/>
  <c r="BE19" i="1"/>
  <c r="BD17" i="1"/>
  <c r="BD41" i="1"/>
  <c r="BD20" i="1"/>
  <c r="AZ18" i="1"/>
  <c r="AX19" i="1"/>
  <c r="AZ25" i="1"/>
  <c r="AZ37" i="1"/>
  <c r="BE9" i="1"/>
  <c r="BE16" i="1"/>
  <c r="BA17" i="1"/>
  <c r="BC17" i="1"/>
  <c r="BD18" i="1"/>
  <c r="BD30" i="1"/>
  <c r="AW16" i="1"/>
  <c r="AZ41" i="1"/>
  <c r="AW41" i="1"/>
  <c r="AP235" i="7"/>
  <c r="AN231" i="7"/>
  <c r="AN223" i="7"/>
  <c r="AN219" i="7"/>
  <c r="AN215" i="7"/>
  <c r="AN211" i="7"/>
  <c r="AP227" i="7"/>
  <c r="AP215" i="7"/>
  <c r="AP211" i="7"/>
  <c r="BB420" i="7"/>
  <c r="BB412" i="7"/>
  <c r="BB404" i="7"/>
  <c r="BD400" i="7"/>
  <c r="BB400" i="7"/>
  <c r="BD396" i="7"/>
  <c r="BB396" i="7"/>
  <c r="BB392" i="7"/>
  <c r="BD392" i="7"/>
  <c r="BB388" i="7"/>
  <c r="BD384" i="7"/>
  <c r="BB376" i="7"/>
  <c r="BD376" i="7"/>
  <c r="BB372" i="7"/>
  <c r="BB368" i="7"/>
  <c r="BD368" i="7"/>
  <c r="BB364" i="7"/>
  <c r="BD364" i="7"/>
  <c r="BB360" i="7"/>
  <c r="BD360" i="7"/>
  <c r="BB356" i="7"/>
  <c r="BD356" i="7"/>
  <c r="BB352" i="7"/>
  <c r="BD352" i="7"/>
  <c r="BB348" i="7"/>
  <c r="BD348" i="7"/>
  <c r="BB344" i="7"/>
  <c r="BD344" i="7"/>
  <c r="BB340" i="7"/>
  <c r="BD340" i="7"/>
  <c r="BB336" i="7"/>
  <c r="BD336" i="7"/>
  <c r="BB332" i="7"/>
  <c r="BD332" i="7"/>
  <c r="BB328" i="7"/>
  <c r="BD328" i="7"/>
  <c r="BD288" i="7"/>
  <c r="BD284" i="7"/>
  <c r="BB284" i="7"/>
  <c r="BD280" i="7"/>
  <c r="BB280" i="7"/>
  <c r="BD276" i="7"/>
  <c r="BB276" i="7"/>
  <c r="BD272" i="7"/>
  <c r="BB272" i="7"/>
  <c r="BD268" i="7"/>
  <c r="BB268" i="7"/>
  <c r="BD264" i="7"/>
  <c r="BB264" i="7"/>
  <c r="BB260" i="7"/>
  <c r="BD256" i="7"/>
  <c r="BB256" i="7"/>
  <c r="BD252" i="7"/>
  <c r="BB252" i="7"/>
  <c r="BD248" i="7"/>
  <c r="BB248" i="7"/>
  <c r="BD240" i="7"/>
  <c r="BB240" i="7"/>
  <c r="BD236" i="7"/>
  <c r="BB236" i="7"/>
  <c r="BD232" i="7"/>
  <c r="BB232" i="7"/>
  <c r="BD228" i="7"/>
  <c r="BB228" i="7"/>
  <c r="BD224" i="7"/>
  <c r="BB224" i="7"/>
  <c r="BD220" i="7"/>
  <c r="BB220" i="7"/>
  <c r="BD216" i="7"/>
  <c r="BB216" i="7"/>
  <c r="BD108" i="7"/>
  <c r="BD104" i="7"/>
  <c r="BD100" i="7"/>
  <c r="BD96" i="7"/>
  <c r="BD92" i="7"/>
  <c r="BD88" i="7"/>
  <c r="BD84" i="7"/>
  <c r="BD80" i="7"/>
  <c r="BB424" i="7"/>
  <c r="BB416" i="7"/>
  <c r="BB408" i="7"/>
  <c r="AP56" i="9"/>
  <c r="AR55" i="9"/>
  <c r="AN55" i="9"/>
  <c r="AP54" i="9"/>
  <c r="AR53" i="9"/>
  <c r="AN53" i="9"/>
  <c r="AR50" i="9"/>
  <c r="AN50" i="9"/>
  <c r="AP49" i="9"/>
  <c r="AR48" i="9"/>
  <c r="AN48" i="9"/>
  <c r="AP47" i="9"/>
  <c r="AP44" i="9"/>
  <c r="AR43" i="9"/>
  <c r="AN43" i="9"/>
  <c r="AP42" i="9"/>
  <c r="AR41" i="9"/>
  <c r="E20" i="9"/>
  <c r="AN41" i="9"/>
  <c r="AR38" i="9"/>
  <c r="AN38" i="9"/>
  <c r="AP37" i="9"/>
  <c r="AR36" i="9"/>
  <c r="AN36" i="9"/>
  <c r="AP35" i="9"/>
  <c r="AP32" i="9"/>
  <c r="AR31" i="9"/>
  <c r="AN31" i="9"/>
  <c r="AP30" i="9"/>
  <c r="AR29" i="9"/>
  <c r="AN29" i="9"/>
  <c r="AR26" i="9"/>
  <c r="E17" i="9"/>
  <c r="AN26" i="9"/>
  <c r="AP25" i="9"/>
  <c r="AR24" i="9"/>
  <c r="AN24" i="9"/>
  <c r="AP23" i="9"/>
  <c r="AQ19" i="9"/>
  <c r="AR18" i="9"/>
  <c r="AN18" i="9"/>
  <c r="AP16" i="9"/>
  <c r="AR12" i="9"/>
  <c r="AN12" i="9"/>
  <c r="AP11" i="9"/>
  <c r="AR10" i="9"/>
  <c r="AN10" i="9"/>
  <c r="AP9" i="9"/>
  <c r="AO55" i="9"/>
  <c r="AO53" i="9"/>
  <c r="AO50" i="9"/>
  <c r="AO48" i="9"/>
  <c r="AO43" i="9"/>
  <c r="AO41" i="9"/>
  <c r="AO38" i="9"/>
  <c r="AO36" i="9"/>
  <c r="AO31" i="9"/>
  <c r="AO29" i="9"/>
  <c r="AO26" i="9"/>
  <c r="AO24" i="9"/>
  <c r="AR19" i="9"/>
  <c r="AO12" i="9"/>
  <c r="AO10" i="9"/>
  <c r="AR56" i="9"/>
  <c r="AN56" i="9"/>
  <c r="AP55" i="9"/>
  <c r="AR54" i="9"/>
  <c r="E22" i="9"/>
  <c r="AN54" i="9"/>
  <c r="AP53" i="9"/>
  <c r="AP50" i="9"/>
  <c r="AR49" i="9"/>
  <c r="AN49" i="9"/>
  <c r="AP48" i="9"/>
  <c r="AR47" i="9"/>
  <c r="AN47" i="9"/>
  <c r="AR44" i="9"/>
  <c r="AN44" i="9"/>
  <c r="AP43" i="9"/>
  <c r="AR42" i="9"/>
  <c r="AN42" i="9"/>
  <c r="AP41" i="9"/>
  <c r="AP38" i="9"/>
  <c r="AR37" i="9"/>
  <c r="E19" i="9"/>
  <c r="AN37" i="9"/>
  <c r="AP36" i="9"/>
  <c r="AR35" i="9"/>
  <c r="AN35" i="9"/>
  <c r="AR32" i="9"/>
  <c r="AN32" i="9"/>
  <c r="AP31" i="9"/>
  <c r="AR30" i="9"/>
  <c r="E18" i="9"/>
  <c r="AN30" i="9"/>
  <c r="AP29" i="9"/>
  <c r="AR25" i="9"/>
  <c r="AN25" i="9"/>
  <c r="AR23" i="9"/>
  <c r="AN23" i="9"/>
  <c r="AO19" i="9"/>
  <c r="AP18" i="9"/>
  <c r="AQ17" i="9"/>
  <c r="AR16" i="9"/>
  <c r="AN16" i="9"/>
  <c r="AR11" i="9"/>
  <c r="AN11" i="9"/>
  <c r="AR9" i="9"/>
  <c r="AN9" i="9"/>
  <c r="AO56" i="9"/>
  <c r="AO54" i="9"/>
  <c r="AO49" i="9"/>
  <c r="AO44" i="9"/>
  <c r="AO42" i="9"/>
  <c r="AO37" i="9"/>
  <c r="AO32" i="9"/>
  <c r="AO30" i="9"/>
  <c r="AO25" i="9"/>
  <c r="AP19" i="9"/>
  <c r="AR17" i="9"/>
  <c r="AO11" i="9"/>
  <c r="BE359" i="7"/>
  <c r="AQ66" i="7"/>
  <c r="BS24" i="7"/>
  <c r="BS361" i="7"/>
  <c r="BE80" i="7"/>
  <c r="BE215" i="7"/>
  <c r="AQ298" i="7"/>
  <c r="AN388" i="7"/>
  <c r="AQ25" i="7"/>
  <c r="BS83" i="7"/>
  <c r="BS259" i="7"/>
  <c r="BS53" i="7"/>
  <c r="BE331" i="7"/>
  <c r="BE28" i="7"/>
  <c r="BB422" i="7"/>
  <c r="BE358" i="7"/>
  <c r="BE330" i="7"/>
  <c r="BB230" i="7"/>
  <c r="AQ390" i="7"/>
  <c r="AQ46" i="7"/>
  <c r="AQ92" i="7"/>
  <c r="BS223" i="7"/>
  <c r="BS296" i="7"/>
  <c r="AN234" i="7"/>
  <c r="AN218" i="7"/>
  <c r="AN210" i="7"/>
  <c r="BE180" i="7"/>
  <c r="BB418" i="7"/>
  <c r="BB414" i="7"/>
  <c r="BB378" i="7"/>
  <c r="BB374" i="7"/>
  <c r="BB370" i="7"/>
  <c r="BB366" i="7"/>
  <c r="BB362" i="7"/>
  <c r="BD390" i="7"/>
  <c r="BD386" i="7"/>
  <c r="BD382" i="7"/>
  <c r="BD378" i="7"/>
  <c r="BD374" i="7"/>
  <c r="BD370" i="7"/>
  <c r="BD366" i="7"/>
  <c r="BD362" i="7"/>
  <c r="BB354" i="7"/>
  <c r="BB350" i="7"/>
  <c r="BB346" i="7"/>
  <c r="BB342" i="7"/>
  <c r="BB338" i="7"/>
  <c r="BB334" i="7"/>
  <c r="BB330" i="7"/>
  <c r="BD230" i="7"/>
  <c r="BD222" i="7"/>
  <c r="BD28" i="7"/>
  <c r="AQ131" i="7"/>
  <c r="AQ168" i="7"/>
  <c r="AQ434" i="7"/>
  <c r="AQ95" i="7"/>
  <c r="AQ68" i="7"/>
  <c r="AN226" i="7"/>
  <c r="BE50" i="7"/>
  <c r="BE79" i="7"/>
  <c r="BE398" i="7"/>
  <c r="BB390" i="7"/>
  <c r="BB386" i="7"/>
  <c r="BB382" i="7"/>
  <c r="BD394" i="7"/>
  <c r="BD322" i="7"/>
  <c r="BD314" i="7"/>
  <c r="BD306" i="7"/>
  <c r="BD302" i="7"/>
  <c r="BD298" i="7"/>
  <c r="BD294" i="7"/>
  <c r="BB246" i="7"/>
  <c r="BB238" i="7"/>
  <c r="BB234" i="7"/>
  <c r="BD238" i="7"/>
  <c r="AP233" i="7"/>
  <c r="AP105" i="7"/>
  <c r="BD397" i="7"/>
  <c r="BD389" i="7"/>
  <c r="BB377" i="7"/>
  <c r="BD373" i="7"/>
  <c r="BB353" i="7"/>
  <c r="BB285" i="7"/>
  <c r="BB277" i="7"/>
  <c r="BB265" i="7"/>
  <c r="BD257" i="7"/>
  <c r="BB245" i="7"/>
  <c r="BD233" i="7"/>
  <c r="BD217" i="7"/>
  <c r="BB209" i="7"/>
  <c r="BD205" i="7"/>
  <c r="BD197" i="7"/>
  <c r="BB193" i="7"/>
  <c r="BB185" i="7"/>
  <c r="BD181" i="7"/>
  <c r="BE113" i="7"/>
  <c r="BB89" i="7"/>
  <c r="BB85" i="7"/>
  <c r="BB77" i="7"/>
  <c r="BE49" i="7"/>
  <c r="BD37" i="7"/>
  <c r="BD29" i="7"/>
  <c r="BD25" i="7"/>
  <c r="BB22" i="7"/>
  <c r="BS81" i="7"/>
  <c r="BS116" i="7"/>
  <c r="BS186" i="7"/>
  <c r="BE254" i="7"/>
  <c r="AQ129" i="7"/>
  <c r="AN130" i="7"/>
  <c r="AQ255" i="7"/>
  <c r="AQ296" i="7"/>
  <c r="AQ346" i="7"/>
  <c r="AQ94" i="7"/>
  <c r="AQ93" i="7"/>
  <c r="BS151" i="7"/>
  <c r="BS187" i="7"/>
  <c r="BS331" i="7"/>
  <c r="AQ214" i="7"/>
  <c r="AN225" i="7"/>
  <c r="BB41" i="7"/>
  <c r="BB37" i="7"/>
  <c r="BB29" i="7"/>
  <c r="BB25" i="7"/>
  <c r="BE179" i="7"/>
  <c r="BD173" i="7"/>
  <c r="BD169" i="7"/>
  <c r="BD157" i="7"/>
  <c r="BD149" i="7"/>
  <c r="BD137" i="7"/>
  <c r="BD133" i="7"/>
  <c r="BD125" i="7"/>
  <c r="BD121" i="7"/>
  <c r="BD113" i="7"/>
  <c r="BD101" i="7"/>
  <c r="BD97" i="7"/>
  <c r="BD413" i="7"/>
  <c r="BD405" i="7"/>
  <c r="BB257" i="7"/>
  <c r="BE218" i="7"/>
  <c r="AQ436" i="7"/>
  <c r="BS294" i="7"/>
  <c r="AP240" i="7"/>
  <c r="BD45" i="7"/>
  <c r="BD41" i="7"/>
  <c r="BB205" i="7"/>
  <c r="BB197" i="7"/>
  <c r="BB181" i="7"/>
  <c r="BB137" i="7"/>
  <c r="BB133" i="7"/>
  <c r="BB125" i="7"/>
  <c r="BB121" i="7"/>
  <c r="BB117" i="7"/>
  <c r="BB113" i="7"/>
  <c r="BD89" i="7"/>
  <c r="BD85" i="7"/>
  <c r="BD421" i="7"/>
  <c r="BD349" i="7"/>
  <c r="BE255" i="7"/>
  <c r="BB289" i="7"/>
  <c r="BB269" i="7"/>
  <c r="BB217" i="7"/>
  <c r="AN101" i="7"/>
  <c r="AP41" i="7"/>
  <c r="AN250" i="7"/>
  <c r="AN233" i="7"/>
  <c r="AP225" i="7"/>
  <c r="AP221" i="7"/>
  <c r="BB65" i="7"/>
  <c r="BB61" i="7"/>
  <c r="BB53" i="7"/>
  <c r="BD73" i="7"/>
  <c r="BD65" i="7"/>
  <c r="BB173" i="7"/>
  <c r="BB169" i="7"/>
  <c r="BB157" i="7"/>
  <c r="BB153" i="7"/>
  <c r="BB149" i="7"/>
  <c r="BB101" i="7"/>
  <c r="BB97" i="7"/>
  <c r="BB397" i="7"/>
  <c r="BB373" i="7"/>
  <c r="BB365" i="7"/>
  <c r="BD325" i="7"/>
  <c r="BD317" i="7"/>
  <c r="BD301" i="7"/>
  <c r="BD293" i="7"/>
  <c r="BB253" i="7"/>
  <c r="BD277" i="7"/>
  <c r="BD269" i="7"/>
  <c r="BD265" i="7"/>
  <c r="BD245" i="7"/>
  <c r="BD241" i="7"/>
  <c r="BE24" i="7"/>
  <c r="AN71" i="7"/>
  <c r="AQ71" i="7"/>
  <c r="AN67" i="7"/>
  <c r="AQ67" i="7"/>
  <c r="AQ45" i="7"/>
  <c r="BS28" i="7"/>
  <c r="AQ175" i="7"/>
  <c r="AQ253" i="7"/>
  <c r="AQ352" i="7"/>
  <c r="AQ348" i="7"/>
  <c r="AQ395" i="7"/>
  <c r="AQ391" i="7"/>
  <c r="AQ387" i="7"/>
  <c r="AN397" i="7"/>
  <c r="AN389" i="7"/>
  <c r="AQ172" i="7"/>
  <c r="AQ261" i="7"/>
  <c r="AQ300" i="7"/>
  <c r="AQ353" i="7"/>
  <c r="AQ349" i="7"/>
  <c r="AQ49" i="7"/>
  <c r="AQ27" i="7"/>
  <c r="AN26" i="7"/>
  <c r="AQ26" i="7"/>
  <c r="AQ73" i="7"/>
  <c r="AQ69" i="7"/>
  <c r="AQ65" i="7"/>
  <c r="BP56" i="7"/>
  <c r="BS56" i="7"/>
  <c r="AQ257" i="7"/>
  <c r="AQ344" i="7"/>
  <c r="BD22" i="7"/>
  <c r="BS86" i="7"/>
  <c r="BS82" i="7"/>
  <c r="BP88" i="7"/>
  <c r="BS118" i="7"/>
  <c r="BS228" i="7"/>
  <c r="BS224" i="7"/>
  <c r="BP226" i="7"/>
  <c r="BP222" i="7"/>
  <c r="BS299" i="7"/>
  <c r="BS295" i="7"/>
  <c r="BP301" i="7"/>
  <c r="BP297" i="7"/>
  <c r="AN212" i="7"/>
  <c r="BE149" i="7"/>
  <c r="BE397" i="7"/>
  <c r="BB399" i="7"/>
  <c r="BE219" i="7"/>
  <c r="BS192" i="7"/>
  <c r="BS188" i="7"/>
  <c r="BS336" i="7"/>
  <c r="BE114" i="7"/>
  <c r="BE110" i="7"/>
  <c r="BE294" i="7"/>
  <c r="BD420" i="7"/>
  <c r="BS22" i="7"/>
  <c r="BS57" i="7"/>
  <c r="BS120" i="7"/>
  <c r="BS114" i="7"/>
  <c r="BS155" i="7"/>
  <c r="BS189" i="7"/>
  <c r="BS185" i="7"/>
  <c r="BS263" i="7"/>
  <c r="BS257" i="7"/>
  <c r="BS333" i="7"/>
  <c r="BS362" i="7"/>
  <c r="AQ217" i="7"/>
  <c r="AQ213" i="7"/>
  <c r="BE27" i="7"/>
  <c r="BE23" i="7"/>
  <c r="BE151" i="7"/>
  <c r="BE146" i="7"/>
  <c r="BE115" i="7"/>
  <c r="BE111" i="7"/>
  <c r="BE357" i="7"/>
  <c r="BE333" i="7"/>
  <c r="BE329" i="7"/>
  <c r="BE295" i="7"/>
  <c r="BE291" i="7"/>
  <c r="BE221" i="7"/>
  <c r="BE217" i="7"/>
  <c r="AQ169" i="7"/>
  <c r="AN167" i="7"/>
  <c r="AQ256" i="7"/>
  <c r="AN299" i="7"/>
  <c r="AN295" i="7"/>
  <c r="AQ345" i="7"/>
  <c r="AQ437" i="7"/>
  <c r="AQ433" i="7"/>
  <c r="AQ258" i="7"/>
  <c r="AQ254" i="7"/>
  <c r="AQ435" i="7"/>
  <c r="BS260" i="7"/>
  <c r="BS358" i="7"/>
  <c r="AQ24" i="7"/>
  <c r="BS23" i="7"/>
  <c r="BP25" i="7"/>
  <c r="BS52" i="7"/>
  <c r="BS117" i="7"/>
  <c r="BS152" i="7"/>
  <c r="BS258" i="7"/>
  <c r="BS332" i="7"/>
  <c r="BS360" i="7"/>
  <c r="BS54" i="7"/>
  <c r="BS115" i="7"/>
  <c r="BD404" i="7"/>
  <c r="BE147" i="7"/>
  <c r="BD416" i="7"/>
  <c r="BD412" i="7"/>
  <c r="BE145" i="7"/>
  <c r="AQ132" i="6"/>
  <c r="AQ129" i="6"/>
  <c r="AQ100" i="6"/>
  <c r="AQ131" i="6"/>
  <c r="AQ103" i="6"/>
  <c r="AQ28" i="6"/>
  <c r="AQ99" i="6"/>
  <c r="AQ204" i="6"/>
  <c r="AQ168" i="6"/>
  <c r="AQ69" i="6"/>
  <c r="AQ76" i="6"/>
  <c r="AQ73" i="6"/>
  <c r="AQ101" i="6"/>
  <c r="AQ165" i="6"/>
  <c r="AQ208" i="6"/>
  <c r="AQ52" i="6"/>
  <c r="AQ75" i="6"/>
  <c r="AQ71" i="6"/>
  <c r="AQ102" i="6"/>
  <c r="AQ98" i="6"/>
  <c r="AQ205" i="6"/>
  <c r="AQ31" i="6"/>
  <c r="AQ133" i="6"/>
  <c r="AQ125" i="6"/>
  <c r="AQ173" i="6"/>
  <c r="AQ207" i="6"/>
  <c r="E21" i="9"/>
  <c r="E16" i="9"/>
  <c r="E15" i="9"/>
  <c r="AQ143" i="6"/>
  <c r="AN183" i="6"/>
  <c r="AN220" i="6"/>
  <c r="AP148" i="6"/>
  <c r="AP146" i="6"/>
  <c r="AN57" i="6"/>
  <c r="AN85" i="6"/>
  <c r="AN83" i="6"/>
  <c r="AN114" i="6"/>
  <c r="AN112" i="6"/>
  <c r="AN185" i="6"/>
  <c r="AN146" i="6"/>
  <c r="AP112" i="6"/>
  <c r="AN55" i="6"/>
  <c r="AN35" i="6"/>
  <c r="AP34" i="6"/>
  <c r="AQ17" i="6"/>
  <c r="AQ215" i="6"/>
  <c r="AQ211" i="6"/>
  <c r="AP206" i="6"/>
  <c r="AQ106" i="6"/>
  <c r="AQ216" i="6"/>
  <c r="AQ139" i="6"/>
  <c r="AQ175" i="6"/>
  <c r="AP194" i="6"/>
  <c r="AN176" i="6"/>
  <c r="AQ212" i="6"/>
  <c r="AQ107" i="6"/>
  <c r="AQ105" i="6"/>
  <c r="AQ109" i="6"/>
  <c r="AQ178" i="6"/>
  <c r="AQ174" i="6"/>
  <c r="AQ217" i="6"/>
  <c r="AQ142" i="6"/>
  <c r="AQ79" i="6"/>
  <c r="AQ136" i="6"/>
  <c r="AQ181" i="6"/>
  <c r="AQ213" i="6"/>
  <c r="AQ137" i="6"/>
  <c r="AQ77" i="6"/>
  <c r="AQ135" i="6"/>
  <c r="AP177" i="6"/>
  <c r="AP67" i="6"/>
  <c r="AQ177" i="6"/>
  <c r="AP217" i="6"/>
  <c r="AQ138" i="6"/>
  <c r="AQ218" i="6"/>
  <c r="AN200" i="6"/>
  <c r="AQ141" i="6"/>
  <c r="AQ108" i="6"/>
  <c r="BU210" i="12"/>
  <c r="AK210" i="12"/>
  <c r="BJ199" i="12"/>
  <c r="DD199" i="12"/>
  <c r="BU198" i="12"/>
  <c r="AK198" i="12"/>
  <c r="AZ174" i="12"/>
  <c r="BU84" i="12"/>
  <c r="AK84" i="12"/>
  <c r="BV210" i="12"/>
  <c r="AZ203" i="12"/>
  <c r="BU186" i="12"/>
  <c r="AK186" i="12"/>
  <c r="AZ182" i="12"/>
  <c r="AZ178" i="12"/>
  <c r="CN175" i="12"/>
  <c r="CM173" i="12"/>
  <c r="CW173" i="12"/>
  <c r="CM164" i="12"/>
  <c r="CU164" i="12"/>
  <c r="AY152" i="12"/>
  <c r="AL152" i="12"/>
  <c r="BU131" i="12"/>
  <c r="AK131" i="12"/>
  <c r="AZ125" i="12"/>
  <c r="BA64" i="12"/>
  <c r="BU211" i="12"/>
  <c r="AK211" i="12"/>
  <c r="BW210" i="12"/>
  <c r="BV177" i="12"/>
  <c r="CN138" i="12"/>
  <c r="CM124" i="12"/>
  <c r="CX124" i="12"/>
  <c r="CM123" i="12"/>
  <c r="CM122" i="12"/>
  <c r="CN118" i="12"/>
  <c r="CM112" i="12"/>
  <c r="CY112" i="12"/>
  <c r="CN109" i="12"/>
  <c r="CM95" i="12"/>
  <c r="CM92" i="12"/>
  <c r="CN85" i="12"/>
  <c r="CM84" i="12"/>
  <c r="AY207" i="12"/>
  <c r="AL207" i="12"/>
  <c r="CM199" i="12"/>
  <c r="CT199" i="12"/>
  <c r="CN197" i="12"/>
  <c r="M197" i="12"/>
  <c r="CN196" i="12"/>
  <c r="AN196" i="12"/>
  <c r="Q196" i="12"/>
  <c r="BV193" i="12"/>
  <c r="CN190" i="12"/>
  <c r="CM189" i="12"/>
  <c r="CT189" i="12"/>
  <c r="CN183" i="12"/>
  <c r="CM182" i="12"/>
  <c r="CM181" i="12"/>
  <c r="CR181" i="12"/>
  <c r="BW177" i="12"/>
  <c r="BV173" i="12"/>
  <c r="AY159" i="12"/>
  <c r="AL159" i="12"/>
  <c r="CM143" i="12"/>
  <c r="CW143" i="12"/>
  <c r="CM120" i="12"/>
  <c r="CQ120" i="12"/>
  <c r="BV115" i="12"/>
  <c r="CN110" i="12"/>
  <c r="CM104" i="12"/>
  <c r="CN92" i="12"/>
  <c r="CN89" i="12"/>
  <c r="CN84" i="12"/>
  <c r="M84" i="12"/>
  <c r="AY75" i="12"/>
  <c r="AL75" i="12"/>
  <c r="CM74" i="12"/>
  <c r="CV74" i="12"/>
  <c r="CM209" i="12"/>
  <c r="CS209" i="12"/>
  <c r="AZ207" i="12"/>
  <c r="CN199" i="12"/>
  <c r="CD194" i="12"/>
  <c r="CN193" i="12"/>
  <c r="CN181" i="12"/>
  <c r="CN170" i="12"/>
  <c r="AZ161" i="12"/>
  <c r="CM157" i="12"/>
  <c r="CN154" i="12"/>
  <c r="CM146" i="12"/>
  <c r="CT146" i="12"/>
  <c r="CN136" i="12"/>
  <c r="CM134" i="12"/>
  <c r="CM131" i="12"/>
  <c r="CZ131" i="12"/>
  <c r="CM128" i="12"/>
  <c r="CU128" i="12"/>
  <c r="CN113" i="12"/>
  <c r="CM100" i="12"/>
  <c r="AY100" i="12"/>
  <c r="AL100" i="12"/>
  <c r="CM99" i="12"/>
  <c r="CV99" i="12"/>
  <c r="BV209" i="12"/>
  <c r="CM205" i="12"/>
  <c r="CW205" i="12"/>
  <c r="CN200" i="12"/>
  <c r="M200" i="12"/>
  <c r="CN180" i="12"/>
  <c r="CN157" i="12"/>
  <c r="M157" i="12"/>
  <c r="AZ141" i="12"/>
  <c r="CN139" i="12"/>
  <c r="CN134" i="12"/>
  <c r="M134" i="12"/>
  <c r="CM130" i="12"/>
  <c r="CM127" i="12"/>
  <c r="BU78" i="12"/>
  <c r="AK78" i="12"/>
  <c r="BV77" i="12"/>
  <c r="BV201" i="12"/>
  <c r="CM194" i="12"/>
  <c r="CU194" i="12"/>
  <c r="CM185" i="12"/>
  <c r="CT185" i="12"/>
  <c r="CM179" i="12"/>
  <c r="AZ169" i="12"/>
  <c r="CM161" i="12"/>
  <c r="BU158" i="12"/>
  <c r="AK158" i="12"/>
  <c r="CM150" i="12"/>
  <c r="CR150" i="12"/>
  <c r="BA141" i="12"/>
  <c r="CN127" i="12"/>
  <c r="CM111" i="12"/>
  <c r="CX111" i="12"/>
  <c r="CM103" i="12"/>
  <c r="CQ103" i="12"/>
  <c r="CN98" i="12"/>
  <c r="CN86" i="12"/>
  <c r="BV110" i="12"/>
  <c r="CS173" i="12"/>
  <c r="CO173" i="12"/>
  <c r="CZ173" i="12"/>
  <c r="CU173" i="12"/>
  <c r="CT173" i="12"/>
  <c r="CR173" i="12"/>
  <c r="BJ183" i="12"/>
  <c r="DD183" i="12"/>
  <c r="CS181" i="12"/>
  <c r="CZ181" i="12"/>
  <c r="CW181" i="12"/>
  <c r="CU181" i="12"/>
  <c r="CT181" i="12"/>
  <c r="CR194" i="12"/>
  <c r="BA163" i="12"/>
  <c r="BJ163" i="12"/>
  <c r="DD163" i="12"/>
  <c r="AZ163" i="12"/>
  <c r="BC135" i="12"/>
  <c r="AY135" i="12"/>
  <c r="AL135" i="12"/>
  <c r="BE80" i="12"/>
  <c r="AZ80" i="12"/>
  <c r="CB211" i="12"/>
  <c r="AY211" i="12"/>
  <c r="AL211" i="12"/>
  <c r="CN207" i="12"/>
  <c r="BV207" i="12"/>
  <c r="CN204" i="12"/>
  <c r="BW201" i="12"/>
  <c r="CF201" i="12"/>
  <c r="DC201" i="12"/>
  <c r="CM200" i="12"/>
  <c r="CZ200" i="12"/>
  <c r="BU200" i="12"/>
  <c r="AK200" i="12"/>
  <c r="BU199" i="12"/>
  <c r="AK199" i="12"/>
  <c r="CN195" i="12"/>
  <c r="BW193" i="12"/>
  <c r="BV181" i="12"/>
  <c r="BD178" i="12"/>
  <c r="AY167" i="12"/>
  <c r="AL167" i="12"/>
  <c r="BV165" i="12"/>
  <c r="BA161" i="12"/>
  <c r="CN160" i="12"/>
  <c r="AY157" i="12"/>
  <c r="AL157" i="12"/>
  <c r="CN156" i="12"/>
  <c r="M156" i="12"/>
  <c r="CN152" i="12"/>
  <c r="AY124" i="12"/>
  <c r="AL124" i="12"/>
  <c r="BA124" i="12"/>
  <c r="BV161" i="12"/>
  <c r="CA161" i="12"/>
  <c r="CB144" i="12"/>
  <c r="BU144" i="12"/>
  <c r="AK144" i="12"/>
  <c r="AZ122" i="12"/>
  <c r="BF122" i="12"/>
  <c r="BY118" i="12"/>
  <c r="BU118" i="12"/>
  <c r="AK118" i="12"/>
  <c r="BW116" i="12"/>
  <c r="BU95" i="12"/>
  <c r="AK95" i="12"/>
  <c r="CB95" i="12"/>
  <c r="AY86" i="12"/>
  <c r="AL86" i="12"/>
  <c r="BC86" i="12"/>
  <c r="CB82" i="12"/>
  <c r="BV82" i="12"/>
  <c r="BW19" i="12"/>
  <c r="AY209" i="12"/>
  <c r="AL209" i="12"/>
  <c r="CN206" i="12"/>
  <c r="AY206" i="12"/>
  <c r="AL206" i="12"/>
  <c r="AZ204" i="12"/>
  <c r="BE203" i="12"/>
  <c r="BV202" i="12"/>
  <c r="BY198" i="12"/>
  <c r="AY195" i="12"/>
  <c r="AL195" i="12"/>
  <c r="AY192" i="12"/>
  <c r="AL192" i="12"/>
  <c r="BU190" i="12"/>
  <c r="AK190" i="12"/>
  <c r="CN189" i="12"/>
  <c r="BV185" i="12"/>
  <c r="AY179" i="12"/>
  <c r="AL179" i="12"/>
  <c r="CM176" i="12"/>
  <c r="CM171" i="12"/>
  <c r="BU170" i="12"/>
  <c r="AK170" i="12"/>
  <c r="CM168" i="12"/>
  <c r="CY168" i="12"/>
  <c r="AY163" i="12"/>
  <c r="AL163" i="12"/>
  <c r="CN159" i="12"/>
  <c r="M159" i="12"/>
  <c r="BC159" i="12"/>
  <c r="AZ159" i="12"/>
  <c r="BJ148" i="12"/>
  <c r="DD148" i="12"/>
  <c r="AZ133" i="12"/>
  <c r="CA78" i="12"/>
  <c r="CQ95" i="12"/>
  <c r="CV95" i="12"/>
  <c r="CO84" i="12"/>
  <c r="CW84" i="12"/>
  <c r="CV84" i="12"/>
  <c r="BU209" i="12"/>
  <c r="AK209" i="12"/>
  <c r="BU207" i="12"/>
  <c r="AK207" i="12"/>
  <c r="AZ206" i="12"/>
  <c r="BV198" i="12"/>
  <c r="BU196" i="12"/>
  <c r="AK196" i="12"/>
  <c r="BW192" i="12"/>
  <c r="AZ192" i="12"/>
  <c r="BU189" i="12"/>
  <c r="AK189" i="12"/>
  <c r="AZ181" i="12"/>
  <c r="BV176" i="12"/>
  <c r="BV169" i="12"/>
  <c r="AZ165" i="12"/>
  <c r="CM163" i="12"/>
  <c r="CN155" i="12"/>
  <c r="CM154" i="12"/>
  <c r="CO154" i="12"/>
  <c r="BU153" i="12"/>
  <c r="AK153" i="12"/>
  <c r="AY136" i="12"/>
  <c r="AL136" i="12"/>
  <c r="BU206" i="12"/>
  <c r="AK206" i="12"/>
  <c r="AY204" i="12"/>
  <c r="AL204" i="12"/>
  <c r="CA198" i="12"/>
  <c r="AZ196" i="12"/>
  <c r="AZ195" i="12"/>
  <c r="BV194" i="12"/>
  <c r="BV191" i="12"/>
  <c r="AY191" i="12"/>
  <c r="AL191" i="12"/>
  <c r="BW189" i="12"/>
  <c r="AY187" i="12"/>
  <c r="AL187" i="12"/>
  <c r="CM183" i="12"/>
  <c r="BU182" i="12"/>
  <c r="AK182" i="12"/>
  <c r="BA181" i="12"/>
  <c r="BV180" i="12"/>
  <c r="CN179" i="12"/>
  <c r="BW176" i="12"/>
  <c r="AZ173" i="12"/>
  <c r="AZ170" i="12"/>
  <c r="BV168" i="12"/>
  <c r="BA165" i="12"/>
  <c r="BU157" i="12"/>
  <c r="AK157" i="12"/>
  <c r="BV157" i="12"/>
  <c r="AZ156" i="12"/>
  <c r="BV151" i="12"/>
  <c r="BU126" i="12"/>
  <c r="AK126" i="12"/>
  <c r="BZ126" i="12"/>
  <c r="AY108" i="12"/>
  <c r="AL108" i="12"/>
  <c r="BF108" i="12"/>
  <c r="BW90" i="12"/>
  <c r="BA87" i="12"/>
  <c r="AZ87" i="12"/>
  <c r="BY206" i="12"/>
  <c r="AY205" i="12"/>
  <c r="AL205" i="12"/>
  <c r="AY201" i="12"/>
  <c r="AL201" i="12"/>
  <c r="AY199" i="12"/>
  <c r="AL199" i="12"/>
  <c r="AY197" i="12"/>
  <c r="AL197" i="12"/>
  <c r="BB196" i="12"/>
  <c r="BE195" i="12"/>
  <c r="BW191" i="12"/>
  <c r="AZ191" i="12"/>
  <c r="AZ185" i="12"/>
  <c r="BU184" i="12"/>
  <c r="AK184" i="12"/>
  <c r="AY183" i="12"/>
  <c r="AL183" i="12"/>
  <c r="AY175" i="12"/>
  <c r="AL175" i="12"/>
  <c r="BJ175" i="12"/>
  <c r="DD175" i="12"/>
  <c r="BU174" i="12"/>
  <c r="AK174" i="12"/>
  <c r="BV172" i="12"/>
  <c r="CN171" i="12"/>
  <c r="AY171" i="12"/>
  <c r="AL171" i="12"/>
  <c r="BW168" i="12"/>
  <c r="AZ167" i="12"/>
  <c r="AZ160" i="12"/>
  <c r="AZ99" i="12"/>
  <c r="AZ158" i="12"/>
  <c r="BD158" i="12"/>
  <c r="CR120" i="12"/>
  <c r="BY103" i="12"/>
  <c r="BU103" i="12"/>
  <c r="AK103" i="12"/>
  <c r="CT100" i="12"/>
  <c r="CU100" i="12"/>
  <c r="CP100" i="12"/>
  <c r="CX100" i="12"/>
  <c r="AZ211" i="12"/>
  <c r="BV208" i="12"/>
  <c r="AY208" i="12"/>
  <c r="AL208" i="12"/>
  <c r="BV206" i="12"/>
  <c r="AZ205" i="12"/>
  <c r="BU201" i="12"/>
  <c r="AK201" i="12"/>
  <c r="BV199" i="12"/>
  <c r="AZ199" i="12"/>
  <c r="BA197" i="12"/>
  <c r="AY196" i="12"/>
  <c r="AL196" i="12"/>
  <c r="BV195" i="12"/>
  <c r="BU193" i="12"/>
  <c r="AK193" i="12"/>
  <c r="AY193" i="12"/>
  <c r="AL193" i="12"/>
  <c r="CN187" i="12"/>
  <c r="AZ186" i="12"/>
  <c r="BW184" i="12"/>
  <c r="CM180" i="12"/>
  <c r="BU178" i="12"/>
  <c r="AK178" i="12"/>
  <c r="BA167" i="12"/>
  <c r="CM166" i="12"/>
  <c r="BU166" i="12"/>
  <c r="AK166" i="12"/>
  <c r="CN165" i="12"/>
  <c r="BU164" i="12"/>
  <c r="AK164" i="12"/>
  <c r="BV164" i="12"/>
  <c r="CN163" i="12"/>
  <c r="AY161" i="12"/>
  <c r="AL161" i="12"/>
  <c r="AY160" i="12"/>
  <c r="AL160" i="12"/>
  <c r="AZ157" i="12"/>
  <c r="AY151" i="12"/>
  <c r="AL151" i="12"/>
  <c r="CU95" i="12"/>
  <c r="CM77" i="12"/>
  <c r="CZ77" i="12"/>
  <c r="CB137" i="12"/>
  <c r="CX128" i="12"/>
  <c r="CW128" i="12"/>
  <c r="CP128" i="12"/>
  <c r="BD114" i="12"/>
  <c r="AY114" i="12"/>
  <c r="AL114" i="12"/>
  <c r="BW102" i="12"/>
  <c r="BV102" i="12"/>
  <c r="BZ76" i="12"/>
  <c r="BU76" i="12"/>
  <c r="AK76" i="12"/>
  <c r="CA74" i="12"/>
  <c r="BV74" i="12"/>
  <c r="BW43" i="12"/>
  <c r="BU208" i="12"/>
  <c r="AK208" i="12"/>
  <c r="AZ208" i="12"/>
  <c r="BA205" i="12"/>
  <c r="AY203" i="12"/>
  <c r="AL203" i="12"/>
  <c r="CN198" i="12"/>
  <c r="BD196" i="12"/>
  <c r="CM195" i="12"/>
  <c r="CR195" i="12"/>
  <c r="BU191" i="12"/>
  <c r="AK191" i="12"/>
  <c r="BV190" i="12"/>
  <c r="CM177" i="12"/>
  <c r="CV177" i="12"/>
  <c r="AZ177" i="12"/>
  <c r="CM172" i="12"/>
  <c r="CQ172" i="12"/>
  <c r="AZ168" i="12"/>
  <c r="AZ166" i="12"/>
  <c r="AY164" i="12"/>
  <c r="AL164" i="12"/>
  <c r="CM160" i="12"/>
  <c r="BB157" i="12"/>
  <c r="CM156" i="12"/>
  <c r="CO156" i="12"/>
  <c r="AZ151" i="12"/>
  <c r="AZ135" i="12"/>
  <c r="CN100" i="12"/>
  <c r="M100" i="12"/>
  <c r="BC75" i="12"/>
  <c r="BV150" i="12"/>
  <c r="AZ140" i="12"/>
  <c r="AZ130" i="12"/>
  <c r="AY128" i="12"/>
  <c r="AL128" i="12"/>
  <c r="BV126" i="12"/>
  <c r="BV125" i="12"/>
  <c r="BU120" i="12"/>
  <c r="AK120" i="12"/>
  <c r="CN112" i="12"/>
  <c r="AY104" i="12"/>
  <c r="AL104" i="12"/>
  <c r="AZ98" i="12"/>
  <c r="AY81" i="12"/>
  <c r="AL81" i="12"/>
  <c r="BY16" i="12"/>
  <c r="BW150" i="12"/>
  <c r="AZ149" i="12"/>
  <c r="AY141" i="12"/>
  <c r="AL141" i="12"/>
  <c r="BU133" i="12"/>
  <c r="AK133" i="12"/>
  <c r="AY121" i="12"/>
  <c r="AL121" i="12"/>
  <c r="AZ119" i="12"/>
  <c r="CM116" i="12"/>
  <c r="CU116" i="12"/>
  <c r="AZ107" i="12"/>
  <c r="CN103" i="12"/>
  <c r="BV101" i="12"/>
  <c r="BA98" i="12"/>
  <c r="CN93" i="12"/>
  <c r="AZ81" i="12"/>
  <c r="BJ146" i="12"/>
  <c r="DD146" i="12"/>
  <c r="CM138" i="12"/>
  <c r="CO138" i="12"/>
  <c r="BV135" i="12"/>
  <c r="BU127" i="12"/>
  <c r="AK127" i="12"/>
  <c r="AZ123" i="12"/>
  <c r="AZ105" i="12"/>
  <c r="AY95" i="12"/>
  <c r="AL95" i="12"/>
  <c r="AZ89" i="12"/>
  <c r="BV85" i="12"/>
  <c r="BV76" i="12"/>
  <c r="BA62" i="12"/>
  <c r="CM149" i="12"/>
  <c r="BV143" i="12"/>
  <c r="BU142" i="12"/>
  <c r="AK142" i="12"/>
  <c r="CR134" i="12"/>
  <c r="AZ131" i="12"/>
  <c r="AZ120" i="12"/>
  <c r="CN119" i="12"/>
  <c r="M119" i="12"/>
  <c r="AZ115" i="12"/>
  <c r="CN111" i="12"/>
  <c r="BV106" i="12"/>
  <c r="AZ106" i="12"/>
  <c r="CN104" i="12"/>
  <c r="M104" i="12"/>
  <c r="AY103" i="12"/>
  <c r="AL103" i="12"/>
  <c r="BV92" i="12"/>
  <c r="AZ90" i="12"/>
  <c r="CM85" i="12"/>
  <c r="AZ78" i="12"/>
  <c r="AZ162" i="12"/>
  <c r="BJ155" i="12"/>
  <c r="DD155" i="12"/>
  <c r="CN149" i="12"/>
  <c r="AN149" i="12"/>
  <c r="Q149" i="12"/>
  <c r="AZ146" i="12"/>
  <c r="CW134" i="12"/>
  <c r="AY133" i="12"/>
  <c r="AL133" i="12"/>
  <c r="BA131" i="12"/>
  <c r="BJ131" i="12"/>
  <c r="DD131" i="12"/>
  <c r="AZ127" i="12"/>
  <c r="CN125" i="12"/>
  <c r="CN124" i="12"/>
  <c r="AY123" i="12"/>
  <c r="AL123" i="12"/>
  <c r="CN122" i="12"/>
  <c r="CN121" i="12"/>
  <c r="CM119" i="12"/>
  <c r="CZ119" i="12"/>
  <c r="BV119" i="12"/>
  <c r="AY116" i="12"/>
  <c r="AL116" i="12"/>
  <c r="CN114" i="12"/>
  <c r="AZ112" i="12"/>
  <c r="BX106" i="12"/>
  <c r="BA106" i="12"/>
  <c r="BC103" i="12"/>
  <c r="AZ103" i="12"/>
  <c r="CM102" i="12"/>
  <c r="CN96" i="12"/>
  <c r="BX92" i="12"/>
  <c r="AY92" i="12"/>
  <c r="AL92" i="12"/>
  <c r="BA90" i="12"/>
  <c r="BV80" i="12"/>
  <c r="BZ65" i="12"/>
  <c r="BC18" i="12"/>
  <c r="CM151" i="12"/>
  <c r="CU151" i="12"/>
  <c r="CX150" i="12"/>
  <c r="AY143" i="12"/>
  <c r="AL143" i="12"/>
  <c r="CM142" i="12"/>
  <c r="CN141" i="12"/>
  <c r="CM135" i="12"/>
  <c r="CX134" i="12"/>
  <c r="CM126" i="12"/>
  <c r="CY126" i="12"/>
  <c r="BV122" i="12"/>
  <c r="BU111" i="12"/>
  <c r="AK111" i="12"/>
  <c r="BV108" i="12"/>
  <c r="BU106" i="12"/>
  <c r="AK106" i="12"/>
  <c r="CM105" i="12"/>
  <c r="CV105" i="12"/>
  <c r="BU99" i="12"/>
  <c r="AK99" i="12"/>
  <c r="CM98" i="12"/>
  <c r="AZ97" i="12"/>
  <c r="CM91" i="12"/>
  <c r="CR91" i="12"/>
  <c r="CM89" i="12"/>
  <c r="CM82" i="12"/>
  <c r="BV81" i="12"/>
  <c r="AY140" i="12"/>
  <c r="AL140" i="12"/>
  <c r="AY131" i="12"/>
  <c r="AL131" i="12"/>
  <c r="CN126" i="12"/>
  <c r="BU117" i="12"/>
  <c r="AK117" i="12"/>
  <c r="AY96" i="12"/>
  <c r="AL96" i="12"/>
  <c r="AZ95" i="12"/>
  <c r="BV93" i="12"/>
  <c r="BU91" i="12"/>
  <c r="AK91" i="12"/>
  <c r="AY79" i="12"/>
  <c r="AL79" i="12"/>
  <c r="M196" i="12"/>
  <c r="AN197" i="12"/>
  <c r="Q197" i="12"/>
  <c r="AN200" i="12"/>
  <c r="Q200" i="12"/>
  <c r="CS199" i="12"/>
  <c r="CP199" i="12"/>
  <c r="CV199" i="12"/>
  <c r="AN190" i="12"/>
  <c r="Q190" i="12"/>
  <c r="M190" i="12"/>
  <c r="BJ197" i="12"/>
  <c r="DD197" i="12"/>
  <c r="CO195" i="12"/>
  <c r="CT195" i="12"/>
  <c r="M207" i="12"/>
  <c r="AN207" i="12"/>
  <c r="Q207" i="12"/>
  <c r="M204" i="12"/>
  <c r="AN204" i="12"/>
  <c r="Q204" i="12"/>
  <c r="CS200" i="12"/>
  <c r="CZ189" i="12"/>
  <c r="CX189" i="12"/>
  <c r="AN181" i="12"/>
  <c r="Q181" i="12"/>
  <c r="M181" i="12"/>
  <c r="CS176" i="12"/>
  <c r="CR176" i="12"/>
  <c r="CX176" i="12"/>
  <c r="CO176" i="12"/>
  <c r="CW176" i="12"/>
  <c r="CV176" i="12"/>
  <c r="CU176" i="12"/>
  <c r="CT176" i="12"/>
  <c r="CP171" i="12"/>
  <c r="CX171" i="12"/>
  <c r="CO171" i="12"/>
  <c r="CW171" i="12"/>
  <c r="CV171" i="12"/>
  <c r="CU171" i="12"/>
  <c r="CT171" i="12"/>
  <c r="CS171" i="12"/>
  <c r="CR171" i="12"/>
  <c r="CZ171" i="12"/>
  <c r="CQ171" i="12"/>
  <c r="CY171" i="12"/>
  <c r="CO163" i="12"/>
  <c r="CW163" i="12"/>
  <c r="CV163" i="12"/>
  <c r="CU163" i="12"/>
  <c r="CT163" i="12"/>
  <c r="CS163" i="12"/>
  <c r="CR163" i="12"/>
  <c r="CZ163" i="12"/>
  <c r="CS194" i="12"/>
  <c r="BV189" i="12"/>
  <c r="CS160" i="12"/>
  <c r="CR160" i="12"/>
  <c r="CZ160" i="12"/>
  <c r="CQ160" i="12"/>
  <c r="CY160" i="12"/>
  <c r="CP160" i="12"/>
  <c r="CX160" i="12"/>
  <c r="CO160" i="12"/>
  <c r="CW160" i="12"/>
  <c r="CV160" i="12"/>
  <c r="CU160" i="12"/>
  <c r="CT160" i="12"/>
  <c r="CQ154" i="12"/>
  <c r="CX154" i="12"/>
  <c r="CR154" i="12"/>
  <c r="AY198" i="12"/>
  <c r="AL198" i="12"/>
  <c r="AZ197" i="12"/>
  <c r="AY190" i="12"/>
  <c r="AL190" i="12"/>
  <c r="CT183" i="12"/>
  <c r="CS183" i="12"/>
  <c r="CR183" i="12"/>
  <c r="CZ183" i="12"/>
  <c r="CQ183" i="12"/>
  <c r="CY183" i="12"/>
  <c r="CP183" i="12"/>
  <c r="CX183" i="12"/>
  <c r="CO183" i="12"/>
  <c r="CW183" i="12"/>
  <c r="CV183" i="12"/>
  <c r="CU183" i="12"/>
  <c r="M160" i="12"/>
  <c r="AN160" i="12"/>
  <c r="Q160" i="12"/>
  <c r="CY138" i="12"/>
  <c r="CP138" i="12"/>
  <c r="CX138" i="12"/>
  <c r="CW138" i="12"/>
  <c r="CZ138" i="12"/>
  <c r="CU138" i="12"/>
  <c r="BU202" i="12"/>
  <c r="AK202" i="12"/>
  <c r="AZ198" i="12"/>
  <c r="AZ190" i="12"/>
  <c r="CT182" i="12"/>
  <c r="CS182" i="12"/>
  <c r="CR182" i="12"/>
  <c r="CZ182" i="12"/>
  <c r="CQ182" i="12"/>
  <c r="CY182" i="12"/>
  <c r="CP182" i="12"/>
  <c r="CX182" i="12"/>
  <c r="CO182" i="12"/>
  <c r="BU203" i="12"/>
  <c r="AK203" i="12"/>
  <c r="AY200" i="12"/>
  <c r="AL200" i="12"/>
  <c r="BU195" i="12"/>
  <c r="AK195" i="12"/>
  <c r="BE188" i="12"/>
  <c r="AY188" i="12"/>
  <c r="AL188" i="12"/>
  <c r="CO180" i="12"/>
  <c r="CW180" i="12"/>
  <c r="CV180" i="12"/>
  <c r="CU180" i="12"/>
  <c r="CT180" i="12"/>
  <c r="CS180" i="12"/>
  <c r="CR180" i="12"/>
  <c r="CZ180" i="12"/>
  <c r="CP180" i="12"/>
  <c r="CX180" i="12"/>
  <c r="CU166" i="12"/>
  <c r="CT166" i="12"/>
  <c r="CS166" i="12"/>
  <c r="CQ166" i="12"/>
  <c r="CY166" i="12"/>
  <c r="CP166" i="12"/>
  <c r="CX166" i="12"/>
  <c r="CO166" i="12"/>
  <c r="CW166" i="12"/>
  <c r="CV166" i="12"/>
  <c r="AN136" i="12"/>
  <c r="Q136" i="12"/>
  <c r="M136" i="12"/>
  <c r="BV211" i="12"/>
  <c r="BV203" i="12"/>
  <c r="AZ200" i="12"/>
  <c r="BG193" i="12"/>
  <c r="BV188" i="12"/>
  <c r="CD188" i="12"/>
  <c r="BU188" i="12"/>
  <c r="AK188" i="12"/>
  <c r="CO172" i="12"/>
  <c r="CW172" i="12"/>
  <c r="CV172" i="12"/>
  <c r="CU172" i="12"/>
  <c r="CT172" i="12"/>
  <c r="CS172" i="12"/>
  <c r="CR172" i="12"/>
  <c r="CZ172" i="12"/>
  <c r="CY172" i="12"/>
  <c r="CP172" i="12"/>
  <c r="CX172" i="12"/>
  <c r="AY210" i="12"/>
  <c r="AL210" i="12"/>
  <c r="AZ209" i="12"/>
  <c r="BU205" i="12"/>
  <c r="AK205" i="12"/>
  <c r="AY202" i="12"/>
  <c r="AL202" i="12"/>
  <c r="AZ201" i="12"/>
  <c r="BU197" i="12"/>
  <c r="AK197" i="12"/>
  <c r="BV196" i="12"/>
  <c r="CX194" i="12"/>
  <c r="CP194" i="12"/>
  <c r="AY194" i="12"/>
  <c r="AL194" i="12"/>
  <c r="AZ193" i="12"/>
  <c r="AZ189" i="12"/>
  <c r="AY189" i="12"/>
  <c r="AL189" i="12"/>
  <c r="AN180" i="12"/>
  <c r="Q180" i="12"/>
  <c r="M180" i="12"/>
  <c r="AZ210" i="12"/>
  <c r="BV205" i="12"/>
  <c r="AZ202" i="12"/>
  <c r="BV197" i="12"/>
  <c r="CY194" i="12"/>
  <c r="CQ194" i="12"/>
  <c r="AZ194" i="12"/>
  <c r="CP179" i="12"/>
  <c r="CX179" i="12"/>
  <c r="CO179" i="12"/>
  <c r="CW179" i="12"/>
  <c r="CV179" i="12"/>
  <c r="CU179" i="12"/>
  <c r="CT179" i="12"/>
  <c r="CS179" i="12"/>
  <c r="CR179" i="12"/>
  <c r="CZ179" i="12"/>
  <c r="CQ179" i="12"/>
  <c r="CY179" i="12"/>
  <c r="CR161" i="12"/>
  <c r="CZ161" i="12"/>
  <c r="CQ161" i="12"/>
  <c r="CY161" i="12"/>
  <c r="CP161" i="12"/>
  <c r="CX161" i="12"/>
  <c r="CO161" i="12"/>
  <c r="CW161" i="12"/>
  <c r="CV161" i="12"/>
  <c r="CU161" i="12"/>
  <c r="CT161" i="12"/>
  <c r="CS161" i="12"/>
  <c r="CZ194" i="12"/>
  <c r="BA189" i="12"/>
  <c r="M155" i="12"/>
  <c r="BA144" i="12"/>
  <c r="AZ144" i="12"/>
  <c r="CR127" i="12"/>
  <c r="AZ187" i="12"/>
  <c r="BU183" i="12"/>
  <c r="AK183" i="12"/>
  <c r="BV182" i="12"/>
  <c r="AY180" i="12"/>
  <c r="AL180" i="12"/>
  <c r="AZ179" i="12"/>
  <c r="BU175" i="12"/>
  <c r="AK175" i="12"/>
  <c r="BV174" i="12"/>
  <c r="AY172" i="12"/>
  <c r="AL172" i="12"/>
  <c r="AZ171" i="12"/>
  <c r="BA170" i="12"/>
  <c r="CA169" i="12"/>
  <c r="BB169" i="12"/>
  <c r="BU167" i="12"/>
  <c r="AK167" i="12"/>
  <c r="BD167" i="12"/>
  <c r="BV166" i="12"/>
  <c r="BE166" i="12"/>
  <c r="BW165" i="12"/>
  <c r="CX164" i="12"/>
  <c r="CP164" i="12"/>
  <c r="BX164" i="12"/>
  <c r="BG164" i="12"/>
  <c r="BJ164" i="12"/>
  <c r="DD164" i="12"/>
  <c r="BU159" i="12"/>
  <c r="AK159" i="12"/>
  <c r="BD159" i="12"/>
  <c r="BV158" i="12"/>
  <c r="CW157" i="12"/>
  <c r="CO157" i="12"/>
  <c r="AN157" i="12"/>
  <c r="Q157" i="12"/>
  <c r="BU155" i="12"/>
  <c r="AK155" i="12"/>
  <c r="BV154" i="12"/>
  <c r="AZ154" i="12"/>
  <c r="BV144" i="12"/>
  <c r="AZ143" i="12"/>
  <c r="BZ142" i="12"/>
  <c r="BV138" i="12"/>
  <c r="AZ138" i="12"/>
  <c r="BU134" i="12"/>
  <c r="AK134" i="12"/>
  <c r="CR151" i="12"/>
  <c r="BV141" i="12"/>
  <c r="BU141" i="12"/>
  <c r="AK141" i="12"/>
  <c r="CT135" i="12"/>
  <c r="CS135" i="12"/>
  <c r="CR135" i="12"/>
  <c r="CZ135" i="12"/>
  <c r="CU135" i="12"/>
  <c r="AZ188" i="12"/>
  <c r="BV183" i="12"/>
  <c r="CX181" i="12"/>
  <c r="CP181" i="12"/>
  <c r="AY181" i="12"/>
  <c r="AL181" i="12"/>
  <c r="AZ180" i="12"/>
  <c r="BU176" i="12"/>
  <c r="AK176" i="12"/>
  <c r="BV175" i="12"/>
  <c r="CX173" i="12"/>
  <c r="CP173" i="12"/>
  <c r="AY173" i="12"/>
  <c r="AL173" i="12"/>
  <c r="AZ172" i="12"/>
  <c r="BU168" i="12"/>
  <c r="AK168" i="12"/>
  <c r="BV167" i="12"/>
  <c r="AY165" i="12"/>
  <c r="AL165" i="12"/>
  <c r="CY164" i="12"/>
  <c r="CQ164" i="12"/>
  <c r="AZ164" i="12"/>
  <c r="BU160" i="12"/>
  <c r="AK160" i="12"/>
  <c r="BV159" i="12"/>
  <c r="CX157" i="12"/>
  <c r="CP157" i="12"/>
  <c r="BX157" i="12"/>
  <c r="BU151" i="12"/>
  <c r="AK151" i="12"/>
  <c r="CY150" i="12"/>
  <c r="AY150" i="12"/>
  <c r="AL150" i="12"/>
  <c r="CZ149" i="12"/>
  <c r="AY149" i="12"/>
  <c r="AL149" i="12"/>
  <c r="CU146" i="12"/>
  <c r="BU145" i="12"/>
  <c r="AK145" i="12"/>
  <c r="AY144" i="12"/>
  <c r="AL144" i="12"/>
  <c r="BY143" i="12"/>
  <c r="BU135" i="12"/>
  <c r="AK135" i="12"/>
  <c r="CY134" i="12"/>
  <c r="AY134" i="12"/>
  <c r="AL134" i="12"/>
  <c r="BV133" i="12"/>
  <c r="AY132" i="12"/>
  <c r="AL132" i="12"/>
  <c r="BW148" i="12"/>
  <c r="BV148" i="12"/>
  <c r="BU148" i="12"/>
  <c r="AK148" i="12"/>
  <c r="BW147" i="12"/>
  <c r="BV147" i="12"/>
  <c r="BU185" i="12"/>
  <c r="AK185" i="12"/>
  <c r="BD185" i="12"/>
  <c r="BV184" i="12"/>
  <c r="AY182" i="12"/>
  <c r="AL182" i="12"/>
  <c r="CY181" i="12"/>
  <c r="CQ181" i="12"/>
  <c r="BU177" i="12"/>
  <c r="AK177" i="12"/>
  <c r="AY174" i="12"/>
  <c r="AL174" i="12"/>
  <c r="CY173" i="12"/>
  <c r="CQ173" i="12"/>
  <c r="BU169" i="12"/>
  <c r="AK169" i="12"/>
  <c r="AY166" i="12"/>
  <c r="AL166" i="12"/>
  <c r="CZ164" i="12"/>
  <c r="CR164" i="12"/>
  <c r="BU161" i="12"/>
  <c r="AK161" i="12"/>
  <c r="BV160" i="12"/>
  <c r="AY158" i="12"/>
  <c r="AL158" i="12"/>
  <c r="CY157" i="12"/>
  <c r="CQ157" i="12"/>
  <c r="AZ150" i="12"/>
  <c r="AY148" i="12"/>
  <c r="AL148" i="12"/>
  <c r="BV145" i="12"/>
  <c r="AY139" i="12"/>
  <c r="AL139" i="12"/>
  <c r="CZ134" i="12"/>
  <c r="AZ134" i="12"/>
  <c r="BA145" i="12"/>
  <c r="AZ145" i="12"/>
  <c r="AY145" i="12"/>
  <c r="AL145" i="12"/>
  <c r="CU142" i="12"/>
  <c r="M118" i="12"/>
  <c r="AN118" i="12"/>
  <c r="CS164" i="12"/>
  <c r="CZ157" i="12"/>
  <c r="CR157" i="12"/>
  <c r="BU152" i="12"/>
  <c r="AK152" i="12"/>
  <c r="CO150" i="12"/>
  <c r="BU150" i="12"/>
  <c r="AK150" i="12"/>
  <c r="CP149" i="12"/>
  <c r="BU149" i="12"/>
  <c r="AK149" i="12"/>
  <c r="M149" i="12"/>
  <c r="AZ148" i="12"/>
  <c r="BU147" i="12"/>
  <c r="AK147" i="12"/>
  <c r="AZ147" i="12"/>
  <c r="BU146" i="12"/>
  <c r="AK146" i="12"/>
  <c r="CP143" i="12"/>
  <c r="CM141" i="12"/>
  <c r="CM140" i="12"/>
  <c r="BU136" i="12"/>
  <c r="AK136" i="12"/>
  <c r="CO134" i="12"/>
  <c r="BA152" i="12"/>
  <c r="AZ152" i="12"/>
  <c r="BA136" i="12"/>
  <c r="AZ136" i="12"/>
  <c r="CV122" i="12"/>
  <c r="CO122" i="12"/>
  <c r="CX122" i="12"/>
  <c r="CW122" i="12"/>
  <c r="CU122" i="12"/>
  <c r="CT122" i="12"/>
  <c r="CS122" i="12"/>
  <c r="CR122" i="12"/>
  <c r="CQ122" i="12"/>
  <c r="CZ122" i="12"/>
  <c r="CP122" i="12"/>
  <c r="CY122" i="12"/>
  <c r="AN119" i="12"/>
  <c r="Q119" i="12"/>
  <c r="BU187" i="12"/>
  <c r="AK187" i="12"/>
  <c r="BV186" i="12"/>
  <c r="AY184" i="12"/>
  <c r="AL184" i="12"/>
  <c r="AZ183" i="12"/>
  <c r="BU179" i="12"/>
  <c r="AK179" i="12"/>
  <c r="BV178" i="12"/>
  <c r="AY176" i="12"/>
  <c r="AL176" i="12"/>
  <c r="AZ175" i="12"/>
  <c r="BU171" i="12"/>
  <c r="AK171" i="12"/>
  <c r="BV170" i="12"/>
  <c r="AY168" i="12"/>
  <c r="AL168" i="12"/>
  <c r="CT164" i="12"/>
  <c r="BU163" i="12"/>
  <c r="AK163" i="12"/>
  <c r="CS157" i="12"/>
  <c r="AY154" i="12"/>
  <c r="AL154" i="12"/>
  <c r="BV152" i="12"/>
  <c r="CQ149" i="12"/>
  <c r="BV146" i="12"/>
  <c r="BV142" i="12"/>
  <c r="CN140" i="12"/>
  <c r="BV136" i="12"/>
  <c r="CR143" i="12"/>
  <c r="CU143" i="12"/>
  <c r="AN125" i="12"/>
  <c r="Q125" i="12"/>
  <c r="M125" i="12"/>
  <c r="CQ119" i="12"/>
  <c r="CY119" i="12"/>
  <c r="CV119" i="12"/>
  <c r="CU119" i="12"/>
  <c r="BV187" i="12"/>
  <c r="AY185" i="12"/>
  <c r="AL185" i="12"/>
  <c r="AZ184" i="12"/>
  <c r="BU180" i="12"/>
  <c r="AK180" i="12"/>
  <c r="BV179" i="12"/>
  <c r="AY177" i="12"/>
  <c r="AL177" i="12"/>
  <c r="AZ176" i="12"/>
  <c r="BU172" i="12"/>
  <c r="AK172" i="12"/>
  <c r="BV171" i="12"/>
  <c r="BV163" i="12"/>
  <c r="AY156" i="12"/>
  <c r="AL156" i="12"/>
  <c r="CR149" i="12"/>
  <c r="BV149" i="12"/>
  <c r="BU143" i="12"/>
  <c r="AK143" i="12"/>
  <c r="AY142" i="12"/>
  <c r="AL142" i="12"/>
  <c r="CN132" i="12"/>
  <c r="BW140" i="12"/>
  <c r="BW139" i="12"/>
  <c r="BV139" i="12"/>
  <c r="CZ126" i="12"/>
  <c r="BF187" i="12"/>
  <c r="BG186" i="12"/>
  <c r="AY186" i="12"/>
  <c r="AL186" i="12"/>
  <c r="CB182" i="12"/>
  <c r="CC181" i="12"/>
  <c r="CD180" i="12"/>
  <c r="BF179" i="12"/>
  <c r="AY178" i="12"/>
  <c r="AL178" i="12"/>
  <c r="BH177" i="12"/>
  <c r="CB174" i="12"/>
  <c r="CC173" i="12"/>
  <c r="BU173" i="12"/>
  <c r="AK173" i="12"/>
  <c r="CD172" i="12"/>
  <c r="BF171" i="12"/>
  <c r="AY170" i="12"/>
  <c r="AL170" i="12"/>
  <c r="CB166" i="12"/>
  <c r="BU165" i="12"/>
  <c r="AK165" i="12"/>
  <c r="CV164" i="12"/>
  <c r="AY162" i="12"/>
  <c r="AL162" i="12"/>
  <c r="BV153" i="12"/>
  <c r="AY147" i="12"/>
  <c r="AL147" i="12"/>
  <c r="AY146" i="12"/>
  <c r="AL146" i="12"/>
  <c r="AZ142" i="12"/>
  <c r="AY155" i="12"/>
  <c r="AL155" i="12"/>
  <c r="AZ155" i="12"/>
  <c r="BA153" i="12"/>
  <c r="BJ153" i="12"/>
  <c r="DD153" i="12"/>
  <c r="AZ153" i="12"/>
  <c r="AY153" i="12"/>
  <c r="AL153" i="12"/>
  <c r="CS150" i="12"/>
  <c r="CV149" i="12"/>
  <c r="CU149" i="12"/>
  <c r="CT149" i="12"/>
  <c r="CO149" i="12"/>
  <c r="CW149" i="12"/>
  <c r="BA137" i="12"/>
  <c r="BJ137" i="12"/>
  <c r="DD137" i="12"/>
  <c r="AZ137" i="12"/>
  <c r="AY137" i="12"/>
  <c r="AL137" i="12"/>
  <c r="CU134" i="12"/>
  <c r="CT134" i="12"/>
  <c r="CS134" i="12"/>
  <c r="CV134" i="12"/>
  <c r="BW132" i="12"/>
  <c r="M126" i="12"/>
  <c r="AN126" i="12"/>
  <c r="Q126" i="12"/>
  <c r="CP123" i="12"/>
  <c r="CX123" i="12"/>
  <c r="CO123" i="12"/>
  <c r="CW123" i="12"/>
  <c r="CV123" i="12"/>
  <c r="CU123" i="12"/>
  <c r="CT123" i="12"/>
  <c r="CS123" i="12"/>
  <c r="CR123" i="12"/>
  <c r="CZ123" i="12"/>
  <c r="CQ123" i="12"/>
  <c r="CY123" i="12"/>
  <c r="CW164" i="12"/>
  <c r="BV155" i="12"/>
  <c r="BU154" i="12"/>
  <c r="AK154" i="12"/>
  <c r="BU139" i="12"/>
  <c r="AK139" i="12"/>
  <c r="AZ139" i="12"/>
  <c r="BU138" i="12"/>
  <c r="AK138" i="12"/>
  <c r="BA154" i="12"/>
  <c r="BA138" i="12"/>
  <c r="BV134" i="12"/>
  <c r="BW133" i="12"/>
  <c r="CY131" i="12"/>
  <c r="CZ130" i="12"/>
  <c r="CR130" i="12"/>
  <c r="BA130" i="12"/>
  <c r="CT128" i="12"/>
  <c r="BW125" i="12"/>
  <c r="AY120" i="12"/>
  <c r="AL120" i="12"/>
  <c r="AZ132" i="12"/>
  <c r="CR131" i="12"/>
  <c r="CS130" i="12"/>
  <c r="BU128" i="12"/>
  <c r="AK128" i="12"/>
  <c r="BV127" i="12"/>
  <c r="AY125" i="12"/>
  <c r="AL125" i="12"/>
  <c r="AZ124" i="12"/>
  <c r="AY122" i="12"/>
  <c r="AL122" i="12"/>
  <c r="AY119" i="12"/>
  <c r="AL119" i="12"/>
  <c r="CP120" i="12"/>
  <c r="CX120" i="12"/>
  <c r="CO120" i="12"/>
  <c r="CW120" i="12"/>
  <c r="CV120" i="12"/>
  <c r="CP112" i="12"/>
  <c r="CX112" i="12"/>
  <c r="CO112" i="12"/>
  <c r="CW112" i="12"/>
  <c r="CV112" i="12"/>
  <c r="CU112" i="12"/>
  <c r="CS112" i="12"/>
  <c r="CR112" i="12"/>
  <c r="CZ112" i="12"/>
  <c r="CT92" i="12"/>
  <c r="CS92" i="12"/>
  <c r="CR92" i="12"/>
  <c r="CZ92" i="12"/>
  <c r="CQ92" i="12"/>
  <c r="CY92" i="12"/>
  <c r="CP92" i="12"/>
  <c r="CX92" i="12"/>
  <c r="CO92" i="12"/>
  <c r="CW92" i="12"/>
  <c r="CV92" i="12"/>
  <c r="CU92" i="12"/>
  <c r="CS131" i="12"/>
  <c r="CT130" i="12"/>
  <c r="BU129" i="12"/>
  <c r="AK129" i="12"/>
  <c r="BV128" i="12"/>
  <c r="AY126" i="12"/>
  <c r="AL126" i="12"/>
  <c r="BU119" i="12"/>
  <c r="AK119" i="12"/>
  <c r="BA118" i="12"/>
  <c r="AZ118" i="12"/>
  <c r="AY118" i="12"/>
  <c r="AL118" i="12"/>
  <c r="BA117" i="12"/>
  <c r="AZ117" i="12"/>
  <c r="CY111" i="12"/>
  <c r="CP104" i="12"/>
  <c r="CX104" i="12"/>
  <c r="CO104" i="12"/>
  <c r="CW104" i="12"/>
  <c r="CV104" i="12"/>
  <c r="CU104" i="12"/>
  <c r="CT104" i="12"/>
  <c r="CS104" i="12"/>
  <c r="CR104" i="12"/>
  <c r="CZ104" i="12"/>
  <c r="CQ104" i="12"/>
  <c r="CY104" i="12"/>
  <c r="CU99" i="12"/>
  <c r="CQ99" i="12"/>
  <c r="CO99" i="12"/>
  <c r="CT131" i="12"/>
  <c r="BV129" i="12"/>
  <c r="AY127" i="12"/>
  <c r="AL127" i="12"/>
  <c r="AZ126" i="12"/>
  <c r="AZ111" i="12"/>
  <c r="BW112" i="12"/>
  <c r="BV112" i="12"/>
  <c r="BY110" i="12"/>
  <c r="BU110" i="12"/>
  <c r="AK110" i="12"/>
  <c r="CP85" i="12"/>
  <c r="CX85" i="12"/>
  <c r="CO85" i="12"/>
  <c r="CW85" i="12"/>
  <c r="CT85" i="12"/>
  <c r="CS85" i="12"/>
  <c r="CR85" i="12"/>
  <c r="CQ85" i="12"/>
  <c r="CZ85" i="12"/>
  <c r="CY85" i="12"/>
  <c r="CV85" i="12"/>
  <c r="CU85" i="12"/>
  <c r="CV130" i="12"/>
  <c r="BU123" i="12"/>
  <c r="AK123" i="12"/>
  <c r="BV118" i="12"/>
  <c r="BV117" i="12"/>
  <c r="AY117" i="12"/>
  <c r="AL117" i="12"/>
  <c r="AZ116" i="12"/>
  <c r="BW121" i="12"/>
  <c r="BV121" i="12"/>
  <c r="BU121" i="12"/>
  <c r="AK121" i="12"/>
  <c r="CR102" i="12"/>
  <c r="CZ102" i="12"/>
  <c r="CQ102" i="12"/>
  <c r="CY102" i="12"/>
  <c r="CP102" i="12"/>
  <c r="CX102" i="12"/>
  <c r="CO102" i="12"/>
  <c r="CW102" i="12"/>
  <c r="CV102" i="12"/>
  <c r="CU102" i="12"/>
  <c r="CT102" i="12"/>
  <c r="CS102" i="12"/>
  <c r="CV131" i="12"/>
  <c r="BV131" i="12"/>
  <c r="CW130" i="12"/>
  <c r="CO130" i="12"/>
  <c r="AY129" i="12"/>
  <c r="AL129" i="12"/>
  <c r="CY128" i="12"/>
  <c r="CQ128" i="12"/>
  <c r="AZ128" i="12"/>
  <c r="BU124" i="12"/>
  <c r="AK124" i="12"/>
  <c r="BV123" i="12"/>
  <c r="BU122" i="12"/>
  <c r="AK122" i="12"/>
  <c r="AZ121" i="12"/>
  <c r="CS120" i="12"/>
  <c r="BD119" i="12"/>
  <c r="BU115" i="12"/>
  <c r="AK115" i="12"/>
  <c r="BV114" i="12"/>
  <c r="AZ114" i="12"/>
  <c r="CM113" i="12"/>
  <c r="CO113" i="12"/>
  <c r="BV109" i="12"/>
  <c r="BJ102" i="12"/>
  <c r="DD102" i="12"/>
  <c r="CO105" i="12"/>
  <c r="CU105" i="12"/>
  <c r="CT105" i="12"/>
  <c r="CS105" i="12"/>
  <c r="CR105" i="12"/>
  <c r="CZ105" i="12"/>
  <c r="CQ105" i="12"/>
  <c r="CX105" i="12"/>
  <c r="CV98" i="12"/>
  <c r="CU98" i="12"/>
  <c r="CT98" i="12"/>
  <c r="CS98" i="12"/>
  <c r="CR98" i="12"/>
  <c r="CZ98" i="12"/>
  <c r="CQ98" i="12"/>
  <c r="CY98" i="12"/>
  <c r="CP98" i="12"/>
  <c r="CX98" i="12"/>
  <c r="CO98" i="12"/>
  <c r="CW98" i="12"/>
  <c r="CT91" i="12"/>
  <c r="CO89" i="12"/>
  <c r="CU89" i="12"/>
  <c r="AY138" i="12"/>
  <c r="AL138" i="12"/>
  <c r="CW131" i="12"/>
  <c r="CO131" i="12"/>
  <c r="CX130" i="12"/>
  <c r="CP130" i="12"/>
  <c r="AY130" i="12"/>
  <c r="AL130" i="12"/>
  <c r="AZ129" i="12"/>
  <c r="CZ128" i="12"/>
  <c r="CR128" i="12"/>
  <c r="BU125" i="12"/>
  <c r="AK125" i="12"/>
  <c r="BV124" i="12"/>
  <c r="BZ122" i="12"/>
  <c r="CT120" i="12"/>
  <c r="Q118" i="12"/>
  <c r="CQ112" i="12"/>
  <c r="AY112" i="12"/>
  <c r="AL112" i="12"/>
  <c r="BW120" i="12"/>
  <c r="BV120" i="12"/>
  <c r="BA109" i="12"/>
  <c r="AZ109" i="12"/>
  <c r="AY109" i="12"/>
  <c r="AL109" i="12"/>
  <c r="CX131" i="12"/>
  <c r="CY130" i="12"/>
  <c r="CU120" i="12"/>
  <c r="CN120" i="12"/>
  <c r="AY113" i="12"/>
  <c r="AL113" i="12"/>
  <c r="AZ113" i="12"/>
  <c r="CT112" i="12"/>
  <c r="BA76" i="12"/>
  <c r="BJ76" i="12"/>
  <c r="DD76" i="12"/>
  <c r="AZ76" i="12"/>
  <c r="AY76" i="12"/>
  <c r="AL76" i="12"/>
  <c r="CT74" i="12"/>
  <c r="BU108" i="12"/>
  <c r="AK108" i="12"/>
  <c r="AY105" i="12"/>
  <c r="AL105" i="12"/>
  <c r="AZ104" i="12"/>
  <c r="BV99" i="12"/>
  <c r="AY97" i="12"/>
  <c r="AL97" i="12"/>
  <c r="AZ96" i="12"/>
  <c r="CZ95" i="12"/>
  <c r="CR95" i="12"/>
  <c r="BU92" i="12"/>
  <c r="AK92" i="12"/>
  <c r="BV91" i="12"/>
  <c r="AY89" i="12"/>
  <c r="AL89" i="12"/>
  <c r="BU88" i="12"/>
  <c r="AK88" i="12"/>
  <c r="AY74" i="12"/>
  <c r="AL74" i="12"/>
  <c r="BU109" i="12"/>
  <c r="AK109" i="12"/>
  <c r="AY106" i="12"/>
  <c r="AL106" i="12"/>
  <c r="CS103" i="12"/>
  <c r="BU101" i="12"/>
  <c r="AK101" i="12"/>
  <c r="CV100" i="12"/>
  <c r="AY98" i="12"/>
  <c r="AL98" i="12"/>
  <c r="CS95" i="12"/>
  <c r="BU93" i="12"/>
  <c r="AK93" i="12"/>
  <c r="AY90" i="12"/>
  <c r="AL90" i="12"/>
  <c r="BV88" i="12"/>
  <c r="CN87" i="12"/>
  <c r="AZ86" i="12"/>
  <c r="AZ85" i="12"/>
  <c r="BU83" i="12"/>
  <c r="AK83" i="12"/>
  <c r="AY82" i="12"/>
  <c r="AL82" i="12"/>
  <c r="BU81" i="12"/>
  <c r="AK81" i="12"/>
  <c r="BA81" i="12"/>
  <c r="BD78" i="12"/>
  <c r="BU74" i="12"/>
  <c r="AK74" i="12"/>
  <c r="AZ74" i="12"/>
  <c r="BA83" i="12"/>
  <c r="AZ83" i="12"/>
  <c r="AY107" i="12"/>
  <c r="AL107" i="12"/>
  <c r="BU102" i="12"/>
  <c r="AK102" i="12"/>
  <c r="CW100" i="12"/>
  <c r="CO100" i="12"/>
  <c r="AY99" i="12"/>
  <c r="AL99" i="12"/>
  <c r="CT95" i="12"/>
  <c r="BU94" i="12"/>
  <c r="AK94" i="12"/>
  <c r="AY91" i="12"/>
  <c r="AL91" i="12"/>
  <c r="BW88" i="12"/>
  <c r="AY87" i="12"/>
  <c r="AL87" i="12"/>
  <c r="BV83" i="12"/>
  <c r="AZ82" i="12"/>
  <c r="BC79" i="12"/>
  <c r="BA75" i="12"/>
  <c r="AZ75" i="12"/>
  <c r="BV94" i="12"/>
  <c r="AZ91" i="12"/>
  <c r="AY83" i="12"/>
  <c r="AL83" i="12"/>
  <c r="BU75" i="12"/>
  <c r="AK75" i="12"/>
  <c r="BV111" i="12"/>
  <c r="AZ108" i="12"/>
  <c r="BU104" i="12"/>
  <c r="AK104" i="12"/>
  <c r="BV103" i="12"/>
  <c r="AY101" i="12"/>
  <c r="AL101" i="12"/>
  <c r="CY100" i="12"/>
  <c r="CQ100" i="12"/>
  <c r="AZ100" i="12"/>
  <c r="BV95" i="12"/>
  <c r="AY93" i="12"/>
  <c r="AL93" i="12"/>
  <c r="AZ92" i="12"/>
  <c r="BU86" i="12"/>
  <c r="AK86" i="12"/>
  <c r="BV84" i="12"/>
  <c r="AN84" i="12"/>
  <c r="Q84" i="12"/>
  <c r="BU77" i="12"/>
  <c r="AK77" i="12"/>
  <c r="BV75" i="12"/>
  <c r="BA84" i="12"/>
  <c r="AZ84" i="12"/>
  <c r="AY84" i="12"/>
  <c r="AL84" i="12"/>
  <c r="BW78" i="12"/>
  <c r="BV78" i="12"/>
  <c r="BU113" i="12"/>
  <c r="AK113" i="12"/>
  <c r="AY110" i="12"/>
  <c r="AL110" i="12"/>
  <c r="BU105" i="12"/>
  <c r="AK105" i="12"/>
  <c r="BV104" i="12"/>
  <c r="AY102" i="12"/>
  <c r="AL102" i="12"/>
  <c r="AZ101" i="12"/>
  <c r="CZ100" i="12"/>
  <c r="CR100" i="12"/>
  <c r="BU97" i="12"/>
  <c r="AK97" i="12"/>
  <c r="CW95" i="12"/>
  <c r="CO95" i="12"/>
  <c r="AY94" i="12"/>
  <c r="AL94" i="12"/>
  <c r="AZ93" i="12"/>
  <c r="BU89" i="12"/>
  <c r="AK89" i="12"/>
  <c r="AY88" i="12"/>
  <c r="AL88" i="12"/>
  <c r="BV87" i="12"/>
  <c r="BV86" i="12"/>
  <c r="CM80" i="12"/>
  <c r="CW80" i="12"/>
  <c r="CM79" i="12"/>
  <c r="CV79" i="12"/>
  <c r="CN78" i="12"/>
  <c r="AY77" i="12"/>
  <c r="AL77" i="12"/>
  <c r="CR84" i="12"/>
  <c r="CZ84" i="12"/>
  <c r="CQ84" i="12"/>
  <c r="CY84" i="12"/>
  <c r="CP84" i="12"/>
  <c r="CX84" i="12"/>
  <c r="CS84" i="12"/>
  <c r="BC72" i="12"/>
  <c r="BU114" i="12"/>
  <c r="AK114" i="12"/>
  <c r="BV113" i="12"/>
  <c r="AY111" i="12"/>
  <c r="AL111" i="12"/>
  <c r="AZ110" i="12"/>
  <c r="BV105" i="12"/>
  <c r="AZ102" i="12"/>
  <c r="CS100" i="12"/>
  <c r="BV97" i="12"/>
  <c r="CX95" i="12"/>
  <c r="CP95" i="12"/>
  <c r="AZ94" i="12"/>
  <c r="BU90" i="12"/>
  <c r="AK90" i="12"/>
  <c r="BV89" i="12"/>
  <c r="AZ88" i="12"/>
  <c r="BU87" i="12"/>
  <c r="AK87" i="12"/>
  <c r="AY85" i="12"/>
  <c r="AL85" i="12"/>
  <c r="CN79" i="12"/>
  <c r="AZ77" i="12"/>
  <c r="CT82" i="12"/>
  <c r="CS82" i="12"/>
  <c r="CR82" i="12"/>
  <c r="CZ82" i="12"/>
  <c r="CU82" i="12"/>
  <c r="BW79" i="12"/>
  <c r="BV79" i="12"/>
  <c r="BU79" i="12"/>
  <c r="AK79" i="12"/>
  <c r="CW77" i="12"/>
  <c r="CY95" i="12"/>
  <c r="BW87" i="12"/>
  <c r="BU85" i="12"/>
  <c r="AK85" i="12"/>
  <c r="BU82" i="12"/>
  <c r="AK82" i="12"/>
  <c r="AY80" i="12"/>
  <c r="AL80" i="12"/>
  <c r="AZ79" i="12"/>
  <c r="AY78" i="12"/>
  <c r="AL78" i="12"/>
  <c r="CQ74" i="12"/>
  <c r="BW47" i="12"/>
  <c r="BW80" i="12"/>
  <c r="BA44" i="12"/>
  <c r="BA51" i="12"/>
  <c r="BE61" i="12"/>
  <c r="CA56" i="12"/>
  <c r="BU80" i="12"/>
  <c r="AK80" i="12"/>
  <c r="BA52" i="12"/>
  <c r="BY18" i="12"/>
  <c r="BI15" i="12"/>
  <c r="BY19" i="12"/>
  <c r="BC16" i="12"/>
  <c r="CB20" i="12"/>
  <c r="CA32" i="12"/>
  <c r="AY36" i="12"/>
  <c r="AL36" i="12"/>
  <c r="BY14" i="12"/>
  <c r="BG11" i="12"/>
  <c r="BF20" i="12"/>
  <c r="BY15" i="12"/>
  <c r="CE15" i="12"/>
  <c r="CI21" i="12"/>
  <c r="CI13" i="12"/>
  <c r="CH21" i="12"/>
  <c r="CH13" i="12"/>
  <c r="CO181" i="12"/>
  <c r="CV173" i="12"/>
  <c r="CP134" i="12"/>
  <c r="CQ134" i="12"/>
  <c r="CP150" i="12"/>
  <c r="CQ143" i="12"/>
  <c r="CY143" i="12"/>
  <c r="DA179" i="12"/>
  <c r="CX142" i="12"/>
  <c r="CW142" i="12"/>
  <c r="CR142" i="12"/>
  <c r="CQ142" i="12"/>
  <c r="CO142" i="12"/>
  <c r="CZ142" i="12"/>
  <c r="CY142" i="12"/>
  <c r="CP142" i="12"/>
  <c r="CP82" i="12"/>
  <c r="CX82" i="12"/>
  <c r="CW82" i="12"/>
  <c r="CV82" i="12"/>
  <c r="CQ82" i="12"/>
  <c r="CY82" i="12"/>
  <c r="CO82" i="12"/>
  <c r="CT119" i="12"/>
  <c r="CP119" i="12"/>
  <c r="CT142" i="12"/>
  <c r="CS116" i="12"/>
  <c r="CW135" i="12"/>
  <c r="CV135" i="12"/>
  <c r="CQ135" i="12"/>
  <c r="CP135" i="12"/>
  <c r="CY135" i="12"/>
  <c r="CX135" i="12"/>
  <c r="CO135" i="12"/>
  <c r="CW151" i="12"/>
  <c r="CS149" i="12"/>
  <c r="CY149" i="12"/>
  <c r="CX149" i="12"/>
  <c r="CS119" i="12"/>
  <c r="CX119" i="12"/>
  <c r="CS142" i="12"/>
  <c r="CR116" i="12"/>
  <c r="CO119" i="12"/>
  <c r="CV142" i="12"/>
  <c r="CV168" i="12"/>
  <c r="CW119" i="12"/>
  <c r="CZ168" i="12"/>
  <c r="CY105" i="12"/>
  <c r="CW105" i="12"/>
  <c r="CR119" i="12"/>
  <c r="CV116" i="12"/>
  <c r="CQ168" i="12"/>
  <c r="CP105" i="12"/>
  <c r="CV141" i="12"/>
  <c r="CU141" i="12"/>
  <c r="CT141" i="12"/>
  <c r="CO141" i="12"/>
  <c r="CW141" i="12"/>
  <c r="CP141" i="12"/>
  <c r="CZ141" i="12"/>
  <c r="CY141" i="12"/>
  <c r="CX141" i="12"/>
  <c r="CS141" i="12"/>
  <c r="CR141" i="12"/>
  <c r="CQ141" i="12"/>
  <c r="CO140" i="12"/>
  <c r="CW140" i="12"/>
  <c r="CV140" i="12"/>
  <c r="CU140" i="12"/>
  <c r="CP140" i="12"/>
  <c r="CX140" i="12"/>
  <c r="CQ140" i="12"/>
  <c r="CZ140" i="12"/>
  <c r="CY140" i="12"/>
  <c r="CT140" i="12"/>
  <c r="CS140" i="12"/>
  <c r="CR140" i="12"/>
  <c r="CO79" i="12"/>
  <c r="CW79" i="12"/>
  <c r="CU79" i="12"/>
  <c r="CP79" i="12"/>
  <c r="CX79" i="12"/>
  <c r="CZ79" i="12"/>
  <c r="CY79" i="12"/>
  <c r="CS79" i="12"/>
  <c r="CR79" i="12"/>
  <c r="CQ79" i="12"/>
  <c r="BF15" i="12"/>
  <c r="CH15" i="12"/>
  <c r="BC15" i="12"/>
  <c r="CI15" i="12"/>
  <c r="BI66" i="12"/>
  <c r="BI62" i="12"/>
  <c r="BI63" i="12"/>
  <c r="CE67" i="12"/>
  <c r="CE65" i="12"/>
  <c r="BJ173" i="12"/>
  <c r="DD173" i="12"/>
  <c r="CN147" i="12"/>
  <c r="BJ180" i="12"/>
  <c r="DD180" i="12"/>
  <c r="BJ145" i="12"/>
  <c r="DD145" i="12"/>
  <c r="CN186" i="12"/>
  <c r="BJ160" i="12"/>
  <c r="DD160" i="12"/>
  <c r="BJ127" i="12"/>
  <c r="DD127" i="12"/>
  <c r="BJ196" i="12"/>
  <c r="DD196" i="12"/>
  <c r="CQ138" i="12"/>
  <c r="CS138" i="12"/>
  <c r="DA138" i="12"/>
  <c r="CT138" i="12"/>
  <c r="BJ126" i="12"/>
  <c r="DD126" i="12"/>
  <c r="CV138" i="12"/>
  <c r="CR138" i="12"/>
  <c r="CM115" i="12"/>
  <c r="CQ115" i="12"/>
  <c r="CM114" i="12"/>
  <c r="CN209" i="12"/>
  <c r="AN209" i="12"/>
  <c r="Q209" i="12"/>
  <c r="BJ159" i="12"/>
  <c r="DD159" i="12"/>
  <c r="DA85" i="12"/>
  <c r="CN162" i="12"/>
  <c r="CY80" i="12"/>
  <c r="CM206" i="12"/>
  <c r="CO206" i="12"/>
  <c r="CN203" i="12"/>
  <c r="BJ87" i="12"/>
  <c r="DD87" i="12"/>
  <c r="CM118" i="12"/>
  <c r="CO118" i="12"/>
  <c r="BJ95" i="12"/>
  <c r="DD95" i="12"/>
  <c r="BJ161" i="12"/>
  <c r="DD161" i="12"/>
  <c r="CS188" i="12"/>
  <c r="CO188" i="12"/>
  <c r="CW188" i="12"/>
  <c r="CV188" i="12"/>
  <c r="CP188" i="12"/>
  <c r="CU188" i="12"/>
  <c r="CT188" i="12"/>
  <c r="CR188" i="12"/>
  <c r="CZ188" i="12"/>
  <c r="CQ188" i="12"/>
  <c r="CY188" i="12"/>
  <c r="CX188" i="12"/>
  <c r="CW187" i="12"/>
  <c r="CV187" i="12"/>
  <c r="CZ187" i="12"/>
  <c r="CQ187" i="12"/>
  <c r="CY187" i="12"/>
  <c r="CP187" i="12"/>
  <c r="CX187" i="12"/>
  <c r="CO187" i="12"/>
  <c r="CU88" i="12"/>
  <c r="CR88" i="12"/>
  <c r="CV88" i="12"/>
  <c r="CW88" i="12"/>
  <c r="CX88" i="12"/>
  <c r="CT88" i="12"/>
  <c r="CO88" i="12"/>
  <c r="CY88" i="12"/>
  <c r="CP88" i="12"/>
  <c r="CZ88" i="12"/>
  <c r="CQ88" i="12"/>
  <c r="CS88" i="12"/>
  <c r="CR118" i="12"/>
  <c r="CQ118" i="12"/>
  <c r="CP118" i="12"/>
  <c r="CX118" i="12"/>
  <c r="CV118" i="12"/>
  <c r="CS118" i="12"/>
  <c r="CU118" i="12"/>
  <c r="CT118" i="12"/>
  <c r="CW115" i="12"/>
  <c r="CY115" i="12"/>
  <c r="CU115" i="12"/>
  <c r="CR115" i="12"/>
  <c r="CY114" i="12"/>
  <c r="CV114" i="12"/>
  <c r="CU114" i="12"/>
  <c r="CT114" i="12"/>
  <c r="CX114" i="12"/>
  <c r="CW114" i="12"/>
  <c r="CS114" i="12"/>
  <c r="CP114" i="12"/>
  <c r="CR114" i="12"/>
  <c r="CQ114" i="12"/>
  <c r="CO114" i="12"/>
  <c r="CZ114" i="12"/>
  <c r="BV132" i="12"/>
  <c r="CY146" i="12"/>
  <c r="CS80" i="12"/>
  <c r="CZ116" i="12"/>
  <c r="CX80" i="12"/>
  <c r="CT168" i="12"/>
  <c r="CX116" i="12"/>
  <c r="CP168" i="12"/>
  <c r="CR77" i="12"/>
  <c r="CY74" i="12"/>
  <c r="CT103" i="12"/>
  <c r="CS74" i="12"/>
  <c r="BU112" i="12"/>
  <c r="AK112" i="12"/>
  <c r="CW99" i="12"/>
  <c r="CV150" i="12"/>
  <c r="CZ143" i="12"/>
  <c r="CO143" i="12"/>
  <c r="CS195" i="12"/>
  <c r="CU199" i="12"/>
  <c r="CW150" i="12"/>
  <c r="CZ80" i="12"/>
  <c r="CO77" i="12"/>
  <c r="BU96" i="12"/>
  <c r="AK96" i="12"/>
  <c r="CU77" i="12"/>
  <c r="CF88" i="12"/>
  <c r="DC88" i="12"/>
  <c r="CX99" i="12"/>
  <c r="CT150" i="12"/>
  <c r="CS143" i="12"/>
  <c r="CX168" i="12"/>
  <c r="CP189" i="12"/>
  <c r="CU195" i="12"/>
  <c r="CW199" i="12"/>
  <c r="CS168" i="12"/>
  <c r="CX77" i="12"/>
  <c r="CP74" i="12"/>
  <c r="CP99" i="12"/>
  <c r="CU150" i="12"/>
  <c r="BU181" i="12"/>
  <c r="AK181" i="12"/>
  <c r="CT143" i="12"/>
  <c r="CY124" i="12"/>
  <c r="CY189" i="12"/>
  <c r="CV195" i="12"/>
  <c r="CO199" i="12"/>
  <c r="CX205" i="12"/>
  <c r="CO80" i="12"/>
  <c r="CT80" i="12"/>
  <c r="CW168" i="12"/>
  <c r="CQ150" i="12"/>
  <c r="CP77" i="12"/>
  <c r="CR103" i="12"/>
  <c r="CY99" i="12"/>
  <c r="CZ146" i="12"/>
  <c r="CZ150" i="12"/>
  <c r="CQ189" i="12"/>
  <c r="CW195" i="12"/>
  <c r="CX199" i="12"/>
  <c r="CP205" i="12"/>
  <c r="CX143" i="12"/>
  <c r="CO103" i="12"/>
  <c r="CY205" i="12"/>
  <c r="CZ103" i="12"/>
  <c r="CF182" i="12"/>
  <c r="DC182" i="12"/>
  <c r="CR146" i="12"/>
  <c r="CV80" i="12"/>
  <c r="CU168" i="12"/>
  <c r="CY116" i="12"/>
  <c r="CQ77" i="12"/>
  <c r="CP103" i="12"/>
  <c r="CW103" i="12"/>
  <c r="CV77" i="12"/>
  <c r="CW74" i="12"/>
  <c r="CZ99" i="12"/>
  <c r="CW146" i="12"/>
  <c r="CP116" i="12"/>
  <c r="CR189" i="12"/>
  <c r="CX195" i="12"/>
  <c r="CY199" i="12"/>
  <c r="CT205" i="12"/>
  <c r="CY77" i="12"/>
  <c r="CP113" i="12"/>
  <c r="CW116" i="12"/>
  <c r="CX103" i="12"/>
  <c r="CS77" i="12"/>
  <c r="CR99" i="12"/>
  <c r="CQ131" i="12"/>
  <c r="CO146" i="12"/>
  <c r="CQ116" i="12"/>
  <c r="BV204" i="12"/>
  <c r="CS189" i="12"/>
  <c r="CP195" i="12"/>
  <c r="CQ199" i="12"/>
  <c r="CU205" i="12"/>
  <c r="CV143" i="12"/>
  <c r="BU162" i="12"/>
  <c r="AK162" i="12"/>
  <c r="CX113" i="12"/>
  <c r="CV103" i="12"/>
  <c r="CX74" i="12"/>
  <c r="BV130" i="12"/>
  <c r="CS99" i="12"/>
  <c r="CX146" i="12"/>
  <c r="CT116" i="12"/>
  <c r="CY195" i="12"/>
  <c r="CZ199" i="12"/>
  <c r="CU80" i="12"/>
  <c r="CP80" i="12"/>
  <c r="CQ80" i="12"/>
  <c r="CU113" i="12"/>
  <c r="CR168" i="12"/>
  <c r="CO168" i="12"/>
  <c r="DA173" i="12"/>
  <c r="CO74" i="12"/>
  <c r="CT77" i="12"/>
  <c r="CU74" i="12"/>
  <c r="AN100" i="12"/>
  <c r="Q100" i="12"/>
  <c r="CT99" i="12"/>
  <c r="BU132" i="12"/>
  <c r="AK132" i="12"/>
  <c r="CP146" i="12"/>
  <c r="AN156" i="12"/>
  <c r="Q156" i="12"/>
  <c r="CQ195" i="12"/>
  <c r="CR199" i="12"/>
  <c r="CN76" i="12"/>
  <c r="M76" i="12"/>
  <c r="CY103" i="12"/>
  <c r="CZ74" i="12"/>
  <c r="CU177" i="12"/>
  <c r="CZ195" i="12"/>
  <c r="BU130" i="12"/>
  <c r="AK130" i="12"/>
  <c r="CR80" i="12"/>
  <c r="CO116" i="12"/>
  <c r="CU103" i="12"/>
  <c r="BV96" i="12"/>
  <c r="CR74" i="12"/>
  <c r="CQ146" i="12"/>
  <c r="BV162" i="12"/>
  <c r="CV185" i="12"/>
  <c r="CF192" i="12"/>
  <c r="DC192" i="12"/>
  <c r="CF112" i="12"/>
  <c r="DC112" i="12"/>
  <c r="CF99" i="12"/>
  <c r="DC99" i="12"/>
  <c r="BU48" i="12"/>
  <c r="AK48" i="12"/>
  <c r="CF111" i="12"/>
  <c r="DC111" i="12"/>
  <c r="CF119" i="12"/>
  <c r="DC119" i="12"/>
  <c r="AY115" i="12"/>
  <c r="AL115" i="12"/>
  <c r="BJ136" i="12"/>
  <c r="DD136" i="12"/>
  <c r="BJ207" i="12"/>
  <c r="DD207" i="12"/>
  <c r="BJ108" i="12"/>
  <c r="DD108" i="12"/>
  <c r="DE108" i="12"/>
  <c r="CM207" i="12"/>
  <c r="CU207" i="12"/>
  <c r="BJ185" i="12"/>
  <c r="DD185" i="12"/>
  <c r="BJ124" i="12"/>
  <c r="DD124" i="12"/>
  <c r="CM83" i="12"/>
  <c r="BJ184" i="12"/>
  <c r="DD184" i="12"/>
  <c r="BJ107" i="12"/>
  <c r="DD107" i="12"/>
  <c r="BJ74" i="12"/>
  <c r="DD74" i="12"/>
  <c r="BJ200" i="12"/>
  <c r="DD200" i="12"/>
  <c r="BJ143" i="12"/>
  <c r="DD143" i="12"/>
  <c r="BJ166" i="12"/>
  <c r="DD166" i="12"/>
  <c r="CN164" i="12"/>
  <c r="AN164" i="12"/>
  <c r="Q164" i="12"/>
  <c r="CM129" i="12"/>
  <c r="CQ129" i="12"/>
  <c r="BJ130" i="12"/>
  <c r="DD130" i="12"/>
  <c r="CM202" i="12"/>
  <c r="CN83" i="12"/>
  <c r="BJ105" i="12"/>
  <c r="DD105" i="12"/>
  <c r="BJ106" i="12"/>
  <c r="DD106" i="12"/>
  <c r="BJ140" i="12"/>
  <c r="DD140" i="12"/>
  <c r="AY32" i="12"/>
  <c r="AL32" i="12"/>
  <c r="BJ135" i="12"/>
  <c r="DD135" i="12"/>
  <c r="BJ125" i="12"/>
  <c r="DD125" i="12"/>
  <c r="BJ121" i="12"/>
  <c r="DD121" i="12"/>
  <c r="BC115" i="12"/>
  <c r="BJ115" i="12"/>
  <c r="DD115" i="12"/>
  <c r="BJ178" i="12"/>
  <c r="DD178" i="12"/>
  <c r="BJ205" i="12"/>
  <c r="DD205" i="12"/>
  <c r="BJ189" i="12"/>
  <c r="DD189" i="12"/>
  <c r="BJ202" i="12"/>
  <c r="DD202" i="12"/>
  <c r="BJ123" i="12"/>
  <c r="DD123" i="12"/>
  <c r="BJ141" i="12"/>
  <c r="DD141" i="12"/>
  <c r="BJ104" i="12"/>
  <c r="DD104" i="12"/>
  <c r="DE104" i="12"/>
  <c r="CN142" i="12"/>
  <c r="CM184" i="12"/>
  <c r="CW184" i="12"/>
  <c r="BJ211" i="12"/>
  <c r="DD211" i="12"/>
  <c r="BJ165" i="12"/>
  <c r="DD165" i="12"/>
  <c r="CM78" i="12"/>
  <c r="BJ117" i="12"/>
  <c r="DD117" i="12"/>
  <c r="BJ156" i="12"/>
  <c r="DD156" i="12"/>
  <c r="BJ150" i="12"/>
  <c r="DD150" i="12"/>
  <c r="CM145" i="12"/>
  <c r="CX145" i="12"/>
  <c r="BJ113" i="12"/>
  <c r="DD113" i="12"/>
  <c r="BJ85" i="12"/>
  <c r="DD85" i="12"/>
  <c r="BJ82" i="12"/>
  <c r="DD82" i="12"/>
  <c r="BJ154" i="12"/>
  <c r="DD154" i="12"/>
  <c r="BJ103" i="12"/>
  <c r="DD103" i="12"/>
  <c r="CN168" i="12"/>
  <c r="M168" i="12"/>
  <c r="BJ98" i="12"/>
  <c r="DD98" i="12"/>
  <c r="BJ170" i="12"/>
  <c r="DD170" i="12"/>
  <c r="DE170" i="12"/>
  <c r="BJ132" i="12"/>
  <c r="DD132" i="12"/>
  <c r="BJ112" i="12"/>
  <c r="DD112" i="12"/>
  <c r="DE112" i="12"/>
  <c r="CN107" i="12"/>
  <c r="BJ92" i="12"/>
  <c r="DD92" i="12"/>
  <c r="BJ174" i="12"/>
  <c r="DD174" i="12"/>
  <c r="BJ109" i="12"/>
  <c r="DD109" i="12"/>
  <c r="BJ83" i="12"/>
  <c r="DD83" i="12"/>
  <c r="BJ203" i="12"/>
  <c r="DD203" i="12"/>
  <c r="CW194" i="12"/>
  <c r="BJ162" i="12"/>
  <c r="DD162" i="12"/>
  <c r="BJ149" i="12"/>
  <c r="DD149" i="12"/>
  <c r="CM90" i="12"/>
  <c r="CO90" i="12"/>
  <c r="BJ188" i="12"/>
  <c r="DD188" i="12"/>
  <c r="CM147" i="12"/>
  <c r="CZ147" i="12"/>
  <c r="BJ134" i="12"/>
  <c r="DD134" i="12"/>
  <c r="CN117" i="12"/>
  <c r="M117" i="12"/>
  <c r="CM106" i="12"/>
  <c r="CN99" i="12"/>
  <c r="CM97" i="12"/>
  <c r="CM93" i="12"/>
  <c r="CY93" i="12"/>
  <c r="CM197" i="12"/>
  <c r="BJ190" i="12"/>
  <c r="DD190" i="12"/>
  <c r="BJ138" i="12"/>
  <c r="DD138" i="12"/>
  <c r="BJ167" i="12"/>
  <c r="DD167" i="12"/>
  <c r="BJ142" i="12"/>
  <c r="DD142" i="12"/>
  <c r="BJ90" i="12"/>
  <c r="DD90" i="12"/>
  <c r="BJ118" i="12"/>
  <c r="DD118" i="12"/>
  <c r="DE118" i="12"/>
  <c r="BJ172" i="12"/>
  <c r="DD172" i="12"/>
  <c r="BJ100" i="12"/>
  <c r="DD100" i="12"/>
  <c r="BJ94" i="12"/>
  <c r="DD94" i="12"/>
  <c r="BJ81" i="12"/>
  <c r="DD81" i="12"/>
  <c r="BJ177" i="12"/>
  <c r="DD177" i="12"/>
  <c r="BJ152" i="12"/>
  <c r="DD152" i="12"/>
  <c r="CM201" i="12"/>
  <c r="CR201" i="12"/>
  <c r="CM144" i="12"/>
  <c r="BJ88" i="12"/>
  <c r="DD88" i="12"/>
  <c r="DE88" i="12"/>
  <c r="BJ77" i="12"/>
  <c r="DD77" i="12"/>
  <c r="AN76" i="12"/>
  <c r="Q76" i="12"/>
  <c r="CM196" i="12"/>
  <c r="CN185" i="12"/>
  <c r="CN166" i="12"/>
  <c r="M166" i="12"/>
  <c r="BJ147" i="12"/>
  <c r="DD147" i="12"/>
  <c r="CM108" i="12"/>
  <c r="CV108" i="12"/>
  <c r="CN88" i="12"/>
  <c r="M88" i="12"/>
  <c r="BJ194" i="12"/>
  <c r="DD194" i="12"/>
  <c r="BJ133" i="12"/>
  <c r="DD133" i="12"/>
  <c r="BJ99" i="12"/>
  <c r="DD99" i="12"/>
  <c r="DE99" i="12"/>
  <c r="BJ93" i="12"/>
  <c r="DD93" i="12"/>
  <c r="BJ144" i="12"/>
  <c r="DD144" i="12"/>
  <c r="BJ192" i="12"/>
  <c r="DD192" i="12"/>
  <c r="BJ158" i="12"/>
  <c r="DD158" i="12"/>
  <c r="BJ96" i="12"/>
  <c r="DD96" i="12"/>
  <c r="BJ209" i="12"/>
  <c r="DD209" i="12"/>
  <c r="CN191" i="12"/>
  <c r="CM132" i="12"/>
  <c r="CQ132" i="12"/>
  <c r="CN131" i="12"/>
  <c r="CN102" i="12"/>
  <c r="M102" i="12"/>
  <c r="BJ210" i="12"/>
  <c r="DD210" i="12"/>
  <c r="BJ208" i="12"/>
  <c r="DD208" i="12"/>
  <c r="BJ201" i="12"/>
  <c r="DD201" i="12"/>
  <c r="DE201" i="12"/>
  <c r="CM125" i="12"/>
  <c r="CZ125" i="12"/>
  <c r="BJ101" i="12"/>
  <c r="DD101" i="12"/>
  <c r="BJ119" i="12"/>
  <c r="DD119" i="12"/>
  <c r="CN211" i="12"/>
  <c r="CN210" i="12"/>
  <c r="BJ204" i="12"/>
  <c r="DD204" i="12"/>
  <c r="BJ182" i="12"/>
  <c r="DD182" i="12"/>
  <c r="DE182" i="12"/>
  <c r="BJ171" i="12"/>
  <c r="DD171" i="12"/>
  <c r="BJ168" i="12"/>
  <c r="DD168" i="12"/>
  <c r="BJ139" i="12"/>
  <c r="DD139" i="12"/>
  <c r="BJ181" i="12"/>
  <c r="DD181" i="12"/>
  <c r="BJ191" i="12"/>
  <c r="DD191" i="12"/>
  <c r="CN169" i="12"/>
  <c r="BJ157" i="12"/>
  <c r="DD157" i="12"/>
  <c r="CN148" i="12"/>
  <c r="BJ116" i="12"/>
  <c r="DD116" i="12"/>
  <c r="CN105" i="12"/>
  <c r="M105" i="12"/>
  <c r="BJ91" i="12"/>
  <c r="DD91" i="12"/>
  <c r="CM75" i="12"/>
  <c r="CX75" i="12"/>
  <c r="BJ187" i="12"/>
  <c r="DD187" i="12"/>
  <c r="BJ129" i="12"/>
  <c r="DD129" i="12"/>
  <c r="BJ110" i="12"/>
  <c r="DD110" i="12"/>
  <c r="CN90" i="12"/>
  <c r="BJ176" i="12"/>
  <c r="DD176" i="12"/>
  <c r="CN174" i="12"/>
  <c r="BJ84" i="12"/>
  <c r="DD84" i="12"/>
  <c r="BJ169" i="12"/>
  <c r="DD169" i="12"/>
  <c r="BJ114" i="12"/>
  <c r="DD114" i="12"/>
  <c r="BJ206" i="12"/>
  <c r="DD206" i="12"/>
  <c r="BJ198" i="12"/>
  <c r="DD198" i="12"/>
  <c r="CM186" i="12"/>
  <c r="BJ179" i="12"/>
  <c r="DD179" i="12"/>
  <c r="BJ151" i="12"/>
  <c r="DD151" i="12"/>
  <c r="CM137" i="12"/>
  <c r="CS137" i="12"/>
  <c r="BJ128" i="12"/>
  <c r="DD128" i="12"/>
  <c r="BJ120" i="12"/>
  <c r="DD120" i="12"/>
  <c r="BJ80" i="12"/>
  <c r="DD80" i="12"/>
  <c r="BJ186" i="12"/>
  <c r="DD186" i="12"/>
  <c r="BJ89" i="12"/>
  <c r="DD89" i="12"/>
  <c r="BJ86" i="12"/>
  <c r="DD86" i="12"/>
  <c r="AN89" i="12"/>
  <c r="Q89" i="12"/>
  <c r="M89" i="12"/>
  <c r="CS174" i="12"/>
  <c r="CR174" i="12"/>
  <c r="CZ174" i="12"/>
  <c r="CQ174" i="12"/>
  <c r="CY174" i="12"/>
  <c r="CP174" i="12"/>
  <c r="CX174" i="12"/>
  <c r="CO174" i="12"/>
  <c r="CW174" i="12"/>
  <c r="CV174" i="12"/>
  <c r="CU174" i="12"/>
  <c r="CT174" i="12"/>
  <c r="CM208" i="12"/>
  <c r="CU208" i="12"/>
  <c r="CN201" i="12"/>
  <c r="M201" i="12"/>
  <c r="CN153" i="12"/>
  <c r="CM152" i="12"/>
  <c r="CS152" i="12"/>
  <c r="CM148" i="12"/>
  <c r="CS148" i="12"/>
  <c r="CN108" i="12"/>
  <c r="M108" i="12"/>
  <c r="CN91" i="12"/>
  <c r="BJ78" i="12"/>
  <c r="DD78" i="12"/>
  <c r="CN158" i="12"/>
  <c r="M158" i="12"/>
  <c r="CM153" i="12"/>
  <c r="CY153" i="12"/>
  <c r="CN151" i="12"/>
  <c r="CN143" i="12"/>
  <c r="CN135" i="12"/>
  <c r="CT79" i="12"/>
  <c r="DA79" i="12"/>
  <c r="BJ195" i="12"/>
  <c r="DD195" i="12"/>
  <c r="DE195" i="12"/>
  <c r="CM204" i="12"/>
  <c r="CN194" i="12"/>
  <c r="CM192" i="12"/>
  <c r="CM190" i="12"/>
  <c r="CM158" i="12"/>
  <c r="CM136" i="12"/>
  <c r="CY136" i="12"/>
  <c r="CN129" i="12"/>
  <c r="CN123" i="12"/>
  <c r="CN77" i="12"/>
  <c r="M77" i="12"/>
  <c r="CN172" i="12"/>
  <c r="CM155" i="12"/>
  <c r="CX155" i="12"/>
  <c r="CN150" i="12"/>
  <c r="AN150" i="12"/>
  <c r="Q150" i="12"/>
  <c r="DE111" i="12"/>
  <c r="CN80" i="12"/>
  <c r="CN176" i="12"/>
  <c r="M176" i="12"/>
  <c r="CO194" i="12"/>
  <c r="CM193" i="12"/>
  <c r="CZ193" i="12"/>
  <c r="CN101" i="12"/>
  <c r="CN94" i="12"/>
  <c r="M94" i="12"/>
  <c r="BJ75" i="12"/>
  <c r="DD75" i="12"/>
  <c r="CM203" i="12"/>
  <c r="CN133" i="12"/>
  <c r="AN133" i="12"/>
  <c r="Q133" i="12"/>
  <c r="CN116" i="12"/>
  <c r="AN116" i="12"/>
  <c r="Q116" i="12"/>
  <c r="CN106" i="12"/>
  <c r="CM101" i="12"/>
  <c r="CV101" i="12"/>
  <c r="CM94" i="12"/>
  <c r="CW94" i="12"/>
  <c r="CN75" i="12"/>
  <c r="BJ122" i="12"/>
  <c r="DD122" i="12"/>
  <c r="CN161" i="12"/>
  <c r="M161" i="12"/>
  <c r="CM133" i="12"/>
  <c r="CM121" i="12"/>
  <c r="CR121" i="12"/>
  <c r="CN95" i="12"/>
  <c r="CN74" i="12"/>
  <c r="CN178" i="12"/>
  <c r="CM169" i="12"/>
  <c r="CM165" i="12"/>
  <c r="CN81" i="12"/>
  <c r="AN81" i="12"/>
  <c r="Q81" i="12"/>
  <c r="CM76" i="12"/>
  <c r="CN202" i="12"/>
  <c r="AN202" i="12"/>
  <c r="Q202" i="12"/>
  <c r="CN184" i="12"/>
  <c r="CM178" i="12"/>
  <c r="CS178" i="12"/>
  <c r="CM175" i="12"/>
  <c r="CM81" i="12"/>
  <c r="BJ193" i="12"/>
  <c r="DD193" i="12"/>
  <c r="CN182" i="12"/>
  <c r="CN97" i="12"/>
  <c r="AN97" i="12"/>
  <c r="Q97" i="12"/>
  <c r="BJ79" i="12"/>
  <c r="DD79" i="12"/>
  <c r="CM211" i="12"/>
  <c r="CV211" i="12"/>
  <c r="CN208" i="12"/>
  <c r="M208" i="12"/>
  <c r="CN130" i="12"/>
  <c r="AY26" i="12"/>
  <c r="AL26" i="12"/>
  <c r="AY24" i="12"/>
  <c r="AL24" i="12"/>
  <c r="AY69" i="12"/>
  <c r="AL69" i="12"/>
  <c r="BI52" i="12"/>
  <c r="BI50" i="12"/>
  <c r="BU59" i="12"/>
  <c r="AK59" i="12"/>
  <c r="AY37" i="12"/>
  <c r="AL37" i="12"/>
  <c r="CB70" i="12"/>
  <c r="BU43" i="12"/>
  <c r="AK43" i="12"/>
  <c r="CB66" i="12"/>
  <c r="BI51" i="12"/>
  <c r="CB50" i="12"/>
  <c r="AY44" i="12"/>
  <c r="AL44" i="12"/>
  <c r="AY47" i="12"/>
  <c r="AL47" i="12"/>
  <c r="AY52" i="12"/>
  <c r="AL52" i="12"/>
  <c r="BU50" i="12"/>
  <c r="AK50" i="12"/>
  <c r="BF45" i="12"/>
  <c r="AY20" i="12"/>
  <c r="AL20" i="12"/>
  <c r="AY68" i="12"/>
  <c r="AL68" i="12"/>
  <c r="BH47" i="12"/>
  <c r="BB37" i="12"/>
  <c r="BU39" i="12"/>
  <c r="AK39" i="12"/>
  <c r="AY62" i="12"/>
  <c r="AL62" i="12"/>
  <c r="AY64" i="12"/>
  <c r="AL64" i="12"/>
  <c r="AZ32" i="12"/>
  <c r="BF32" i="12"/>
  <c r="BU25" i="12"/>
  <c r="AK25" i="12"/>
  <c r="AZ34" i="12"/>
  <c r="BI34" i="12"/>
  <c r="AY48" i="12"/>
  <c r="AL48" i="12"/>
  <c r="CB55" i="12"/>
  <c r="AY57" i="12"/>
  <c r="AL57" i="12"/>
  <c r="AY38" i="12"/>
  <c r="AL38" i="12"/>
  <c r="BI32" i="12"/>
  <c r="AY45" i="12"/>
  <c r="AL45" i="12"/>
  <c r="BU40" i="12"/>
  <c r="AK40" i="12"/>
  <c r="BU41" i="12"/>
  <c r="AK41" i="12"/>
  <c r="AY40" i="12"/>
  <c r="AL40" i="12"/>
  <c r="AY50" i="12"/>
  <c r="AL50" i="12"/>
  <c r="AY34" i="12"/>
  <c r="AL34" i="12"/>
  <c r="CB29" i="12"/>
  <c r="BU16" i="12"/>
  <c r="AK16" i="12"/>
  <c r="AY15" i="12"/>
  <c r="AL15" i="12"/>
  <c r="BU33" i="12"/>
  <c r="AK33" i="12"/>
  <c r="AY58" i="12"/>
  <c r="AL58" i="12"/>
  <c r="BX40" i="12"/>
  <c r="BF34" i="12"/>
  <c r="AY43" i="12"/>
  <c r="AL43" i="12"/>
  <c r="BU66" i="12"/>
  <c r="AK66" i="12"/>
  <c r="AZ40" i="12"/>
  <c r="BF40" i="12"/>
  <c r="AY60" i="12"/>
  <c r="AL60" i="12"/>
  <c r="AZ47" i="12"/>
  <c r="BF47" i="12"/>
  <c r="BU49" i="12"/>
  <c r="AK49" i="12"/>
  <c r="AY70" i="12"/>
  <c r="AL70" i="12"/>
  <c r="AZ35" i="12"/>
  <c r="BF35" i="12"/>
  <c r="BU45" i="12"/>
  <c r="AK45" i="12"/>
  <c r="BU67" i="12"/>
  <c r="AK67" i="12"/>
  <c r="BU46" i="12"/>
  <c r="AK46" i="12"/>
  <c r="AY72" i="12"/>
  <c r="AL72" i="12"/>
  <c r="BU53" i="12"/>
  <c r="AK53" i="12"/>
  <c r="AZ46" i="12"/>
  <c r="BI46" i="12"/>
  <c r="AY25" i="12"/>
  <c r="AL25" i="12"/>
  <c r="BU44" i="12"/>
  <c r="AK44" i="12"/>
  <c r="BX66" i="12"/>
  <c r="AY55" i="12"/>
  <c r="AL55" i="12"/>
  <c r="BU61" i="12"/>
  <c r="AK61" i="12"/>
  <c r="BU52" i="12"/>
  <c r="AK52" i="12"/>
  <c r="BU69" i="12"/>
  <c r="AK69" i="12"/>
  <c r="BU56" i="12"/>
  <c r="AK56" i="12"/>
  <c r="BU64" i="12"/>
  <c r="AK64" i="12"/>
  <c r="AZ39" i="12"/>
  <c r="BF39" i="12"/>
  <c r="AY33" i="12"/>
  <c r="AL33" i="12"/>
  <c r="BU24" i="12"/>
  <c r="AK24" i="12"/>
  <c r="BU58" i="12"/>
  <c r="AK58" i="12"/>
  <c r="BU68" i="12"/>
  <c r="AK68" i="12"/>
  <c r="BU70" i="12"/>
  <c r="AK70" i="12"/>
  <c r="AY73" i="12"/>
  <c r="AL73" i="12"/>
  <c r="BV49" i="12"/>
  <c r="CE49" i="12"/>
  <c r="BU62" i="12"/>
  <c r="AK62" i="12"/>
  <c r="BU37" i="12"/>
  <c r="AK37" i="12"/>
  <c r="BV37" i="12"/>
  <c r="CE37" i="12"/>
  <c r="AY41" i="12"/>
  <c r="AL41" i="12"/>
  <c r="AZ56" i="12"/>
  <c r="BI56" i="12"/>
  <c r="M92" i="12"/>
  <c r="AN92" i="12"/>
  <c r="Q92" i="12"/>
  <c r="CF142" i="12"/>
  <c r="DC142" i="12"/>
  <c r="DE142" i="12"/>
  <c r="BV140" i="12"/>
  <c r="CF126" i="12"/>
  <c r="DC126" i="12"/>
  <c r="DE126" i="12"/>
  <c r="CF149" i="12"/>
  <c r="DC149" i="12"/>
  <c r="CF139" i="12"/>
  <c r="DC139" i="12"/>
  <c r="DE139" i="12"/>
  <c r="CF155" i="12"/>
  <c r="DC155" i="12"/>
  <c r="AN166" i="12"/>
  <c r="Q166" i="12"/>
  <c r="AN121" i="12"/>
  <c r="Q121" i="12"/>
  <c r="M121" i="12"/>
  <c r="CF174" i="12"/>
  <c r="DC174" i="12"/>
  <c r="CF136" i="12"/>
  <c r="DC136" i="12"/>
  <c r="DE136" i="12"/>
  <c r="CF165" i="12"/>
  <c r="DC165" i="12"/>
  <c r="CF134" i="12"/>
  <c r="DC134" i="12"/>
  <c r="CF117" i="12"/>
  <c r="DC117" i="12"/>
  <c r="DE117" i="12"/>
  <c r="CF175" i="12"/>
  <c r="DC175" i="12"/>
  <c r="DE175" i="12"/>
  <c r="DA183" i="12"/>
  <c r="CF193" i="12"/>
  <c r="DC193" i="12"/>
  <c r="CF89" i="12"/>
  <c r="DC89" i="12"/>
  <c r="CF208" i="12"/>
  <c r="DC208" i="12"/>
  <c r="CF157" i="12"/>
  <c r="DC157" i="12"/>
  <c r="CF150" i="12"/>
  <c r="DC150" i="12"/>
  <c r="CF186" i="12"/>
  <c r="DC186" i="12"/>
  <c r="DE186" i="12"/>
  <c r="CM167" i="12"/>
  <c r="CP184" i="12"/>
  <c r="M127" i="12"/>
  <c r="AN127" i="12"/>
  <c r="Q127" i="12"/>
  <c r="CV137" i="12"/>
  <c r="CP137" i="12"/>
  <c r="CX137" i="12"/>
  <c r="CW137" i="12"/>
  <c r="CO137" i="12"/>
  <c r="CR137" i="12"/>
  <c r="CU137" i="12"/>
  <c r="CZ137" i="12"/>
  <c r="CT137" i="12"/>
  <c r="CQ137" i="12"/>
  <c r="CY137" i="12"/>
  <c r="AN199" i="12"/>
  <c r="Q199" i="12"/>
  <c r="M199" i="12"/>
  <c r="M78" i="12"/>
  <c r="AN78" i="12"/>
  <c r="Q78" i="12"/>
  <c r="CR129" i="12"/>
  <c r="CY129" i="12"/>
  <c r="CX129" i="12"/>
  <c r="CP129" i="12"/>
  <c r="CV129" i="12"/>
  <c r="CS129" i="12"/>
  <c r="CW129" i="12"/>
  <c r="M122" i="12"/>
  <c r="DA102" i="12"/>
  <c r="CF184" i="12"/>
  <c r="DC184" i="12"/>
  <c r="CF183" i="12"/>
  <c r="DC183" i="12"/>
  <c r="DE183" i="12"/>
  <c r="BU116" i="12"/>
  <c r="AK116" i="12"/>
  <c r="CF97" i="12"/>
  <c r="DC97" i="12"/>
  <c r="DE97" i="12"/>
  <c r="BV65" i="12"/>
  <c r="CB65" i="12"/>
  <c r="CF143" i="12"/>
  <c r="DC143" i="12"/>
  <c r="DE143" i="12"/>
  <c r="DA161" i="12"/>
  <c r="CF187" i="12"/>
  <c r="DC187" i="12"/>
  <c r="CF86" i="12"/>
  <c r="DC86" i="12"/>
  <c r="CF120" i="12"/>
  <c r="DC120" i="12"/>
  <c r="CF133" i="12"/>
  <c r="DC133" i="12"/>
  <c r="CF118" i="12"/>
  <c r="DC118" i="12"/>
  <c r="DA199" i="12"/>
  <c r="CF90" i="12"/>
  <c r="DC90" i="12"/>
  <c r="CF190" i="12"/>
  <c r="DC190" i="12"/>
  <c r="DE190" i="12"/>
  <c r="CF167" i="12"/>
  <c r="DC167" i="12"/>
  <c r="CF127" i="12"/>
  <c r="DC127" i="12"/>
  <c r="DE127" i="12"/>
  <c r="CF96" i="12"/>
  <c r="DC96" i="12"/>
  <c r="CF95" i="12"/>
  <c r="DC95" i="12"/>
  <c r="DE95" i="12"/>
  <c r="CF94" i="12"/>
  <c r="DC94" i="12"/>
  <c r="CF93" i="12"/>
  <c r="DC93" i="12"/>
  <c r="DA160" i="12"/>
  <c r="CN188" i="12"/>
  <c r="CF153" i="12"/>
  <c r="DC153" i="12"/>
  <c r="DE153" i="12"/>
  <c r="CF151" i="12"/>
  <c r="DC151" i="12"/>
  <c r="CF130" i="12"/>
  <c r="DC130" i="12"/>
  <c r="DE130" i="12"/>
  <c r="CF129" i="12"/>
  <c r="DC129" i="12"/>
  <c r="CF100" i="12"/>
  <c r="DC100" i="12"/>
  <c r="CF98" i="12"/>
  <c r="DC98" i="12"/>
  <c r="CF196" i="12"/>
  <c r="DC196" i="12"/>
  <c r="DE196" i="12"/>
  <c r="CF124" i="12"/>
  <c r="DC124" i="12"/>
  <c r="CF199" i="12"/>
  <c r="DC199" i="12"/>
  <c r="DE199" i="12"/>
  <c r="CF103" i="12"/>
  <c r="DC103" i="12"/>
  <c r="DE103" i="12"/>
  <c r="CF75" i="12"/>
  <c r="DC75" i="12"/>
  <c r="CF202" i="12"/>
  <c r="DC202" i="12"/>
  <c r="BU107" i="12"/>
  <c r="AK107" i="12"/>
  <c r="CF91" i="12"/>
  <c r="DC91" i="12"/>
  <c r="DA104" i="12"/>
  <c r="CF209" i="12"/>
  <c r="DC209" i="12"/>
  <c r="CF207" i="12"/>
  <c r="DC207" i="12"/>
  <c r="CF205" i="12"/>
  <c r="DC205" i="12"/>
  <c r="BU204" i="12"/>
  <c r="AK204" i="12"/>
  <c r="CF189" i="12"/>
  <c r="DC189" i="12"/>
  <c r="CF163" i="12"/>
  <c r="DC163" i="12"/>
  <c r="DE163" i="12"/>
  <c r="CF162" i="12"/>
  <c r="DC162" i="12"/>
  <c r="DE162" i="12"/>
  <c r="CF161" i="12"/>
  <c r="DC161" i="12"/>
  <c r="DE161" i="12"/>
  <c r="CF123" i="12"/>
  <c r="DC123" i="12"/>
  <c r="DA92" i="12"/>
  <c r="DA112" i="12"/>
  <c r="CF210" i="12"/>
  <c r="DC210" i="12"/>
  <c r="DE210" i="12"/>
  <c r="CF203" i="12"/>
  <c r="DC203" i="12"/>
  <c r="DE203" i="12"/>
  <c r="CF141" i="12"/>
  <c r="DC141" i="12"/>
  <c r="DE141" i="12"/>
  <c r="CF78" i="12"/>
  <c r="DC78" i="12"/>
  <c r="CF181" i="12"/>
  <c r="DC181" i="12"/>
  <c r="CF180" i="12"/>
  <c r="DC180" i="12"/>
  <c r="DE180" i="12"/>
  <c r="CF179" i="12"/>
  <c r="DC179" i="12"/>
  <c r="CF177" i="12"/>
  <c r="DC177" i="12"/>
  <c r="CF173" i="12"/>
  <c r="DC173" i="12"/>
  <c r="DE173" i="12"/>
  <c r="CF172" i="12"/>
  <c r="DC172" i="12"/>
  <c r="CF171" i="12"/>
  <c r="DC171" i="12"/>
  <c r="CF144" i="12"/>
  <c r="DC144" i="12"/>
  <c r="CF115" i="12"/>
  <c r="DC115" i="12"/>
  <c r="CF114" i="12"/>
  <c r="DC114" i="12"/>
  <c r="M109" i="12"/>
  <c r="AN109" i="12"/>
  <c r="Q109" i="12"/>
  <c r="CW211" i="12"/>
  <c r="CF148" i="12"/>
  <c r="DC148" i="12"/>
  <c r="DE148" i="12"/>
  <c r="AN111" i="12"/>
  <c r="Q111" i="12"/>
  <c r="M111" i="12"/>
  <c r="CF152" i="12"/>
  <c r="DC152" i="12"/>
  <c r="DE152" i="12"/>
  <c r="CF92" i="12"/>
  <c r="DC92" i="12"/>
  <c r="CF131" i="12"/>
  <c r="DC131" i="12"/>
  <c r="DE131" i="12"/>
  <c r="CR147" i="12"/>
  <c r="CU147" i="12"/>
  <c r="CF158" i="12"/>
  <c r="DC158" i="12"/>
  <c r="CF105" i="12"/>
  <c r="DC105" i="12"/>
  <c r="M79" i="12"/>
  <c r="AN79" i="12"/>
  <c r="Q79" i="12"/>
  <c r="M182" i="12"/>
  <c r="AN182" i="12"/>
  <c r="Q182" i="12"/>
  <c r="M96" i="12"/>
  <c r="AN96" i="12"/>
  <c r="Q96" i="12"/>
  <c r="AN132" i="12"/>
  <c r="Q132" i="12"/>
  <c r="M132" i="12"/>
  <c r="CQ207" i="12"/>
  <c r="CX207" i="12"/>
  <c r="CV152" i="12"/>
  <c r="CX152" i="12"/>
  <c r="CZ152" i="12"/>
  <c r="CT152" i="12"/>
  <c r="CO152" i="12"/>
  <c r="CF81" i="12"/>
  <c r="DC81" i="12"/>
  <c r="M120" i="12"/>
  <c r="AN120" i="12"/>
  <c r="Q120" i="12"/>
  <c r="M206" i="12"/>
  <c r="AN206" i="12"/>
  <c r="Q206" i="12"/>
  <c r="M183" i="12"/>
  <c r="AN183" i="12"/>
  <c r="Q183" i="12"/>
  <c r="CY101" i="12"/>
  <c r="CR156" i="12"/>
  <c r="CO151" i="12"/>
  <c r="CU156" i="12"/>
  <c r="CS91" i="12"/>
  <c r="CP111" i="12"/>
  <c r="CQ126" i="12"/>
  <c r="CP124" i="12"/>
  <c r="CZ151" i="12"/>
  <c r="CU185" i="12"/>
  <c r="CT177" i="12"/>
  <c r="CR200" i="12"/>
  <c r="CF168" i="12"/>
  <c r="DC168" i="12"/>
  <c r="CR111" i="12"/>
  <c r="CF197" i="12"/>
  <c r="DC197" i="12"/>
  <c r="DE197" i="12"/>
  <c r="CC140" i="12"/>
  <c r="CF140" i="12"/>
  <c r="DC140" i="12"/>
  <c r="DE140" i="12"/>
  <c r="CF135" i="12"/>
  <c r="DC135" i="12"/>
  <c r="DE135" i="12"/>
  <c r="CC116" i="12"/>
  <c r="CF116" i="12"/>
  <c r="DC116" i="12"/>
  <c r="CF109" i="12"/>
  <c r="DC109" i="12"/>
  <c r="DE109" i="12"/>
  <c r="CC107" i="12"/>
  <c r="CF107" i="12"/>
  <c r="DC107" i="12"/>
  <c r="DE107" i="12"/>
  <c r="CV156" i="12"/>
  <c r="CQ156" i="12"/>
  <c r="CX151" i="12"/>
  <c r="CU91" i="12"/>
  <c r="CQ111" i="12"/>
  <c r="CF132" i="12"/>
  <c r="DC132" i="12"/>
  <c r="DE132" i="12"/>
  <c r="CR126" i="12"/>
  <c r="CQ124" i="12"/>
  <c r="BV156" i="12"/>
  <c r="CS151" i="12"/>
  <c r="CW185" i="12"/>
  <c r="CW177" i="12"/>
  <c r="CT156" i="12"/>
  <c r="CT200" i="12"/>
  <c r="CF176" i="12"/>
  <c r="DC176" i="12"/>
  <c r="CF82" i="12"/>
  <c r="DC82" i="12"/>
  <c r="CF185" i="12"/>
  <c r="DC185" i="12"/>
  <c r="CF178" i="12"/>
  <c r="DC178" i="12"/>
  <c r="DE178" i="12"/>
  <c r="CF160" i="12"/>
  <c r="DC160" i="12"/>
  <c r="DE160" i="12"/>
  <c r="CY156" i="12"/>
  <c r="CY151" i="12"/>
  <c r="DA100" i="12"/>
  <c r="BV107" i="12"/>
  <c r="CZ111" i="12"/>
  <c r="CV91" i="12"/>
  <c r="CS126" i="12"/>
  <c r="CZ124" i="12"/>
  <c r="CT151" i="12"/>
  <c r="CO185" i="12"/>
  <c r="CO177" i="12"/>
  <c r="CP156" i="12"/>
  <c r="CU200" i="12"/>
  <c r="CF211" i="12"/>
  <c r="DC211" i="12"/>
  <c r="DE211" i="12"/>
  <c r="CF145" i="12"/>
  <c r="DC145" i="12"/>
  <c r="DE145" i="12"/>
  <c r="CN144" i="12"/>
  <c r="CF113" i="12"/>
  <c r="DC113" i="12"/>
  <c r="DE113" i="12"/>
  <c r="CP151" i="12"/>
  <c r="CX156" i="12"/>
  <c r="CF87" i="12"/>
  <c r="DC87" i="12"/>
  <c r="DE87" i="12"/>
  <c r="CW91" i="12"/>
  <c r="CF125" i="12"/>
  <c r="DC125" i="12"/>
  <c r="DE125" i="12"/>
  <c r="CT126" i="12"/>
  <c r="CR124" i="12"/>
  <c r="CX185" i="12"/>
  <c r="CX177" i="12"/>
  <c r="CT209" i="12"/>
  <c r="CV200" i="12"/>
  <c r="CF191" i="12"/>
  <c r="DC191" i="12"/>
  <c r="DE191" i="12"/>
  <c r="BV192" i="12"/>
  <c r="CF204" i="12"/>
  <c r="DC204" i="12"/>
  <c r="CN173" i="12"/>
  <c r="CF85" i="12"/>
  <c r="DC85" i="12"/>
  <c r="DE85" i="12"/>
  <c r="CQ151" i="12"/>
  <c r="CS156" i="12"/>
  <c r="CF80" i="12"/>
  <c r="DC80" i="12"/>
  <c r="CO91" i="12"/>
  <c r="AN104" i="12"/>
  <c r="Q104" i="12"/>
  <c r="CU126" i="12"/>
  <c r="CS124" i="12"/>
  <c r="CP185" i="12"/>
  <c r="DA172" i="12"/>
  <c r="CP177" i="12"/>
  <c r="CW200" i="12"/>
  <c r="BV98" i="12"/>
  <c r="BU137" i="12"/>
  <c r="AK137" i="12"/>
  <c r="CO209" i="12"/>
  <c r="CF159" i="12"/>
  <c r="DC159" i="12"/>
  <c r="CF138" i="12"/>
  <c r="DC138" i="12"/>
  <c r="CM96" i="12"/>
  <c r="CF83" i="12"/>
  <c r="DC83" i="12"/>
  <c r="CN82" i="12"/>
  <c r="DA105" i="12"/>
  <c r="CV151" i="12"/>
  <c r="CX91" i="12"/>
  <c r="BV116" i="12"/>
  <c r="CS111" i="12"/>
  <c r="BV137" i="12"/>
  <c r="CF166" i="12"/>
  <c r="DC166" i="12"/>
  <c r="CV126" i="12"/>
  <c r="CT124" i="12"/>
  <c r="CY185" i="12"/>
  <c r="CR209" i="12"/>
  <c r="CY177" i="12"/>
  <c r="CO200" i="12"/>
  <c r="CP209" i="12"/>
  <c r="BV45" i="12"/>
  <c r="BY45" i="12"/>
  <c r="CF79" i="12"/>
  <c r="DC79" i="12"/>
  <c r="DE79" i="12"/>
  <c r="CP91" i="12"/>
  <c r="CT111" i="12"/>
  <c r="CW126" i="12"/>
  <c r="CU124" i="12"/>
  <c r="BU156" i="12"/>
  <c r="AK156" i="12"/>
  <c r="CQ185" i="12"/>
  <c r="CZ209" i="12"/>
  <c r="CQ177" i="12"/>
  <c r="AN159" i="12"/>
  <c r="Q159" i="12"/>
  <c r="CX200" i="12"/>
  <c r="CU209" i="12"/>
  <c r="CF101" i="12"/>
  <c r="DC101" i="12"/>
  <c r="CF77" i="12"/>
  <c r="DC77" i="12"/>
  <c r="DE77" i="12"/>
  <c r="CY91" i="12"/>
  <c r="CF121" i="12"/>
  <c r="DC121" i="12"/>
  <c r="CV111" i="12"/>
  <c r="CO126" i="12"/>
  <c r="BU140" i="12"/>
  <c r="AK140" i="12"/>
  <c r="CV124" i="12"/>
  <c r="CZ185" i="12"/>
  <c r="CQ209" i="12"/>
  <c r="CZ177" i="12"/>
  <c r="CP200" i="12"/>
  <c r="BU98" i="12"/>
  <c r="AK98" i="12"/>
  <c r="CF102" i="12"/>
  <c r="DC102" i="12"/>
  <c r="DE102" i="12"/>
  <c r="BU192" i="12"/>
  <c r="AK192" i="12"/>
  <c r="CV209" i="12"/>
  <c r="CN167" i="12"/>
  <c r="CF137" i="12"/>
  <c r="DC137" i="12"/>
  <c r="DE137" i="12"/>
  <c r="CQ91" i="12"/>
  <c r="CW111" i="12"/>
  <c r="CX126" i="12"/>
  <c r="M114" i="12"/>
  <c r="CW124" i="12"/>
  <c r="CR185" i="12"/>
  <c r="CY209" i="12"/>
  <c r="CR177" i="12"/>
  <c r="CY200" i="12"/>
  <c r="BV100" i="12"/>
  <c r="BV90" i="12"/>
  <c r="CW209" i="12"/>
  <c r="CF194" i="12"/>
  <c r="DC194" i="12"/>
  <c r="CF154" i="12"/>
  <c r="DC154" i="12"/>
  <c r="DE154" i="12"/>
  <c r="CM139" i="12"/>
  <c r="CF84" i="12"/>
  <c r="DC84" i="12"/>
  <c r="CZ156" i="12"/>
  <c r="BU100" i="12"/>
  <c r="AK100" i="12"/>
  <c r="CZ91" i="12"/>
  <c r="CU111" i="12"/>
  <c r="CO111" i="12"/>
  <c r="CP126" i="12"/>
  <c r="CO124" i="12"/>
  <c r="CF147" i="12"/>
  <c r="DC147" i="12"/>
  <c r="CS185" i="12"/>
  <c r="CQ200" i="12"/>
  <c r="CX209" i="12"/>
  <c r="CF156" i="12"/>
  <c r="DC156" i="12"/>
  <c r="CF146" i="12"/>
  <c r="DC146" i="12"/>
  <c r="DE146" i="12"/>
  <c r="CW156" i="12"/>
  <c r="CF122" i="12"/>
  <c r="DC122" i="12"/>
  <c r="CS177" i="12"/>
  <c r="CF188" i="12"/>
  <c r="DC188" i="12"/>
  <c r="DE188" i="12"/>
  <c r="CF106" i="12"/>
  <c r="DC106" i="12"/>
  <c r="CF74" i="12"/>
  <c r="DC74" i="12"/>
  <c r="DE74" i="12"/>
  <c r="CN145" i="12"/>
  <c r="CF128" i="12"/>
  <c r="DC128" i="12"/>
  <c r="CN115" i="12"/>
  <c r="AN124" i="12"/>
  <c r="Q124" i="12"/>
  <c r="M124" i="12"/>
  <c r="AN189" i="12"/>
  <c r="Q189" i="12"/>
  <c r="M189" i="12"/>
  <c r="M110" i="12"/>
  <c r="AN110" i="12"/>
  <c r="Q110" i="12"/>
  <c r="AN142" i="12"/>
  <c r="Q142" i="12"/>
  <c r="M142" i="12"/>
  <c r="CO94" i="12"/>
  <c r="CZ132" i="12"/>
  <c r="CU132" i="12"/>
  <c r="CS132" i="12"/>
  <c r="AN179" i="12"/>
  <c r="Q179" i="12"/>
  <c r="CR204" i="12"/>
  <c r="CZ204" i="12"/>
  <c r="CQ204" i="12"/>
  <c r="CY204" i="12"/>
  <c r="CP204" i="12"/>
  <c r="CX204" i="12"/>
  <c r="CO204" i="12"/>
  <c r="CW204" i="12"/>
  <c r="CV204" i="12"/>
  <c r="CU204" i="12"/>
  <c r="CT204" i="12"/>
  <c r="CS204" i="12"/>
  <c r="AN165" i="12"/>
  <c r="Q165" i="12"/>
  <c r="M165" i="12"/>
  <c r="AN152" i="12"/>
  <c r="Q152" i="12"/>
  <c r="M152" i="12"/>
  <c r="AN113" i="12"/>
  <c r="Q113" i="12"/>
  <c r="M113" i="12"/>
  <c r="M150" i="12"/>
  <c r="CT201" i="12"/>
  <c r="CQ201" i="12"/>
  <c r="CZ201" i="12"/>
  <c r="CV201" i="12"/>
  <c r="M141" i="12"/>
  <c r="AN141" i="12"/>
  <c r="Q141" i="12"/>
  <c r="M175" i="12"/>
  <c r="AN175" i="12"/>
  <c r="Q175" i="12"/>
  <c r="AN140" i="12"/>
  <c r="Q140" i="12"/>
  <c r="M140" i="12"/>
  <c r="CS125" i="12"/>
  <c r="CR125" i="12"/>
  <c r="CT93" i="12"/>
  <c r="CW93" i="12"/>
  <c r="CO93" i="12"/>
  <c r="M103" i="12"/>
  <c r="AN103" i="12"/>
  <c r="Q103" i="12"/>
  <c r="DA95" i="12"/>
  <c r="DA123" i="12"/>
  <c r="CM170" i="12"/>
  <c r="CM107" i="12"/>
  <c r="BV72" i="12"/>
  <c r="CM198" i="12"/>
  <c r="CN146" i="12"/>
  <c r="BV56" i="12"/>
  <c r="BY56" i="12"/>
  <c r="BV39" i="12"/>
  <c r="BY39" i="12"/>
  <c r="CF110" i="12"/>
  <c r="DC110" i="12"/>
  <c r="DE110" i="12"/>
  <c r="DE94" i="12"/>
  <c r="DA82" i="12"/>
  <c r="DA171" i="12"/>
  <c r="CF76" i="12"/>
  <c r="DC76" i="12"/>
  <c r="DE76" i="12"/>
  <c r="CM191" i="12"/>
  <c r="DA119" i="12"/>
  <c r="DA98" i="12"/>
  <c r="DA134" i="12"/>
  <c r="CF206" i="12"/>
  <c r="DC206" i="12"/>
  <c r="CM87" i="12"/>
  <c r="DA122" i="12"/>
  <c r="CM109" i="12"/>
  <c r="BU35" i="12"/>
  <c r="AK35" i="12"/>
  <c r="DE155" i="12"/>
  <c r="CF164" i="12"/>
  <c r="DC164" i="12"/>
  <c r="DE164" i="12"/>
  <c r="CN177" i="12"/>
  <c r="CN128" i="12"/>
  <c r="CF169" i="12"/>
  <c r="DC169" i="12"/>
  <c r="CM110" i="12"/>
  <c r="DA149" i="12"/>
  <c r="BU27" i="12"/>
  <c r="AK27" i="12"/>
  <c r="CM86" i="12"/>
  <c r="AY35" i="12"/>
  <c r="AZ31" i="12"/>
  <c r="BI31" i="12"/>
  <c r="BF73" i="12"/>
  <c r="CD72" i="12"/>
  <c r="BA55" i="12"/>
  <c r="AZ44" i="12"/>
  <c r="BC44" i="12"/>
  <c r="BG40" i="12"/>
  <c r="BH39" i="12"/>
  <c r="BH32" i="12"/>
  <c r="BV35" i="12"/>
  <c r="CE35" i="12"/>
  <c r="BV66" i="12"/>
  <c r="BY66" i="12"/>
  <c r="AZ33" i="12"/>
  <c r="BF33" i="12"/>
  <c r="BV34" i="12"/>
  <c r="CE34" i="12"/>
  <c r="AZ49" i="12"/>
  <c r="BC49" i="12"/>
  <c r="BU34" i="12"/>
  <c r="AK34" i="12"/>
  <c r="AZ72" i="12"/>
  <c r="AZ58" i="12"/>
  <c r="BC58" i="12"/>
  <c r="AZ45" i="12"/>
  <c r="BC45" i="12"/>
  <c r="BU55" i="12"/>
  <c r="AK55" i="12"/>
  <c r="AZ36" i="12"/>
  <c r="CJ36" i="12"/>
  <c r="CM36" i="12"/>
  <c r="CX36" i="12"/>
  <c r="AZ59" i="12"/>
  <c r="BC59" i="12"/>
  <c r="BV61" i="12"/>
  <c r="BY61" i="12"/>
  <c r="BV58" i="12"/>
  <c r="BY58" i="12"/>
  <c r="AZ55" i="12"/>
  <c r="BC55" i="12"/>
  <c r="BV55" i="12"/>
  <c r="BY55" i="12"/>
  <c r="BV44" i="12"/>
  <c r="BY44" i="12"/>
  <c r="AZ60" i="12"/>
  <c r="BI60" i="12"/>
  <c r="BV62" i="12"/>
  <c r="BY62" i="12"/>
  <c r="BG72" i="12"/>
  <c r="BJ72" i="12"/>
  <c r="BV46" i="12"/>
  <c r="BY46" i="12"/>
  <c r="AY46" i="12"/>
  <c r="BV33" i="12"/>
  <c r="CE33" i="12"/>
  <c r="BV43" i="12"/>
  <c r="BY43" i="12"/>
  <c r="BV53" i="12"/>
  <c r="BY53" i="12"/>
  <c r="AZ48" i="12"/>
  <c r="BX65" i="12"/>
  <c r="BU65" i="12"/>
  <c r="AK65" i="12"/>
  <c r="AZ57" i="12"/>
  <c r="BI57" i="12"/>
  <c r="BD57" i="12"/>
  <c r="CA50" i="12"/>
  <c r="BV50" i="12"/>
  <c r="BY50" i="12"/>
  <c r="BG48" i="12"/>
  <c r="CC46" i="12"/>
  <c r="AZ71" i="12"/>
  <c r="BC71" i="12"/>
  <c r="AY71" i="12"/>
  <c r="BB63" i="12"/>
  <c r="AZ63" i="12"/>
  <c r="BC63" i="12"/>
  <c r="AY63" i="12"/>
  <c r="BU63" i="12"/>
  <c r="AK63" i="12"/>
  <c r="BV63" i="12"/>
  <c r="BY63" i="12"/>
  <c r="BW63" i="12"/>
  <c r="BA53" i="12"/>
  <c r="AY53" i="12"/>
  <c r="BH41" i="12"/>
  <c r="AZ41" i="12"/>
  <c r="BU71" i="12"/>
  <c r="AK71" i="12"/>
  <c r="BX71" i="12"/>
  <c r="BV71" i="12"/>
  <c r="BY71" i="12"/>
  <c r="BW69" i="12"/>
  <c r="BV69" i="12"/>
  <c r="BY69" i="12"/>
  <c r="AZ61" i="12"/>
  <c r="BC61" i="12"/>
  <c r="AY61" i="12"/>
  <c r="BA61" i="12"/>
  <c r="BU57" i="12"/>
  <c r="AK57" i="12"/>
  <c r="BV57" i="12"/>
  <c r="BY57" i="12"/>
  <c r="AY51" i="12"/>
  <c r="AZ51" i="12"/>
  <c r="BF51" i="12"/>
  <c r="BD47" i="12"/>
  <c r="BA39" i="12"/>
  <c r="AY39" i="12"/>
  <c r="BV60" i="12"/>
  <c r="CE60" i="12"/>
  <c r="AY56" i="12"/>
  <c r="BB56" i="12"/>
  <c r="BW51" i="12"/>
  <c r="BU51" i="12"/>
  <c r="AK51" i="12"/>
  <c r="BV51" i="12"/>
  <c r="BY51" i="12"/>
  <c r="BA49" i="12"/>
  <c r="AY49" i="12"/>
  <c r="BV41" i="12"/>
  <c r="BY41" i="12"/>
  <c r="CC41" i="12"/>
  <c r="AZ37" i="12"/>
  <c r="BI37" i="12"/>
  <c r="BU19" i="12"/>
  <c r="AK19" i="12"/>
  <c r="BU15" i="12"/>
  <c r="AK15" i="12"/>
  <c r="BH70" i="12"/>
  <c r="AZ70" i="12"/>
  <c r="BC70" i="12"/>
  <c r="AY66" i="12"/>
  <c r="AZ66" i="12"/>
  <c r="BC66" i="12"/>
  <c r="BF64" i="12"/>
  <c r="AZ64" i="12"/>
  <c r="BI64" i="12"/>
  <c r="BX47" i="12"/>
  <c r="BV47" i="12"/>
  <c r="BY47" i="12"/>
  <c r="BU47" i="12"/>
  <c r="AK47" i="12"/>
  <c r="AZ73" i="12"/>
  <c r="BG73" i="12"/>
  <c r="CE72" i="12"/>
  <c r="BU72" i="12"/>
  <c r="AK72" i="12"/>
  <c r="CC64" i="12"/>
  <c r="BV64" i="12"/>
  <c r="BY64" i="12"/>
  <c r="AZ62" i="12"/>
  <c r="BC62" i="12"/>
  <c r="BG62" i="12"/>
  <c r="BD58" i="12"/>
  <c r="BV40" i="12"/>
  <c r="BY40" i="12"/>
  <c r="CA40" i="12"/>
  <c r="BC35" i="12"/>
  <c r="BV32" i="12"/>
  <c r="CE32" i="12"/>
  <c r="BU31" i="12"/>
  <c r="AK31" i="12"/>
  <c r="CC70" i="12"/>
  <c r="BV70" i="12"/>
  <c r="BY70" i="12"/>
  <c r="BE67" i="12"/>
  <c r="AZ67" i="12"/>
  <c r="BC67" i="12"/>
  <c r="AY67" i="12"/>
  <c r="BA59" i="12"/>
  <c r="AY59" i="12"/>
  <c r="BZ58" i="12"/>
  <c r="CA53" i="12"/>
  <c r="BB42" i="12"/>
  <c r="AY42" i="12"/>
  <c r="AZ42" i="12"/>
  <c r="BC42" i="12"/>
  <c r="AZ38" i="12"/>
  <c r="BF38" i="12"/>
  <c r="BE38" i="12"/>
  <c r="BG33" i="12"/>
  <c r="BV38" i="12"/>
  <c r="CE38" i="12"/>
  <c r="CA67" i="12"/>
  <c r="BV67" i="12"/>
  <c r="BV54" i="12"/>
  <c r="BY54" i="12"/>
  <c r="BU54" i="12"/>
  <c r="AK54" i="12"/>
  <c r="BW54" i="12"/>
  <c r="AZ54" i="12"/>
  <c r="BC54" i="12"/>
  <c r="AY54" i="12"/>
  <c r="BV48" i="12"/>
  <c r="BY48" i="12"/>
  <c r="BU38" i="12"/>
  <c r="AK38" i="12"/>
  <c r="AZ69" i="12"/>
  <c r="BI69" i="12"/>
  <c r="BU60" i="12"/>
  <c r="AK60" i="12"/>
  <c r="BV68" i="12"/>
  <c r="BY68" i="12"/>
  <c r="BZ68" i="12"/>
  <c r="BB65" i="12"/>
  <c r="AY65" i="12"/>
  <c r="AZ65" i="12"/>
  <c r="BC65" i="12"/>
  <c r="CD59" i="12"/>
  <c r="BV59" i="12"/>
  <c r="BY59" i="12"/>
  <c r="AZ52" i="12"/>
  <c r="BC52" i="12"/>
  <c r="AZ50" i="12"/>
  <c r="BC50" i="12"/>
  <c r="BX42" i="12"/>
  <c r="BU42" i="12"/>
  <c r="AK42" i="12"/>
  <c r="BV42" i="12"/>
  <c r="BY42" i="12"/>
  <c r="BV31" i="12"/>
  <c r="BY31" i="12"/>
  <c r="AZ43" i="12"/>
  <c r="BC43" i="12"/>
  <c r="AZ53" i="12"/>
  <c r="BC53" i="12"/>
  <c r="CA73" i="12"/>
  <c r="CF73" i="12"/>
  <c r="DC73" i="12"/>
  <c r="BV73" i="12"/>
  <c r="BU73" i="12"/>
  <c r="AK73" i="12"/>
  <c r="AZ68" i="12"/>
  <c r="BC68" i="12"/>
  <c r="BY65" i="12"/>
  <c r="BV52" i="12"/>
  <c r="CE52" i="12"/>
  <c r="CA52" i="12"/>
  <c r="BV36" i="12"/>
  <c r="BY36" i="12"/>
  <c r="BW36" i="12"/>
  <c r="BB31" i="12"/>
  <c r="AY31" i="12"/>
  <c r="AY18" i="12"/>
  <c r="AL18" i="12"/>
  <c r="BV17" i="12"/>
  <c r="CA17" i="12"/>
  <c r="BU18" i="12"/>
  <c r="AK18" i="12"/>
  <c r="AZ19" i="12"/>
  <c r="BH19" i="12"/>
  <c r="BV20" i="12"/>
  <c r="BX20" i="12"/>
  <c r="BY49" i="12"/>
  <c r="BU21" i="12"/>
  <c r="AK21" i="12"/>
  <c r="BV21" i="12"/>
  <c r="CA26" i="12"/>
  <c r="BE23" i="12"/>
  <c r="CB18" i="12"/>
  <c r="BD18" i="12"/>
  <c r="CA27" i="12"/>
  <c r="BE27" i="12"/>
  <c r="AZ23" i="12"/>
  <c r="BU17" i="12"/>
  <c r="AK17" i="12"/>
  <c r="BE19" i="12"/>
  <c r="BU20" i="12"/>
  <c r="AK20" i="12"/>
  <c r="BE24" i="12"/>
  <c r="AY30" i="12"/>
  <c r="AL30" i="12"/>
  <c r="AZ26" i="12"/>
  <c r="CA23" i="12"/>
  <c r="AZ16" i="12"/>
  <c r="BH16" i="12"/>
  <c r="BV15" i="12"/>
  <c r="CA15" i="12"/>
  <c r="CA25" i="12"/>
  <c r="AY28" i="12"/>
  <c r="AL28" i="12"/>
  <c r="AY23" i="12"/>
  <c r="AL23" i="12"/>
  <c r="BV28" i="12"/>
  <c r="CE28" i="12"/>
  <c r="BE26" i="12"/>
  <c r="CA22" i="12"/>
  <c r="BU23" i="12"/>
  <c r="AK23" i="12"/>
  <c r="AZ18" i="12"/>
  <c r="BH18" i="12"/>
  <c r="BB30" i="12"/>
  <c r="BB26" i="12"/>
  <c r="AZ20" i="12"/>
  <c r="BE20" i="12"/>
  <c r="AY27" i="12"/>
  <c r="AL27" i="12"/>
  <c r="AY29" i="12"/>
  <c r="AL29" i="12"/>
  <c r="BZ28" i="12"/>
  <c r="BV23" i="12"/>
  <c r="CB23" i="12"/>
  <c r="BG19" i="12"/>
  <c r="AZ30" i="12"/>
  <c r="BF30" i="12"/>
  <c r="BV29" i="12"/>
  <c r="BX29" i="12"/>
  <c r="CD27" i="12"/>
  <c r="AZ22" i="12"/>
  <c r="BV18" i="12"/>
  <c r="BX18" i="12"/>
  <c r="AZ27" i="12"/>
  <c r="BH27" i="12"/>
  <c r="BV27" i="12"/>
  <c r="CE27" i="12"/>
  <c r="BV25" i="12"/>
  <c r="BY25" i="12"/>
  <c r="BU22" i="12"/>
  <c r="AK22" i="12"/>
  <c r="BV16" i="12"/>
  <c r="CA16" i="12"/>
  <c r="AZ17" i="12"/>
  <c r="BE17" i="12"/>
  <c r="AZ28" i="12"/>
  <c r="BI28" i="12"/>
  <c r="AY17" i="12"/>
  <c r="AL17" i="12"/>
  <c r="AZ21" i="12"/>
  <c r="BE21" i="12"/>
  <c r="AY21" i="12"/>
  <c r="BB27" i="12"/>
  <c r="AZ15" i="12"/>
  <c r="BB15" i="12"/>
  <c r="CD29" i="12"/>
  <c r="BB28" i="12"/>
  <c r="BU30" i="12"/>
  <c r="AK30" i="12"/>
  <c r="BH28" i="12"/>
  <c r="BB23" i="12"/>
  <c r="AY22" i="12"/>
  <c r="BV19" i="12"/>
  <c r="CD19" i="12"/>
  <c r="BV24" i="12"/>
  <c r="CA24" i="12"/>
  <c r="BV30" i="12"/>
  <c r="BX30" i="12"/>
  <c r="AY19" i="12"/>
  <c r="AZ24" i="12"/>
  <c r="BG28" i="12"/>
  <c r="BW22" i="12"/>
  <c r="BZ18" i="12"/>
  <c r="BA16" i="12"/>
  <c r="CD15" i="12"/>
  <c r="BU26" i="12"/>
  <c r="AK26" i="12"/>
  <c r="BX25" i="12"/>
  <c r="BB22" i="12"/>
  <c r="CB27" i="12"/>
  <c r="BV26" i="12"/>
  <c r="CE26" i="12"/>
  <c r="BU29" i="12"/>
  <c r="AK29" i="12"/>
  <c r="BB25" i="12"/>
  <c r="BH23" i="12"/>
  <c r="AZ25" i="12"/>
  <c r="BF25" i="12"/>
  <c r="AZ29" i="12"/>
  <c r="BI29" i="12"/>
  <c r="BH26" i="12"/>
  <c r="CD21" i="12"/>
  <c r="BB21" i="12"/>
  <c r="BV22" i="12"/>
  <c r="CB22" i="12"/>
  <c r="CD25" i="12"/>
  <c r="AY16" i="12"/>
  <c r="BH30" i="12"/>
  <c r="BH21" i="12"/>
  <c r="CD28" i="12"/>
  <c r="CD23" i="12"/>
  <c r="DA140" i="12"/>
  <c r="DA135" i="12"/>
  <c r="AN87" i="12"/>
  <c r="Q87" i="12"/>
  <c r="M87" i="12"/>
  <c r="M93" i="12"/>
  <c r="AN93" i="12"/>
  <c r="Q93" i="12"/>
  <c r="DA141" i="12"/>
  <c r="DA142" i="12"/>
  <c r="CS113" i="12"/>
  <c r="AN229" i="7"/>
  <c r="AP217" i="7"/>
  <c r="AN217" i="7"/>
  <c r="AP193" i="7"/>
  <c r="AP181" i="7"/>
  <c r="AN169" i="7"/>
  <c r="AP169" i="7"/>
  <c r="AN145" i="7"/>
  <c r="AN121" i="7"/>
  <c r="AP121" i="7"/>
  <c r="AP109" i="7"/>
  <c r="AN97" i="7"/>
  <c r="AP73" i="7"/>
  <c r="AN73" i="7"/>
  <c r="AN61" i="7"/>
  <c r="AN49" i="7"/>
  <c r="AP49" i="7"/>
  <c r="AP25" i="7"/>
  <c r="AP474" i="7"/>
  <c r="AP462" i="7"/>
  <c r="AN462" i="7"/>
  <c r="AN438" i="7"/>
  <c r="AP438" i="7"/>
  <c r="AN426" i="7"/>
  <c r="AN414" i="7"/>
  <c r="AP414" i="7"/>
  <c r="AP390" i="7"/>
  <c r="AN390" i="7"/>
  <c r="AP378" i="7"/>
  <c r="AN366" i="7"/>
  <c r="AN342" i="7"/>
  <c r="AP342" i="7"/>
  <c r="AN330" i="7"/>
  <c r="AN318" i="7"/>
  <c r="AP294" i="7"/>
  <c r="AN282" i="7"/>
  <c r="AP270" i="7"/>
  <c r="AN258" i="7"/>
  <c r="AP246" i="7"/>
  <c r="AN246" i="7"/>
  <c r="CY113" i="12"/>
  <c r="CQ113" i="12"/>
  <c r="CZ113" i="12"/>
  <c r="M139" i="12"/>
  <c r="M85" i="12"/>
  <c r="AN85" i="12"/>
  <c r="Q85" i="12"/>
  <c r="CR113" i="12"/>
  <c r="M112" i="12"/>
  <c r="AN112" i="12"/>
  <c r="Q112" i="12"/>
  <c r="CT113" i="12"/>
  <c r="CT89" i="12"/>
  <c r="CS89" i="12"/>
  <c r="CR89" i="12"/>
  <c r="CZ89" i="12"/>
  <c r="CQ89" i="12"/>
  <c r="CY89" i="12"/>
  <c r="CP89" i="12"/>
  <c r="CX89" i="12"/>
  <c r="CW89" i="12"/>
  <c r="CV89" i="12"/>
  <c r="M162" i="12"/>
  <c r="M193" i="12"/>
  <c r="AN193" i="12"/>
  <c r="Q193" i="12"/>
  <c r="CV113" i="12"/>
  <c r="AN86" i="12"/>
  <c r="Q86" i="12"/>
  <c r="M86" i="12"/>
  <c r="CW113" i="12"/>
  <c r="M203" i="12"/>
  <c r="CZ127" i="12"/>
  <c r="CQ127" i="12"/>
  <c r="CY127" i="12"/>
  <c r="CP127" i="12"/>
  <c r="CX127" i="12"/>
  <c r="CO127" i="12"/>
  <c r="CW127" i="12"/>
  <c r="CV127" i="12"/>
  <c r="CU127" i="12"/>
  <c r="CT127" i="12"/>
  <c r="CS127" i="12"/>
  <c r="CW154" i="12"/>
  <c r="CQ130" i="12"/>
  <c r="CU130" i="12"/>
  <c r="CS205" i="12"/>
  <c r="CR205" i="12"/>
  <c r="CZ205" i="12"/>
  <c r="CQ205" i="12"/>
  <c r="CO205" i="12"/>
  <c r="CV205" i="12"/>
  <c r="CW182" i="12"/>
  <c r="CV182" i="12"/>
  <c r="CU182" i="12"/>
  <c r="CV146" i="12"/>
  <c r="CU154" i="12"/>
  <c r="CT154" i="12"/>
  <c r="CS154" i="12"/>
  <c r="CP154" i="12"/>
  <c r="CO164" i="12"/>
  <c r="DA164" i="12"/>
  <c r="CV194" i="12"/>
  <c r="CT194" i="12"/>
  <c r="CY120" i="12"/>
  <c r="CZ120" i="12"/>
  <c r="CO189" i="12"/>
  <c r="CW189" i="12"/>
  <c r="CV189" i="12"/>
  <c r="CU189" i="12"/>
  <c r="CY154" i="12"/>
  <c r="CQ163" i="12"/>
  <c r="CY163" i="12"/>
  <c r="CP163" i="12"/>
  <c r="CX163" i="12"/>
  <c r="AN198" i="12"/>
  <c r="Q198" i="12"/>
  <c r="M198" i="12"/>
  <c r="CR166" i="12"/>
  <c r="CZ166" i="12"/>
  <c r="CZ176" i="12"/>
  <c r="CQ176" i="12"/>
  <c r="CY176" i="12"/>
  <c r="CP176" i="12"/>
  <c r="CT157" i="12"/>
  <c r="CU157" i="12"/>
  <c r="CV157" i="12"/>
  <c r="AN138" i="6"/>
  <c r="AN158" i="6"/>
  <c r="CF198" i="12"/>
  <c r="DC198" i="12"/>
  <c r="DE198" i="12"/>
  <c r="AW44" i="1"/>
  <c r="BA44" i="1"/>
  <c r="AX44" i="1"/>
  <c r="BD43" i="1"/>
  <c r="BE43" i="1"/>
  <c r="BD44" i="1"/>
  <c r="BE44" i="1"/>
  <c r="AZ43" i="1"/>
  <c r="AW43" i="1"/>
  <c r="AY43" i="1"/>
  <c r="BB44" i="1"/>
  <c r="BC44" i="1"/>
  <c r="BA43" i="1"/>
  <c r="AY44" i="1"/>
  <c r="AZ44" i="1"/>
  <c r="AX43" i="1"/>
  <c r="BB43" i="1"/>
  <c r="BC43" i="1"/>
  <c r="CS128" i="12"/>
  <c r="CV128" i="12"/>
  <c r="CO128" i="12"/>
  <c r="AZ10" i="1"/>
  <c r="BA11" i="1"/>
  <c r="AY10" i="1"/>
  <c r="BB10" i="1"/>
  <c r="AX10" i="1"/>
  <c r="AY11" i="1"/>
  <c r="BA10" i="1"/>
  <c r="BE11" i="1"/>
  <c r="BC10" i="1"/>
  <c r="BD11" i="1"/>
  <c r="BD10" i="1"/>
  <c r="AW11" i="1"/>
  <c r="AZ11" i="1"/>
  <c r="AX11" i="1"/>
  <c r="AW10" i="1"/>
  <c r="BE10" i="1"/>
  <c r="BB11" i="1"/>
  <c r="BC11" i="1"/>
  <c r="CV154" i="12"/>
  <c r="CQ180" i="12"/>
  <c r="CY180" i="12"/>
  <c r="CS146" i="12"/>
  <c r="CU187" i="12"/>
  <c r="CT187" i="12"/>
  <c r="CS187" i="12"/>
  <c r="CR187" i="12"/>
  <c r="CP131" i="12"/>
  <c r="CU131" i="12"/>
  <c r="CZ154" i="12"/>
  <c r="AN134" i="12"/>
  <c r="Q134" i="12"/>
  <c r="CT84" i="12"/>
  <c r="CU84" i="12"/>
  <c r="BB381" i="7"/>
  <c r="BD381" i="7"/>
  <c r="BB345" i="7"/>
  <c r="BB225" i="7"/>
  <c r="BD177" i="7"/>
  <c r="BB177" i="7"/>
  <c r="BB81" i="7"/>
  <c r="BD81" i="7"/>
  <c r="BB33" i="7"/>
  <c r="BD33" i="7"/>
  <c r="BR422" i="7"/>
  <c r="BP422" i="7"/>
  <c r="BR410" i="7"/>
  <c r="BP410" i="7"/>
  <c r="BR398" i="7"/>
  <c r="BP398" i="7"/>
  <c r="BP386" i="7"/>
  <c r="BR386" i="7"/>
  <c r="BP374" i="7"/>
  <c r="BR374" i="7"/>
  <c r="BP362" i="7"/>
  <c r="BR362" i="7"/>
  <c r="BR350" i="7"/>
  <c r="BP350" i="7"/>
  <c r="BR338" i="7"/>
  <c r="BP338" i="7"/>
  <c r="BR326" i="7"/>
  <c r="BP326" i="7"/>
  <c r="BR314" i="7"/>
  <c r="BP314" i="7"/>
  <c r="BR302" i="7"/>
  <c r="BP302" i="7"/>
  <c r="BR290" i="7"/>
  <c r="BP290" i="7"/>
  <c r="BR278" i="7"/>
  <c r="BP278" i="7"/>
  <c r="BR266" i="7"/>
  <c r="BP266" i="7"/>
  <c r="BR254" i="7"/>
  <c r="BR242" i="7"/>
  <c r="BP242" i="7"/>
  <c r="BR230" i="7"/>
  <c r="BP230" i="7"/>
  <c r="BR218" i="7"/>
  <c r="BP218" i="7"/>
  <c r="BR206" i="7"/>
  <c r="BP206" i="7"/>
  <c r="BR194" i="7"/>
  <c r="BP194" i="7"/>
  <c r="BR182" i="7"/>
  <c r="BP182" i="7"/>
  <c r="BR170" i="7"/>
  <c r="BP170" i="7"/>
  <c r="BR158" i="7"/>
  <c r="BP158" i="7"/>
  <c r="BR146" i="7"/>
  <c r="BP146" i="7"/>
  <c r="BR134" i="7"/>
  <c r="BP134" i="7"/>
  <c r="BR122" i="7"/>
  <c r="BP122" i="7"/>
  <c r="BP110" i="7"/>
  <c r="BR110" i="7"/>
  <c r="BP98" i="7"/>
  <c r="BR98" i="7"/>
  <c r="BP86" i="7"/>
  <c r="BR86" i="7"/>
  <c r="BR74" i="7"/>
  <c r="BR62" i="7"/>
  <c r="BR50" i="7"/>
  <c r="BP38" i="7"/>
  <c r="BR38" i="7"/>
  <c r="BD333" i="7"/>
  <c r="BB213" i="7"/>
  <c r="AX24" i="1"/>
  <c r="AW24" i="1"/>
  <c r="AY24" i="1"/>
  <c r="BC24" i="1"/>
  <c r="BD24" i="1"/>
  <c r="AZ24" i="1"/>
  <c r="BE24" i="1"/>
  <c r="BD273" i="7"/>
  <c r="AX23" i="1"/>
  <c r="BE23" i="1"/>
  <c r="BD23" i="1"/>
  <c r="AZ23" i="1"/>
  <c r="AY23" i="1"/>
  <c r="BC23" i="1"/>
  <c r="BB23" i="1"/>
  <c r="BB129" i="7"/>
  <c r="BA24" i="1"/>
  <c r="BA38" i="1"/>
  <c r="BD37" i="1"/>
  <c r="BE37" i="1"/>
  <c r="BE38" i="1"/>
  <c r="BD38" i="1"/>
  <c r="AZ38" i="1"/>
  <c r="AY38" i="1"/>
  <c r="BC37" i="1"/>
  <c r="AW37" i="1"/>
  <c r="BD297" i="7"/>
  <c r="BB69" i="7"/>
  <c r="BC19" i="1"/>
  <c r="BB16" i="1"/>
  <c r="BA37" i="1"/>
  <c r="AX48" i="1"/>
  <c r="BD141" i="7"/>
  <c r="AY37" i="1"/>
  <c r="BB189" i="7"/>
  <c r="BB24" i="1"/>
  <c r="BA23" i="1"/>
  <c r="BC38" i="1"/>
  <c r="BD50" i="1"/>
  <c r="AW50" i="1"/>
  <c r="BA50" i="1"/>
  <c r="AZ50" i="1"/>
  <c r="BE50" i="1"/>
  <c r="BB50" i="1"/>
  <c r="AY50" i="1"/>
  <c r="BD32" i="1"/>
  <c r="BA31" i="1"/>
  <c r="BA32" i="1"/>
  <c r="AY31" i="1"/>
  <c r="BB32" i="1"/>
  <c r="BE31" i="1"/>
  <c r="AY32" i="1"/>
  <c r="AZ31" i="1"/>
  <c r="AX31" i="1"/>
  <c r="AW32" i="1"/>
  <c r="AX32" i="1"/>
  <c r="BC31" i="1"/>
  <c r="AX26" i="1"/>
  <c r="BA26" i="1"/>
  <c r="AW25" i="1"/>
  <c r="BE26" i="1"/>
  <c r="AZ26" i="1"/>
  <c r="BB26" i="1"/>
  <c r="AY26" i="1"/>
  <c r="BD26" i="1"/>
  <c r="CV181" i="12"/>
  <c r="DA181" i="12"/>
  <c r="BD309" i="7"/>
  <c r="BD49" i="1"/>
  <c r="AX49" i="1"/>
  <c r="BA48" i="1"/>
  <c r="AZ48" i="1"/>
  <c r="BB48" i="1"/>
  <c r="BE48" i="1"/>
  <c r="BB49" i="1"/>
  <c r="BE49" i="1"/>
  <c r="AZ49" i="1"/>
  <c r="BD48" i="1"/>
  <c r="BA49" i="1"/>
  <c r="AW49" i="1"/>
  <c r="BC49" i="1"/>
  <c r="AY48" i="1"/>
  <c r="BC48" i="1"/>
  <c r="BA16" i="1"/>
  <c r="AZ16" i="1"/>
  <c r="BD16" i="1"/>
  <c r="AN213" i="6"/>
  <c r="BD249" i="7"/>
  <c r="BD105" i="7"/>
  <c r="BB201" i="7"/>
  <c r="BC20" i="1"/>
  <c r="AX20" i="1"/>
  <c r="BA20" i="1"/>
  <c r="AZ20" i="1"/>
  <c r="BE20" i="1"/>
  <c r="AW20" i="1"/>
  <c r="BD261" i="7"/>
  <c r="BB93" i="7"/>
  <c r="BD35" i="1"/>
  <c r="BA54" i="1"/>
  <c r="BB19" i="1"/>
  <c r="AY35" i="1"/>
  <c r="AY53" i="1"/>
  <c r="BA35" i="1"/>
  <c r="BV57" i="1"/>
  <c r="AZ36" i="1"/>
  <c r="AX13" i="1"/>
  <c r="AW55" i="1"/>
  <c r="AX18" i="1"/>
  <c r="AX54" i="1"/>
  <c r="BC25" i="1"/>
  <c r="BC29" i="1"/>
  <c r="AW47" i="1"/>
  <c r="BD55" i="1"/>
  <c r="BD47" i="1"/>
  <c r="AW36" i="1"/>
  <c r="BE13" i="1"/>
  <c r="AW30" i="1"/>
  <c r="AW18" i="1"/>
  <c r="BB25" i="1"/>
  <c r="AY25" i="1"/>
  <c r="AX53" i="1"/>
  <c r="BC36" i="1"/>
  <c r="BE54" i="1"/>
  <c r="AW35" i="1"/>
  <c r="D19" i="1"/>
  <c r="E19" i="1" s="1"/>
  <c r="BE12" i="1"/>
  <c r="BC13" i="1"/>
  <c r="AZ30" i="1"/>
  <c r="AY19" i="1"/>
  <c r="BC35" i="1"/>
  <c r="BE53" i="1"/>
  <c r="BD53" i="1"/>
  <c r="BB12" i="1"/>
  <c r="BB29" i="1"/>
  <c r="BA55" i="1"/>
  <c r="BD54" i="1"/>
  <c r="AZ19" i="1"/>
  <c r="AX30" i="1"/>
  <c r="AZ13" i="1"/>
  <c r="BA13" i="1"/>
  <c r="AX29" i="1"/>
  <c r="BA19" i="1"/>
  <c r="BB55" i="1"/>
  <c r="AY12" i="1"/>
  <c r="AZ54" i="1"/>
  <c r="BE25" i="1"/>
  <c r="BE30" i="1"/>
  <c r="BE36" i="1"/>
  <c r="BC55" i="1"/>
  <c r="BC18" i="1"/>
  <c r="BD29" i="1"/>
  <c r="AX36" i="1"/>
  <c r="BA9" i="1"/>
  <c r="AW13" i="1"/>
  <c r="BD36" i="1"/>
  <c r="AW19" i="1"/>
  <c r="AZ29" i="1"/>
  <c r="AQ24" i="9"/>
  <c r="AQ25" i="9"/>
  <c r="AO16" i="9"/>
  <c r="AQ56" i="9"/>
  <c r="CN192" i="12"/>
  <c r="AP24" i="9"/>
  <c r="AN17" i="9"/>
  <c r="BW200" i="12"/>
  <c r="CF200" i="12"/>
  <c r="DC200" i="12"/>
  <c r="DE200" i="12"/>
  <c r="BV200" i="12"/>
  <c r="AQ44" i="9"/>
  <c r="AP17" i="9"/>
  <c r="AO17" i="9"/>
  <c r="CN205" i="12"/>
  <c r="CM210" i="12"/>
  <c r="BU194" i="12"/>
  <c r="AK194" i="12"/>
  <c r="AY169" i="12"/>
  <c r="AL169" i="12"/>
  <c r="CM159" i="12"/>
  <c r="CN137" i="12"/>
  <c r="CM162" i="12"/>
  <c r="CM117" i="12"/>
  <c r="CE55" i="12"/>
  <c r="CE63" i="12"/>
  <c r="CE64" i="12"/>
  <c r="CE69" i="12"/>
  <c r="CE66" i="12"/>
  <c r="CE71" i="12"/>
  <c r="CE68" i="12"/>
  <c r="CE62" i="12"/>
  <c r="BI59" i="12"/>
  <c r="CE70" i="12"/>
  <c r="BI61" i="12"/>
  <c r="BI65" i="12"/>
  <c r="BI67" i="12"/>
  <c r="CE39" i="12"/>
  <c r="CE59" i="12"/>
  <c r="BI68" i="12"/>
  <c r="CE61" i="12"/>
  <c r="BI71" i="12"/>
  <c r="BI70" i="12"/>
  <c r="BE18" i="12"/>
  <c r="BC39" i="12"/>
  <c r="CV206" i="12"/>
  <c r="DE98" i="12"/>
  <c r="CP206" i="12"/>
  <c r="CW118" i="12"/>
  <c r="DE114" i="12"/>
  <c r="DA195" i="12"/>
  <c r="CY118" i="12"/>
  <c r="CX148" i="12"/>
  <c r="CX206" i="12"/>
  <c r="DE116" i="12"/>
  <c r="DE86" i="12"/>
  <c r="CZ118" i="12"/>
  <c r="CY206" i="12"/>
  <c r="CS206" i="12"/>
  <c r="DE138" i="12"/>
  <c r="CZ206" i="12"/>
  <c r="CT206" i="12"/>
  <c r="DE121" i="12"/>
  <c r="DE124" i="12"/>
  <c r="CR206" i="12"/>
  <c r="CU206" i="12"/>
  <c r="DE166" i="12"/>
  <c r="DE96" i="12"/>
  <c r="CQ206" i="12"/>
  <c r="CJ69" i="12"/>
  <c r="CM69" i="12"/>
  <c r="CR69" i="12"/>
  <c r="DE101" i="12"/>
  <c r="DE176" i="12"/>
  <c r="CO207" i="12"/>
  <c r="DA99" i="12"/>
  <c r="CX115" i="12"/>
  <c r="CO115" i="12"/>
  <c r="M209" i="12"/>
  <c r="CS115" i="12"/>
  <c r="DE120" i="12"/>
  <c r="DE193" i="12"/>
  <c r="CZ115" i="12"/>
  <c r="DE150" i="12"/>
  <c r="DE159" i="12"/>
  <c r="DE93" i="12"/>
  <c r="CT115" i="12"/>
  <c r="CP115" i="12"/>
  <c r="CV115" i="12"/>
  <c r="DE156" i="12"/>
  <c r="DE84" i="12"/>
  <c r="DE185" i="12"/>
  <c r="DE134" i="12"/>
  <c r="CV207" i="12"/>
  <c r="DE205" i="12"/>
  <c r="CV94" i="12"/>
  <c r="CQ148" i="12"/>
  <c r="DE208" i="12"/>
  <c r="CX94" i="12"/>
  <c r="CY90" i="12"/>
  <c r="CP148" i="12"/>
  <c r="CP94" i="12"/>
  <c r="DE128" i="12"/>
  <c r="DA80" i="12"/>
  <c r="DA77" i="12"/>
  <c r="DA118" i="12"/>
  <c r="DA116" i="12"/>
  <c r="DA103" i="12"/>
  <c r="DA168" i="12"/>
  <c r="DA114" i="12"/>
  <c r="CW206" i="12"/>
  <c r="DA88" i="12"/>
  <c r="CY94" i="12"/>
  <c r="M164" i="12"/>
  <c r="CQ94" i="12"/>
  <c r="DE181" i="12"/>
  <c r="CZ94" i="12"/>
  <c r="CR155" i="12"/>
  <c r="CR94" i="12"/>
  <c r="DE207" i="12"/>
  <c r="CS94" i="12"/>
  <c r="DA74" i="12"/>
  <c r="DA143" i="12"/>
  <c r="DA150" i="12"/>
  <c r="DA188" i="12"/>
  <c r="CT94" i="12"/>
  <c r="CW148" i="12"/>
  <c r="CU94" i="12"/>
  <c r="CY148" i="12"/>
  <c r="CY184" i="12"/>
  <c r="CU93" i="12"/>
  <c r="AN88" i="12"/>
  <c r="Q88" i="12"/>
  <c r="CV132" i="12"/>
  <c r="CS155" i="12"/>
  <c r="CR148" i="12"/>
  <c r="CZ129" i="12"/>
  <c r="CQ184" i="12"/>
  <c r="CX93" i="12"/>
  <c r="CW132" i="12"/>
  <c r="CY155" i="12"/>
  <c r="CR75" i="12"/>
  <c r="CR184" i="12"/>
  <c r="CV155" i="12"/>
  <c r="CS93" i="12"/>
  <c r="CO132" i="12"/>
  <c r="CV75" i="12"/>
  <c r="CU129" i="12"/>
  <c r="CS184" i="12"/>
  <c r="CW208" i="12"/>
  <c r="CV93" i="12"/>
  <c r="CT132" i="12"/>
  <c r="CS75" i="12"/>
  <c r="CT184" i="12"/>
  <c r="CX208" i="12"/>
  <c r="DE119" i="12"/>
  <c r="CU184" i="12"/>
  <c r="CW75" i="12"/>
  <c r="CP208" i="12"/>
  <c r="DE192" i="12"/>
  <c r="CP93" i="12"/>
  <c r="M116" i="12"/>
  <c r="CX132" i="12"/>
  <c r="CP108" i="12"/>
  <c r="CQ155" i="12"/>
  <c r="CZ148" i="12"/>
  <c r="CP75" i="12"/>
  <c r="CT129" i="12"/>
  <c r="CQ208" i="12"/>
  <c r="CR93" i="12"/>
  <c r="CR132" i="12"/>
  <c r="CS108" i="12"/>
  <c r="CW155" i="12"/>
  <c r="CV148" i="12"/>
  <c r="CT75" i="12"/>
  <c r="CO129" i="12"/>
  <c r="CZ208" i="12"/>
  <c r="CZ93" i="12"/>
  <c r="CP132" i="12"/>
  <c r="CT108" i="12"/>
  <c r="CP155" i="12"/>
  <c r="CY75" i="12"/>
  <c r="CV184" i="12"/>
  <c r="CR208" i="12"/>
  <c r="CQ93" i="12"/>
  <c r="CY132" i="12"/>
  <c r="M133" i="12"/>
  <c r="CT155" i="12"/>
  <c r="CO148" i="12"/>
  <c r="CO75" i="12"/>
  <c r="CO184" i="12"/>
  <c r="CV208" i="12"/>
  <c r="CU155" i="12"/>
  <c r="CQ75" i="12"/>
  <c r="CX184" i="12"/>
  <c r="CS147" i="12"/>
  <c r="CU125" i="12"/>
  <c r="CP201" i="12"/>
  <c r="CY193" i="12"/>
  <c r="CP207" i="12"/>
  <c r="CT147" i="12"/>
  <c r="CQ193" i="12"/>
  <c r="CV125" i="12"/>
  <c r="CY201" i="12"/>
  <c r="CU193" i="12"/>
  <c r="CY207" i="12"/>
  <c r="CY147" i="12"/>
  <c r="CT125" i="12"/>
  <c r="CP193" i="12"/>
  <c r="AN161" i="12"/>
  <c r="Q161" i="12"/>
  <c r="CQ147" i="12"/>
  <c r="CO125" i="12"/>
  <c r="CW201" i="12"/>
  <c r="CR193" i="12"/>
  <c r="CZ207" i="12"/>
  <c r="AN176" i="12"/>
  <c r="Q176" i="12"/>
  <c r="CX125" i="12"/>
  <c r="CX201" i="12"/>
  <c r="CW193" i="12"/>
  <c r="CR207" i="12"/>
  <c r="CX193" i="12"/>
  <c r="CP125" i="12"/>
  <c r="CO201" i="12"/>
  <c r="CT193" i="12"/>
  <c r="CS207" i="12"/>
  <c r="CW147" i="12"/>
  <c r="CY125" i="12"/>
  <c r="CU201" i="12"/>
  <c r="CS193" i="12"/>
  <c r="CT207" i="12"/>
  <c r="CO147" i="12"/>
  <c r="CX211" i="12"/>
  <c r="CW125" i="12"/>
  <c r="CQ125" i="12"/>
  <c r="AN168" i="12"/>
  <c r="Q168" i="12"/>
  <c r="CS201" i="12"/>
  <c r="CW207" i="12"/>
  <c r="CX147" i="12"/>
  <c r="CQ211" i="12"/>
  <c r="AN108" i="12"/>
  <c r="Q108" i="12"/>
  <c r="CP147" i="12"/>
  <c r="CS211" i="12"/>
  <c r="BX15" i="12"/>
  <c r="DE129" i="12"/>
  <c r="CW145" i="12"/>
  <c r="CU145" i="12"/>
  <c r="CV83" i="12"/>
  <c r="CP83" i="12"/>
  <c r="CU83" i="12"/>
  <c r="CW83" i="12"/>
  <c r="CS83" i="12"/>
  <c r="CO83" i="12"/>
  <c r="CR83" i="12"/>
  <c r="CZ83" i="12"/>
  <c r="CQ83" i="12"/>
  <c r="CX83" i="12"/>
  <c r="CY83" i="12"/>
  <c r="CT83" i="12"/>
  <c r="AN158" i="12"/>
  <c r="Q158" i="12"/>
  <c r="AN117" i="12"/>
  <c r="Q117" i="12"/>
  <c r="DE115" i="12"/>
  <c r="CP145" i="12"/>
  <c r="CS145" i="12"/>
  <c r="DE81" i="12"/>
  <c r="DE105" i="12"/>
  <c r="CY145" i="12"/>
  <c r="DE157" i="12"/>
  <c r="DE204" i="12"/>
  <c r="DE92" i="12"/>
  <c r="DE91" i="12"/>
  <c r="CQ145" i="12"/>
  <c r="DE82" i="12"/>
  <c r="DE172" i="12"/>
  <c r="DE184" i="12"/>
  <c r="CZ145" i="12"/>
  <c r="DE147" i="12"/>
  <c r="DE202" i="12"/>
  <c r="CT145" i="12"/>
  <c r="CV145" i="12"/>
  <c r="CT178" i="12"/>
  <c r="DE83" i="12"/>
  <c r="CZ211" i="12"/>
  <c r="CO145" i="12"/>
  <c r="CP178" i="12"/>
  <c r="DE106" i="12"/>
  <c r="DE123" i="12"/>
  <c r="DE169" i="12"/>
  <c r="CY178" i="12"/>
  <c r="CW178" i="12"/>
  <c r="CX202" i="12"/>
  <c r="CP202" i="12"/>
  <c r="CZ202" i="12"/>
  <c r="CR202" i="12"/>
  <c r="CT202" i="12"/>
  <c r="CO202" i="12"/>
  <c r="CY202" i="12"/>
  <c r="CW202" i="12"/>
  <c r="CQ202" i="12"/>
  <c r="CV202" i="12"/>
  <c r="CU202" i="12"/>
  <c r="CS202" i="12"/>
  <c r="CJ26" i="12"/>
  <c r="CM26" i="12"/>
  <c r="CT26" i="12"/>
  <c r="CV178" i="12"/>
  <c r="CJ64" i="12"/>
  <c r="CM64" i="12"/>
  <c r="CZ64" i="12"/>
  <c r="CR178" i="12"/>
  <c r="DE100" i="12"/>
  <c r="DE174" i="12"/>
  <c r="CQ178" i="12"/>
  <c r="DE80" i="12"/>
  <c r="CO193" i="12"/>
  <c r="CZ155" i="12"/>
  <c r="CP90" i="12"/>
  <c r="DE158" i="12"/>
  <c r="CV147" i="12"/>
  <c r="CT148" i="12"/>
  <c r="CT211" i="12"/>
  <c r="DE189" i="12"/>
  <c r="CZ184" i="12"/>
  <c r="CR145" i="12"/>
  <c r="CO208" i="12"/>
  <c r="CS153" i="12"/>
  <c r="CQ90" i="12"/>
  <c r="CT136" i="12"/>
  <c r="CX90" i="12"/>
  <c r="CQ136" i="12"/>
  <c r="CU178" i="12"/>
  <c r="CU78" i="12"/>
  <c r="CP78" i="12"/>
  <c r="CT78" i="12"/>
  <c r="CZ78" i="12"/>
  <c r="CX78" i="12"/>
  <c r="CO78" i="12"/>
  <c r="CW78" i="12"/>
  <c r="CV78" i="12"/>
  <c r="CR78" i="12"/>
  <c r="CS78" i="12"/>
  <c r="CQ78" i="12"/>
  <c r="CY78" i="12"/>
  <c r="AN105" i="12"/>
  <c r="Q105" i="12"/>
  <c r="CZ90" i="12"/>
  <c r="DE167" i="12"/>
  <c r="CR90" i="12"/>
  <c r="CV193" i="12"/>
  <c r="CO155" i="12"/>
  <c r="CS90" i="12"/>
  <c r="CU148" i="12"/>
  <c r="DE144" i="12"/>
  <c r="DE90" i="12"/>
  <c r="DE165" i="12"/>
  <c r="CO178" i="12"/>
  <c r="CS208" i="12"/>
  <c r="CT90" i="12"/>
  <c r="CU90" i="12"/>
  <c r="CV90" i="12"/>
  <c r="CW90" i="12"/>
  <c r="DE75" i="12"/>
  <c r="BC34" i="12"/>
  <c r="BJ34" i="12"/>
  <c r="DD34" i="12"/>
  <c r="CY108" i="12"/>
  <c r="CV136" i="12"/>
  <c r="DE179" i="12"/>
  <c r="CR153" i="12"/>
  <c r="AN201" i="12"/>
  <c r="Q201" i="12"/>
  <c r="CP121" i="12"/>
  <c r="BC47" i="12"/>
  <c r="DE122" i="12"/>
  <c r="CZ108" i="12"/>
  <c r="CU136" i="12"/>
  <c r="DE149" i="12"/>
  <c r="CW153" i="12"/>
  <c r="CW108" i="12"/>
  <c r="CP136" i="12"/>
  <c r="CO211" i="12"/>
  <c r="CX144" i="12"/>
  <c r="CV144" i="12"/>
  <c r="CY144" i="12"/>
  <c r="CT144" i="12"/>
  <c r="CP144" i="12"/>
  <c r="CO144" i="12"/>
  <c r="CW144" i="12"/>
  <c r="CS144" i="12"/>
  <c r="CU144" i="12"/>
  <c r="CR144" i="12"/>
  <c r="CZ144" i="12"/>
  <c r="CQ144" i="12"/>
  <c r="DE187" i="12"/>
  <c r="CU108" i="12"/>
  <c r="CO136" i="12"/>
  <c r="CT153" i="12"/>
  <c r="CR197" i="12"/>
  <c r="CZ197" i="12"/>
  <c r="CQ197" i="12"/>
  <c r="CY197" i="12"/>
  <c r="CP197" i="12"/>
  <c r="CX197" i="12"/>
  <c r="CO197" i="12"/>
  <c r="CW197" i="12"/>
  <c r="CV197" i="12"/>
  <c r="CU197" i="12"/>
  <c r="CT197" i="12"/>
  <c r="CS197" i="12"/>
  <c r="CX108" i="12"/>
  <c r="CZ136" i="12"/>
  <c r="DE209" i="12"/>
  <c r="CV153" i="12"/>
  <c r="CT97" i="12"/>
  <c r="CS97" i="12"/>
  <c r="CR97" i="12"/>
  <c r="CZ97" i="12"/>
  <c r="CQ97" i="12"/>
  <c r="CY97" i="12"/>
  <c r="CP97" i="12"/>
  <c r="CX97" i="12"/>
  <c r="CO97" i="12"/>
  <c r="CW97" i="12"/>
  <c r="CV97" i="12"/>
  <c r="CU97" i="12"/>
  <c r="DE194" i="12"/>
  <c r="CO108" i="12"/>
  <c r="CR136" i="12"/>
  <c r="CY211" i="12"/>
  <c r="DE171" i="12"/>
  <c r="CX153" i="12"/>
  <c r="AN99" i="12"/>
  <c r="Q99" i="12"/>
  <c r="DE206" i="12"/>
  <c r="CR108" i="12"/>
  <c r="CW136" i="12"/>
  <c r="CU153" i="12"/>
  <c r="CR106" i="12"/>
  <c r="CZ106" i="12"/>
  <c r="CQ106" i="12"/>
  <c r="CY106" i="12"/>
  <c r="CP106" i="12"/>
  <c r="CX106" i="12"/>
  <c r="CO106" i="12"/>
  <c r="CW106" i="12"/>
  <c r="CV106" i="12"/>
  <c r="CU106" i="12"/>
  <c r="CT106" i="12"/>
  <c r="CS106" i="12"/>
  <c r="CQ108" i="12"/>
  <c r="CS136" i="12"/>
  <c r="CQ153" i="12"/>
  <c r="CX136" i="12"/>
  <c r="DE177" i="12"/>
  <c r="CZ153" i="12"/>
  <c r="BC27" i="12"/>
  <c r="CJ48" i="12"/>
  <c r="CM48" i="12"/>
  <c r="CR48" i="12"/>
  <c r="AN102" i="12"/>
  <c r="Q102" i="12"/>
  <c r="CR101" i="12"/>
  <c r="CZ75" i="12"/>
  <c r="CX178" i="12"/>
  <c r="CY208" i="12"/>
  <c r="CO153" i="12"/>
  <c r="CZ186" i="12"/>
  <c r="CV186" i="12"/>
  <c r="CR186" i="12"/>
  <c r="CW186" i="12"/>
  <c r="CX186" i="12"/>
  <c r="CS186" i="12"/>
  <c r="CO186" i="12"/>
  <c r="CP186" i="12"/>
  <c r="CQ186" i="12"/>
  <c r="CU186" i="12"/>
  <c r="CY186" i="12"/>
  <c r="CT186" i="12"/>
  <c r="M191" i="12"/>
  <c r="AN191" i="12"/>
  <c r="Q191" i="12"/>
  <c r="BC51" i="12"/>
  <c r="BJ51" i="12"/>
  <c r="CK51" i="12"/>
  <c r="CN51" i="12"/>
  <c r="M97" i="12"/>
  <c r="CR211" i="12"/>
  <c r="CU75" i="12"/>
  <c r="DE89" i="12"/>
  <c r="CZ178" i="12"/>
  <c r="CT208" i="12"/>
  <c r="CP153" i="12"/>
  <c r="CP211" i="12"/>
  <c r="BB18" i="12"/>
  <c r="AN77" i="12"/>
  <c r="Q77" i="12"/>
  <c r="DE151" i="12"/>
  <c r="DA174" i="12"/>
  <c r="AN148" i="12"/>
  <c r="Q148" i="12"/>
  <c r="M148" i="12"/>
  <c r="DE168" i="12"/>
  <c r="M185" i="12"/>
  <c r="AN185" i="12"/>
  <c r="Q185" i="12"/>
  <c r="AN94" i="12"/>
  <c r="Q94" i="12"/>
  <c r="M174" i="12"/>
  <c r="AN174" i="12"/>
  <c r="Q174" i="12"/>
  <c r="M169" i="12"/>
  <c r="AN169" i="12"/>
  <c r="Q169" i="12"/>
  <c r="CW196" i="12"/>
  <c r="CO196" i="12"/>
  <c r="CP196" i="12"/>
  <c r="CX196" i="12"/>
  <c r="CS196" i="12"/>
  <c r="CV196" i="12"/>
  <c r="CR196" i="12"/>
  <c r="CZ196" i="12"/>
  <c r="CU196" i="12"/>
  <c r="CT196" i="12"/>
  <c r="CY196" i="12"/>
  <c r="CQ196" i="12"/>
  <c r="DE133" i="12"/>
  <c r="M90" i="12"/>
  <c r="CJ15" i="12"/>
  <c r="CM15" i="12"/>
  <c r="CY15" i="12"/>
  <c r="CX101" i="12"/>
  <c r="CP152" i="12"/>
  <c r="DE78" i="12"/>
  <c r="AN130" i="12"/>
  <c r="Q130" i="12"/>
  <c r="CU76" i="12"/>
  <c r="CT76" i="12"/>
  <c r="CO76" i="12"/>
  <c r="CW76" i="12"/>
  <c r="CR76" i="12"/>
  <c r="CV76" i="12"/>
  <c r="CZ76" i="12"/>
  <c r="CQ76" i="12"/>
  <c r="CY76" i="12"/>
  <c r="CP76" i="12"/>
  <c r="CX76" i="12"/>
  <c r="CS76" i="12"/>
  <c r="CR190" i="12"/>
  <c r="CZ190" i="12"/>
  <c r="CQ190" i="12"/>
  <c r="CY190" i="12"/>
  <c r="CP190" i="12"/>
  <c r="CX190" i="12"/>
  <c r="CO190" i="12"/>
  <c r="CW190" i="12"/>
  <c r="CV190" i="12"/>
  <c r="CU190" i="12"/>
  <c r="CT190" i="12"/>
  <c r="CS190" i="12"/>
  <c r="CU192" i="12"/>
  <c r="CT192" i="12"/>
  <c r="CS192" i="12"/>
  <c r="CR192" i="12"/>
  <c r="CZ192" i="12"/>
  <c r="CQ192" i="12"/>
  <c r="CY192" i="12"/>
  <c r="CP192" i="12"/>
  <c r="CX192" i="12"/>
  <c r="CO192" i="12"/>
  <c r="CW192" i="12"/>
  <c r="CV192" i="12"/>
  <c r="CZ101" i="12"/>
  <c r="CS165" i="12"/>
  <c r="CY165" i="12"/>
  <c r="CU165" i="12"/>
  <c r="CV165" i="12"/>
  <c r="CQ165" i="12"/>
  <c r="CR165" i="12"/>
  <c r="CW165" i="12"/>
  <c r="CX165" i="12"/>
  <c r="CO165" i="12"/>
  <c r="CP165" i="12"/>
  <c r="CT165" i="12"/>
  <c r="CZ165" i="12"/>
  <c r="AN80" i="12"/>
  <c r="Q80" i="12"/>
  <c r="M80" i="12"/>
  <c r="DA131" i="12"/>
  <c r="BC64" i="12"/>
  <c r="BJ64" i="12"/>
  <c r="CK64" i="12"/>
  <c r="CN64" i="12"/>
  <c r="AN208" i="12"/>
  <c r="Q208" i="12"/>
  <c r="CU101" i="12"/>
  <c r="CY152" i="12"/>
  <c r="CQ169" i="12"/>
  <c r="CY169" i="12"/>
  <c r="CP169" i="12"/>
  <c r="CX169" i="12"/>
  <c r="CO169" i="12"/>
  <c r="CW169" i="12"/>
  <c r="CV169" i="12"/>
  <c r="CU169" i="12"/>
  <c r="CT169" i="12"/>
  <c r="CS169" i="12"/>
  <c r="CR169" i="12"/>
  <c r="CZ169" i="12"/>
  <c r="CW101" i="12"/>
  <c r="CU152" i="12"/>
  <c r="CO101" i="12"/>
  <c r="CQ152" i="12"/>
  <c r="M74" i="12"/>
  <c r="AN74" i="12"/>
  <c r="Q74" i="12"/>
  <c r="CP203" i="12"/>
  <c r="CX203" i="12"/>
  <c r="CO203" i="12"/>
  <c r="CW203" i="12"/>
  <c r="CV203" i="12"/>
  <c r="CU203" i="12"/>
  <c r="CT203" i="12"/>
  <c r="CS203" i="12"/>
  <c r="CR203" i="12"/>
  <c r="CZ203" i="12"/>
  <c r="CQ203" i="12"/>
  <c r="CY203" i="12"/>
  <c r="M172" i="12"/>
  <c r="AN172" i="12"/>
  <c r="Q172" i="12"/>
  <c r="M95" i="12"/>
  <c r="AN95" i="12"/>
  <c r="Q95" i="12"/>
  <c r="BB16" i="12"/>
  <c r="BC36" i="12"/>
  <c r="M81" i="12"/>
  <c r="CP101" i="12"/>
  <c r="BB17" i="12"/>
  <c r="CT101" i="12"/>
  <c r="CR152" i="12"/>
  <c r="CU211" i="12"/>
  <c r="CY81" i="12"/>
  <c r="CX81" i="12"/>
  <c r="CR81" i="12"/>
  <c r="CQ81" i="12"/>
  <c r="CP81" i="12"/>
  <c r="CW81" i="12"/>
  <c r="CU81" i="12"/>
  <c r="CT81" i="12"/>
  <c r="CS81" i="12"/>
  <c r="CV81" i="12"/>
  <c r="CO81" i="12"/>
  <c r="CZ81" i="12"/>
  <c r="CT121" i="12"/>
  <c r="CV121" i="12"/>
  <c r="CU121" i="12"/>
  <c r="CX121" i="12"/>
  <c r="CS121" i="12"/>
  <c r="CQ121" i="12"/>
  <c r="CY121" i="12"/>
  <c r="CO121" i="12"/>
  <c r="CW121" i="12"/>
  <c r="CZ121" i="12"/>
  <c r="M135" i="12"/>
  <c r="AN135" i="12"/>
  <c r="Q135" i="12"/>
  <c r="M153" i="12"/>
  <c r="AN153" i="12"/>
  <c r="Q153" i="12"/>
  <c r="CQ101" i="12"/>
  <c r="CW152" i="12"/>
  <c r="CS175" i="12"/>
  <c r="CP175" i="12"/>
  <c r="CX175" i="12"/>
  <c r="CW175" i="12"/>
  <c r="CU175" i="12"/>
  <c r="CO175" i="12"/>
  <c r="CT175" i="12"/>
  <c r="CZ175" i="12"/>
  <c r="CR175" i="12"/>
  <c r="CV175" i="12"/>
  <c r="CY175" i="12"/>
  <c r="CQ175" i="12"/>
  <c r="CQ133" i="12"/>
  <c r="CP133" i="12"/>
  <c r="CV133" i="12"/>
  <c r="CX133" i="12"/>
  <c r="CU133" i="12"/>
  <c r="CY133" i="12"/>
  <c r="CR133" i="12"/>
  <c r="CT133" i="12"/>
  <c r="CS133" i="12"/>
  <c r="CO133" i="12"/>
  <c r="CW133" i="12"/>
  <c r="CZ133" i="12"/>
  <c r="M101" i="12"/>
  <c r="AN101" i="12"/>
  <c r="Q101" i="12"/>
  <c r="AN143" i="12"/>
  <c r="Q143" i="12"/>
  <c r="M143" i="12"/>
  <c r="CS101" i="12"/>
  <c r="M129" i="12"/>
  <c r="AN129" i="12"/>
  <c r="Q129" i="12"/>
  <c r="M151" i="12"/>
  <c r="AN151" i="12"/>
  <c r="Q151" i="12"/>
  <c r="AN184" i="12"/>
  <c r="Q184" i="12"/>
  <c r="M184" i="12"/>
  <c r="CT158" i="12"/>
  <c r="CV158" i="12"/>
  <c r="CS158" i="12"/>
  <c r="CU158" i="12"/>
  <c r="CW158" i="12"/>
  <c r="CO158" i="12"/>
  <c r="CY158" i="12"/>
  <c r="CQ158" i="12"/>
  <c r="CX158" i="12"/>
  <c r="CZ158" i="12"/>
  <c r="CP158" i="12"/>
  <c r="CR158" i="12"/>
  <c r="BF23" i="12"/>
  <c r="BC23" i="12"/>
  <c r="BX17" i="12"/>
  <c r="BC46" i="12"/>
  <c r="BX16" i="12"/>
  <c r="BB19" i="12"/>
  <c r="BJ19" i="12"/>
  <c r="CK19" i="12"/>
  <c r="CN19" i="12"/>
  <c r="BH22" i="12"/>
  <c r="BC22" i="12"/>
  <c r="BC32" i="12"/>
  <c r="BJ32" i="12"/>
  <c r="DD32" i="12"/>
  <c r="BC48" i="12"/>
  <c r="CA21" i="12"/>
  <c r="BY21" i="12"/>
  <c r="CJ40" i="12"/>
  <c r="CM40" i="12"/>
  <c r="CV40" i="12"/>
  <c r="BC21" i="12"/>
  <c r="BI47" i="12"/>
  <c r="BF71" i="12"/>
  <c r="BJ71" i="12"/>
  <c r="CE58" i="12"/>
  <c r="BI49" i="12"/>
  <c r="CB61" i="12"/>
  <c r="CF61" i="12"/>
  <c r="DC61" i="12"/>
  <c r="BI53" i="12"/>
  <c r="BF68" i="12"/>
  <c r="BI55" i="12"/>
  <c r="CE56" i="12"/>
  <c r="BF70" i="12"/>
  <c r="BJ70" i="12"/>
  <c r="BI44" i="12"/>
  <c r="BY67" i="12"/>
  <c r="CB67" i="12"/>
  <c r="CB68" i="12"/>
  <c r="BI54" i="12"/>
  <c r="BI45" i="12"/>
  <c r="BJ45" i="12"/>
  <c r="CE57" i="12"/>
  <c r="BI58" i="12"/>
  <c r="BI39" i="12"/>
  <c r="BF67" i="12"/>
  <c r="BJ67" i="12"/>
  <c r="CB71" i="12"/>
  <c r="CF71" i="12"/>
  <c r="DC71" i="12"/>
  <c r="BF69" i="12"/>
  <c r="CE54" i="12"/>
  <c r="CE51" i="12"/>
  <c r="CB69" i="12"/>
  <c r="CE53" i="12"/>
  <c r="CD16" i="12"/>
  <c r="CJ41" i="12"/>
  <c r="CM41" i="12"/>
  <c r="CY41" i="12"/>
  <c r="CJ32" i="12"/>
  <c r="CM32" i="12"/>
  <c r="CP32" i="12"/>
  <c r="BF49" i="12"/>
  <c r="CJ47" i="12"/>
  <c r="CM47" i="12"/>
  <c r="CP47" i="12"/>
  <c r="BF46" i="12"/>
  <c r="BF52" i="12"/>
  <c r="BJ52" i="12"/>
  <c r="CB48" i="12"/>
  <c r="CJ60" i="12"/>
  <c r="CM60" i="12"/>
  <c r="CP60" i="12"/>
  <c r="BF41" i="12"/>
  <c r="CB41" i="12"/>
  <c r="CB42" i="12"/>
  <c r="CB43" i="12"/>
  <c r="CB45" i="12"/>
  <c r="BF37" i="12"/>
  <c r="CB47" i="12"/>
  <c r="CB44" i="12"/>
  <c r="CB49" i="12"/>
  <c r="CF49" i="12"/>
  <c r="DC49" i="12"/>
  <c r="CB46" i="12"/>
  <c r="BF43" i="12"/>
  <c r="BF44" i="12"/>
  <c r="BJ44" i="12"/>
  <c r="DD44" i="12"/>
  <c r="BF48" i="12"/>
  <c r="BH20" i="12"/>
  <c r="BY60" i="12"/>
  <c r="CB60" i="12"/>
  <c r="CF55" i="12"/>
  <c r="DC55" i="12"/>
  <c r="CE25" i="12"/>
  <c r="CE42" i="12"/>
  <c r="CE46" i="12"/>
  <c r="BI33" i="12"/>
  <c r="CE30" i="12"/>
  <c r="BF53" i="12"/>
  <c r="CB54" i="12"/>
  <c r="CF54" i="12"/>
  <c r="DC54" i="12"/>
  <c r="CE43" i="12"/>
  <c r="BI22" i="12"/>
  <c r="CB51" i="12"/>
  <c r="BI41" i="12"/>
  <c r="BI36" i="12"/>
  <c r="BI26" i="12"/>
  <c r="BC56" i="12"/>
  <c r="BF56" i="12"/>
  <c r="CB57" i="12"/>
  <c r="BI25" i="12"/>
  <c r="CE50" i="12"/>
  <c r="CF50" i="12"/>
  <c r="DC50" i="12"/>
  <c r="CE41" i="12"/>
  <c r="CB58" i="12"/>
  <c r="CE47" i="12"/>
  <c r="BY52" i="12"/>
  <c r="CB52" i="12"/>
  <c r="BF50" i="12"/>
  <c r="BJ50" i="12"/>
  <c r="CK50" i="12"/>
  <c r="CN50" i="12"/>
  <c r="BF66" i="12"/>
  <c r="BJ66" i="12"/>
  <c r="BF59" i="12"/>
  <c r="BI48" i="12"/>
  <c r="CE40" i="12"/>
  <c r="BI42" i="12"/>
  <c r="BF63" i="12"/>
  <c r="BJ63" i="12"/>
  <c r="BI43" i="12"/>
  <c r="BF58" i="12"/>
  <c r="CD20" i="12"/>
  <c r="BF55" i="12"/>
  <c r="CF66" i="12"/>
  <c r="DC66" i="12"/>
  <c r="BC40" i="12"/>
  <c r="BI40" i="12"/>
  <c r="CE29" i="12"/>
  <c r="CE48" i="12"/>
  <c r="BI35" i="12"/>
  <c r="BJ35" i="12"/>
  <c r="BF65" i="12"/>
  <c r="BJ65" i="12"/>
  <c r="BF60" i="12"/>
  <c r="CE31" i="12"/>
  <c r="CB63" i="12"/>
  <c r="CB64" i="12"/>
  <c r="BF62" i="12"/>
  <c r="BJ62" i="12"/>
  <c r="CE23" i="12"/>
  <c r="BF54" i="12"/>
  <c r="BI30" i="12"/>
  <c r="CE36" i="12"/>
  <c r="BI21" i="12"/>
  <c r="CE44" i="12"/>
  <c r="BI27" i="12"/>
  <c r="CB56" i="12"/>
  <c r="CE45" i="12"/>
  <c r="CB53" i="12"/>
  <c r="BC57" i="12"/>
  <c r="BF57" i="12"/>
  <c r="BI38" i="12"/>
  <c r="CB59" i="12"/>
  <c r="CF59" i="12"/>
  <c r="DC59" i="12"/>
  <c r="BF61" i="12"/>
  <c r="CB62" i="12"/>
  <c r="BX28" i="12"/>
  <c r="CB28" i="12"/>
  <c r="CE21" i="12"/>
  <c r="BY33" i="12"/>
  <c r="CB33" i="12"/>
  <c r="CB30" i="12"/>
  <c r="BY34" i="12"/>
  <c r="CB34" i="12"/>
  <c r="BH15" i="12"/>
  <c r="CJ34" i="12"/>
  <c r="CM34" i="12"/>
  <c r="CT34" i="12"/>
  <c r="CJ72" i="12"/>
  <c r="CM72" i="12"/>
  <c r="CS72" i="12"/>
  <c r="CE22" i="12"/>
  <c r="BH17" i="12"/>
  <c r="BY32" i="12"/>
  <c r="CB32" i="12"/>
  <c r="CJ73" i="12"/>
  <c r="CM73" i="12"/>
  <c r="CW73" i="12"/>
  <c r="BC31" i="12"/>
  <c r="BF31" i="12"/>
  <c r="BY37" i="12"/>
  <c r="CB37" i="12"/>
  <c r="BI23" i="12"/>
  <c r="CB39" i="12"/>
  <c r="CB40" i="12"/>
  <c r="CE24" i="12"/>
  <c r="CB31" i="12"/>
  <c r="BF27" i="12"/>
  <c r="CR36" i="12"/>
  <c r="CB36" i="12"/>
  <c r="BY38" i="12"/>
  <c r="CB38" i="12"/>
  <c r="BF42" i="12"/>
  <c r="BY35" i="12"/>
  <c r="CB35" i="12"/>
  <c r="CJ24" i="12"/>
  <c r="CM24" i="12"/>
  <c r="CP24" i="12"/>
  <c r="BI24" i="12"/>
  <c r="CD17" i="12"/>
  <c r="BF36" i="12"/>
  <c r="BC41" i="12"/>
  <c r="BX26" i="12"/>
  <c r="CB26" i="12"/>
  <c r="BE28" i="12"/>
  <c r="BF28" i="12"/>
  <c r="BJ73" i="12"/>
  <c r="DD73" i="12"/>
  <c r="DE73" i="12"/>
  <c r="CJ44" i="12"/>
  <c r="CM44" i="12"/>
  <c r="CT44" i="12"/>
  <c r="CJ30" i="12"/>
  <c r="CM30" i="12"/>
  <c r="CW30" i="12"/>
  <c r="BC60" i="12"/>
  <c r="BC26" i="12"/>
  <c r="BF26" i="12"/>
  <c r="CJ45" i="12"/>
  <c r="CM45" i="12"/>
  <c r="CY45" i="12"/>
  <c r="CJ29" i="12"/>
  <c r="CM29" i="12"/>
  <c r="CO29" i="12"/>
  <c r="BF29" i="12"/>
  <c r="CB24" i="12"/>
  <c r="BF24" i="12"/>
  <c r="CJ33" i="12"/>
  <c r="CM33" i="12"/>
  <c r="CZ33" i="12"/>
  <c r="CB25" i="12"/>
  <c r="CD11" i="12"/>
  <c r="DA130" i="12"/>
  <c r="CU36" i="12"/>
  <c r="CA20" i="12"/>
  <c r="CW167" i="12"/>
  <c r="CV167" i="12"/>
  <c r="CU167" i="12"/>
  <c r="CT167" i="12"/>
  <c r="CS167" i="12"/>
  <c r="CR167" i="12"/>
  <c r="CZ167" i="12"/>
  <c r="CQ167" i="12"/>
  <c r="CY167" i="12"/>
  <c r="CP167" i="12"/>
  <c r="CX167" i="12"/>
  <c r="CO167" i="12"/>
  <c r="DA185" i="12"/>
  <c r="DA189" i="12"/>
  <c r="DA124" i="12"/>
  <c r="DA137" i="12"/>
  <c r="DA176" i="12"/>
  <c r="M82" i="12"/>
  <c r="DA91" i="12"/>
  <c r="DA111" i="12"/>
  <c r="DA200" i="12"/>
  <c r="AN188" i="12"/>
  <c r="Q188" i="12"/>
  <c r="M188" i="12"/>
  <c r="DA156" i="12"/>
  <c r="DA126" i="12"/>
  <c r="DA151" i="12"/>
  <c r="DA184" i="12"/>
  <c r="DA209" i="12"/>
  <c r="CO36" i="12"/>
  <c r="CZ36" i="12"/>
  <c r="CV139" i="12"/>
  <c r="CQ139" i="12"/>
  <c r="CO139" i="12"/>
  <c r="CY139" i="12"/>
  <c r="CZ139" i="12"/>
  <c r="CU139" i="12"/>
  <c r="CT139" i="12"/>
  <c r="CS139" i="12"/>
  <c r="CR139" i="12"/>
  <c r="CP139" i="12"/>
  <c r="CX139" i="12"/>
  <c r="CW139" i="12"/>
  <c r="CT96" i="12"/>
  <c r="CX96" i="12"/>
  <c r="CY96" i="12"/>
  <c r="CW96" i="12"/>
  <c r="CQ96" i="12"/>
  <c r="CO96" i="12"/>
  <c r="CZ96" i="12"/>
  <c r="CR96" i="12"/>
  <c r="CS96" i="12"/>
  <c r="CP96" i="12"/>
  <c r="CU96" i="12"/>
  <c r="CV96" i="12"/>
  <c r="CY36" i="12"/>
  <c r="M167" i="12"/>
  <c r="AN167" i="12"/>
  <c r="Q167" i="12"/>
  <c r="DA180" i="12"/>
  <c r="DA177" i="12"/>
  <c r="DA187" i="12"/>
  <c r="AN173" i="12"/>
  <c r="Q173" i="12"/>
  <c r="M173" i="12"/>
  <c r="AN144" i="12"/>
  <c r="Q144" i="12"/>
  <c r="M144" i="12"/>
  <c r="DA84" i="12"/>
  <c r="CQ36" i="12"/>
  <c r="M145" i="12"/>
  <c r="AN145" i="12"/>
  <c r="Q145" i="12"/>
  <c r="CX191" i="12"/>
  <c r="CO191" i="12"/>
  <c r="CW191" i="12"/>
  <c r="CV191" i="12"/>
  <c r="CU191" i="12"/>
  <c r="CT191" i="12"/>
  <c r="CS191" i="12"/>
  <c r="CR191" i="12"/>
  <c r="CZ191" i="12"/>
  <c r="CQ191" i="12"/>
  <c r="CY191" i="12"/>
  <c r="CP191" i="12"/>
  <c r="DA113" i="12"/>
  <c r="CZ198" i="12"/>
  <c r="CQ198" i="12"/>
  <c r="CY198" i="12"/>
  <c r="CP198" i="12"/>
  <c r="CX198" i="12"/>
  <c r="CO198" i="12"/>
  <c r="CW198" i="12"/>
  <c r="CV198" i="12"/>
  <c r="CU198" i="12"/>
  <c r="CT198" i="12"/>
  <c r="CS198" i="12"/>
  <c r="CR198" i="12"/>
  <c r="CV87" i="12"/>
  <c r="CW87" i="12"/>
  <c r="CU87" i="12"/>
  <c r="CX87" i="12"/>
  <c r="CZ87" i="12"/>
  <c r="CO87" i="12"/>
  <c r="CQ87" i="12"/>
  <c r="CY87" i="12"/>
  <c r="CP87" i="12"/>
  <c r="CT87" i="12"/>
  <c r="CR87" i="12"/>
  <c r="CS87" i="12"/>
  <c r="DA127" i="12"/>
  <c r="BY24" i="12"/>
  <c r="CV36" i="12"/>
  <c r="CB21" i="12"/>
  <c r="DA93" i="12"/>
  <c r="CQ110" i="12"/>
  <c r="CY110" i="12"/>
  <c r="CP110" i="12"/>
  <c r="CX110" i="12"/>
  <c r="CO110" i="12"/>
  <c r="CW110" i="12"/>
  <c r="CU110" i="12"/>
  <c r="CT110" i="12"/>
  <c r="CS110" i="12"/>
  <c r="CV110" i="12"/>
  <c r="CR110" i="12"/>
  <c r="CZ110" i="12"/>
  <c r="DA182" i="12"/>
  <c r="M128" i="12"/>
  <c r="AN128" i="12"/>
  <c r="Q128" i="12"/>
  <c r="DA204" i="12"/>
  <c r="M177" i="12"/>
  <c r="AN177" i="12"/>
  <c r="Q177" i="12"/>
  <c r="CT109" i="12"/>
  <c r="CO109" i="12"/>
  <c r="CP109" i="12"/>
  <c r="CU109" i="12"/>
  <c r="CV109" i="12"/>
  <c r="CZ109" i="12"/>
  <c r="CR109" i="12"/>
  <c r="CS109" i="12"/>
  <c r="CY109" i="12"/>
  <c r="CX109" i="12"/>
  <c r="CW109" i="12"/>
  <c r="CQ109" i="12"/>
  <c r="CT86" i="12"/>
  <c r="CO86" i="12"/>
  <c r="CZ86" i="12"/>
  <c r="CS86" i="12"/>
  <c r="CU86" i="12"/>
  <c r="CW86" i="12"/>
  <c r="CQ86" i="12"/>
  <c r="CX86" i="12"/>
  <c r="CV86" i="12"/>
  <c r="CR86" i="12"/>
  <c r="CP86" i="12"/>
  <c r="CY86" i="12"/>
  <c r="M146" i="12"/>
  <c r="CY107" i="12"/>
  <c r="CP107" i="12"/>
  <c r="CX107" i="12"/>
  <c r="CO107" i="12"/>
  <c r="CW107" i="12"/>
  <c r="CV107" i="12"/>
  <c r="CU107" i="12"/>
  <c r="CT107" i="12"/>
  <c r="CS107" i="12"/>
  <c r="CR107" i="12"/>
  <c r="CZ107" i="12"/>
  <c r="CQ107" i="12"/>
  <c r="DA146" i="12"/>
  <c r="CS170" i="12"/>
  <c r="CO170" i="12"/>
  <c r="CV170" i="12"/>
  <c r="CX170" i="12"/>
  <c r="CY170" i="12"/>
  <c r="CQ170" i="12"/>
  <c r="CP170" i="12"/>
  <c r="CU170" i="12"/>
  <c r="CT170" i="12"/>
  <c r="CZ170" i="12"/>
  <c r="CR170" i="12"/>
  <c r="CW170" i="12"/>
  <c r="BY28" i="12"/>
  <c r="CP64" i="12"/>
  <c r="CU64" i="12"/>
  <c r="CV64" i="12"/>
  <c r="CO64" i="12"/>
  <c r="CZ69" i="12"/>
  <c r="CF72" i="12"/>
  <c r="DC72" i="12"/>
  <c r="AL61" i="12"/>
  <c r="CJ61" i="12"/>
  <c r="CM61" i="12"/>
  <c r="CW36" i="12"/>
  <c r="AL35" i="12"/>
  <c r="CJ35" i="12"/>
  <c r="CM35" i="12"/>
  <c r="AL59" i="12"/>
  <c r="CJ59" i="12"/>
  <c r="CM59" i="12"/>
  <c r="CJ55" i="12"/>
  <c r="CM55" i="12"/>
  <c r="CJ68" i="12"/>
  <c r="CM68" i="12"/>
  <c r="CJ50" i="12"/>
  <c r="CM50" i="12"/>
  <c r="CJ58" i="12"/>
  <c r="CM58" i="12"/>
  <c r="CJ52" i="12"/>
  <c r="CM52" i="12"/>
  <c r="AL65" i="12"/>
  <c r="CJ65" i="12"/>
  <c r="CM65" i="12"/>
  <c r="CQ65" i="12"/>
  <c r="AL67" i="12"/>
  <c r="CJ67" i="12"/>
  <c r="CM67" i="12"/>
  <c r="AL49" i="12"/>
  <c r="CJ49" i="12"/>
  <c r="CM49" i="12"/>
  <c r="AL39" i="12"/>
  <c r="CJ39" i="12"/>
  <c r="CM39" i="12"/>
  <c r="AL53" i="12"/>
  <c r="CJ53" i="12"/>
  <c r="CM53" i="12"/>
  <c r="CT36" i="12"/>
  <c r="CJ43" i="12"/>
  <c r="CM43" i="12"/>
  <c r="BC33" i="12"/>
  <c r="CP36" i="12"/>
  <c r="BC69" i="12"/>
  <c r="AL54" i="12"/>
  <c r="CJ54" i="12"/>
  <c r="CM54" i="12"/>
  <c r="CV54" i="12"/>
  <c r="AL31" i="12"/>
  <c r="CJ31" i="12"/>
  <c r="CM31" i="12"/>
  <c r="BC38" i="12"/>
  <c r="CJ38" i="12"/>
  <c r="CM38" i="12"/>
  <c r="CS36" i="12"/>
  <c r="AL63" i="12"/>
  <c r="CJ63" i="12"/>
  <c r="CM63" i="12"/>
  <c r="CJ70" i="12"/>
  <c r="CM70" i="12"/>
  <c r="DD72" i="12"/>
  <c r="CK72" i="12"/>
  <c r="CN72" i="12"/>
  <c r="AL42" i="12"/>
  <c r="CJ42" i="12"/>
  <c r="CM42" i="12"/>
  <c r="CJ57" i="12"/>
  <c r="CM57" i="12"/>
  <c r="BC37" i="12"/>
  <c r="CJ37" i="12"/>
  <c r="CM37" i="12"/>
  <c r="AL51" i="12"/>
  <c r="CJ51" i="12"/>
  <c r="CM51" i="12"/>
  <c r="AL66" i="12"/>
  <c r="CJ66" i="12"/>
  <c r="CM66" i="12"/>
  <c r="AL56" i="12"/>
  <c r="CJ56" i="12"/>
  <c r="CM56" i="12"/>
  <c r="CJ62" i="12"/>
  <c r="CM62" i="12"/>
  <c r="AL71" i="12"/>
  <c r="CJ71" i="12"/>
  <c r="CM71" i="12"/>
  <c r="AL46" i="12"/>
  <c r="CJ46" i="12"/>
  <c r="CM46" i="12"/>
  <c r="CZ46" i="12"/>
  <c r="CR47" i="12"/>
  <c r="BY26" i="12"/>
  <c r="CJ18" i="12"/>
  <c r="CM18" i="12"/>
  <c r="CU18" i="12"/>
  <c r="CF68" i="12"/>
  <c r="DC68" i="12"/>
  <c r="BX23" i="12"/>
  <c r="BY23" i="12"/>
  <c r="CT73" i="12"/>
  <c r="CS73" i="12"/>
  <c r="CQ73" i="12"/>
  <c r="CJ28" i="12"/>
  <c r="CM28" i="12"/>
  <c r="CT28" i="12"/>
  <c r="BX27" i="12"/>
  <c r="BY27" i="12"/>
  <c r="BC29" i="12"/>
  <c r="BH25" i="12"/>
  <c r="BC25" i="12"/>
  <c r="BY30" i="12"/>
  <c r="BC28" i="12"/>
  <c r="BC24" i="12"/>
  <c r="BF22" i="12"/>
  <c r="BC30" i="12"/>
  <c r="BY29" i="12"/>
  <c r="CF70" i="12"/>
  <c r="DC70" i="12"/>
  <c r="BF21" i="12"/>
  <c r="CD22" i="12"/>
  <c r="BY22" i="12"/>
  <c r="CF65" i="12"/>
  <c r="DC65" i="12"/>
  <c r="CA29" i="12"/>
  <c r="BE15" i="12"/>
  <c r="BE16" i="12"/>
  <c r="CA28" i="12"/>
  <c r="CA18" i="12"/>
  <c r="CA30" i="12"/>
  <c r="CQ26" i="12"/>
  <c r="BE29" i="12"/>
  <c r="BE25" i="12"/>
  <c r="BE30" i="12"/>
  <c r="CA14" i="12"/>
  <c r="BE22" i="12"/>
  <c r="CJ23" i="12"/>
  <c r="CM23" i="12"/>
  <c r="CA19" i="12"/>
  <c r="BX22" i="12"/>
  <c r="CP26" i="12"/>
  <c r="CF15" i="12"/>
  <c r="DC15" i="12"/>
  <c r="CJ25" i="12"/>
  <c r="CM25" i="12"/>
  <c r="CY25" i="12"/>
  <c r="CJ17" i="12"/>
  <c r="CM17" i="12"/>
  <c r="CD18" i="12"/>
  <c r="BB29" i="12"/>
  <c r="CD30" i="12"/>
  <c r="CJ27" i="12"/>
  <c r="CM27" i="12"/>
  <c r="AL21" i="12"/>
  <c r="CJ21" i="12"/>
  <c r="CM21" i="12"/>
  <c r="CQ21" i="12"/>
  <c r="BB20" i="12"/>
  <c r="CJ20" i="12"/>
  <c r="CM20" i="12"/>
  <c r="BH29" i="12"/>
  <c r="BX19" i="12"/>
  <c r="AL22" i="12"/>
  <c r="CJ22" i="12"/>
  <c r="CM22" i="12"/>
  <c r="CD26" i="12"/>
  <c r="BB24" i="12"/>
  <c r="CJ16" i="12"/>
  <c r="CM16" i="12"/>
  <c r="AL16" i="12"/>
  <c r="AL19" i="12"/>
  <c r="CJ19" i="12"/>
  <c r="CM19" i="12"/>
  <c r="BH24" i="12"/>
  <c r="BX24" i="12"/>
  <c r="CD24" i="12"/>
  <c r="CZ162" i="12"/>
  <c r="CT162" i="12"/>
  <c r="CV162" i="12"/>
  <c r="CY162" i="12"/>
  <c r="CR162" i="12"/>
  <c r="CS162" i="12"/>
  <c r="CU162" i="12"/>
  <c r="CW162" i="12"/>
  <c r="CO162" i="12"/>
  <c r="CX162" i="12"/>
  <c r="CP162" i="12"/>
  <c r="CQ162" i="12"/>
  <c r="DA128" i="12"/>
  <c r="DA163" i="12"/>
  <c r="DA194" i="12"/>
  <c r="CQ159" i="12"/>
  <c r="CR159" i="12"/>
  <c r="CS159" i="12"/>
  <c r="CU159" i="12"/>
  <c r="CT159" i="12"/>
  <c r="CZ159" i="12"/>
  <c r="CX159" i="12"/>
  <c r="CW159" i="12"/>
  <c r="CP159" i="12"/>
  <c r="CY159" i="12"/>
  <c r="CO159" i="12"/>
  <c r="CV159" i="12"/>
  <c r="DA154" i="12"/>
  <c r="M192" i="12"/>
  <c r="AN192" i="12"/>
  <c r="Q192" i="12"/>
  <c r="DA166" i="12"/>
  <c r="M137" i="12"/>
  <c r="AN137" i="12"/>
  <c r="Q137" i="12"/>
  <c r="DA205" i="12"/>
  <c r="CS210" i="12"/>
  <c r="CO210" i="12"/>
  <c r="CT210" i="12"/>
  <c r="CR210" i="12"/>
  <c r="CV210" i="12"/>
  <c r="CX210" i="12"/>
  <c r="CP210" i="12"/>
  <c r="CY210" i="12"/>
  <c r="CQ210" i="12"/>
  <c r="CZ210" i="12"/>
  <c r="CU210" i="12"/>
  <c r="CW210" i="12"/>
  <c r="AN205" i="12"/>
  <c r="Q205" i="12"/>
  <c r="M205" i="12"/>
  <c r="DA120" i="12"/>
  <c r="DA89" i="12"/>
  <c r="DA206" i="12"/>
  <c r="CW117" i="12"/>
  <c r="CP117" i="12"/>
  <c r="CV117" i="12"/>
  <c r="CT117" i="12"/>
  <c r="CO117" i="12"/>
  <c r="CS117" i="12"/>
  <c r="CX117" i="12"/>
  <c r="CU117" i="12"/>
  <c r="CR117" i="12"/>
  <c r="CZ117" i="12"/>
  <c r="CQ117" i="12"/>
  <c r="CY117" i="12"/>
  <c r="DA157" i="12"/>
  <c r="CZ15" i="12"/>
  <c r="CF40" i="12"/>
  <c r="DC40" i="12"/>
  <c r="BJ18" i="12"/>
  <c r="DD18" i="12"/>
  <c r="BJ59" i="12"/>
  <c r="CS60" i="12"/>
  <c r="CQ69" i="12"/>
  <c r="CF53" i="12"/>
  <c r="DC53" i="12"/>
  <c r="CF63" i="12"/>
  <c r="DC63" i="12"/>
  <c r="CF51" i="12"/>
  <c r="DC51" i="12"/>
  <c r="CF17" i="12"/>
  <c r="DC17" i="12"/>
  <c r="CT69" i="12"/>
  <c r="CU69" i="12"/>
  <c r="CY69" i="12"/>
  <c r="CP69" i="12"/>
  <c r="CF39" i="12"/>
  <c r="DC39" i="12"/>
  <c r="CF62" i="12"/>
  <c r="DC62" i="12"/>
  <c r="BJ68" i="12"/>
  <c r="DD68" i="12"/>
  <c r="DE68" i="12"/>
  <c r="CT64" i="12"/>
  <c r="BJ61" i="12"/>
  <c r="CF42" i="12"/>
  <c r="DC42" i="12"/>
  <c r="CX69" i="12"/>
  <c r="CF64" i="12"/>
  <c r="DC64" i="12"/>
  <c r="CF69" i="12"/>
  <c r="DC69" i="12"/>
  <c r="BJ47" i="12"/>
  <c r="CS69" i="12"/>
  <c r="CS64" i="12"/>
  <c r="BJ39" i="12"/>
  <c r="DD39" i="12"/>
  <c r="DE39" i="12"/>
  <c r="CR40" i="12"/>
  <c r="CQ60" i="12"/>
  <c r="CV69" i="12"/>
  <c r="CX64" i="12"/>
  <c r="CR64" i="12"/>
  <c r="CU29" i="12"/>
  <c r="CU73" i="12"/>
  <c r="CX60" i="12"/>
  <c r="CW69" i="12"/>
  <c r="CW64" i="12"/>
  <c r="CW60" i="12"/>
  <c r="CO69" i="12"/>
  <c r="DA69" i="12"/>
  <c r="CF47" i="12"/>
  <c r="DC47" i="12"/>
  <c r="CY64" i="12"/>
  <c r="CS26" i="12"/>
  <c r="CV48" i="12"/>
  <c r="CZ26" i="12"/>
  <c r="CU26" i="12"/>
  <c r="CQ48" i="12"/>
  <c r="CV26" i="12"/>
  <c r="CY48" i="12"/>
  <c r="DA115" i="12"/>
  <c r="CX26" i="12"/>
  <c r="CZ48" i="12"/>
  <c r="CW26" i="12"/>
  <c r="CY26" i="12"/>
  <c r="CO48" i="12"/>
  <c r="DA129" i="12"/>
  <c r="DA94" i="12"/>
  <c r="DA132" i="12"/>
  <c r="BJ38" i="12"/>
  <c r="DD38" i="12"/>
  <c r="DE38" i="12"/>
  <c r="BJ49" i="12"/>
  <c r="DD49" i="12"/>
  <c r="DE49" i="12"/>
  <c r="BJ53" i="12"/>
  <c r="DA201" i="12"/>
  <c r="DA125" i="12"/>
  <c r="DA207" i="12"/>
  <c r="DA145" i="12"/>
  <c r="DA147" i="12"/>
  <c r="DA193" i="12"/>
  <c r="CR41" i="12"/>
  <c r="CF25" i="12"/>
  <c r="DC25" i="12"/>
  <c r="CF16" i="12"/>
  <c r="DC16" i="12"/>
  <c r="CF45" i="12"/>
  <c r="DC45" i="12"/>
  <c r="DA155" i="12"/>
  <c r="DA148" i="12"/>
  <c r="BJ56" i="12"/>
  <c r="DD56" i="12"/>
  <c r="CW48" i="12"/>
  <c r="CS48" i="12"/>
  <c r="CQ15" i="12"/>
  <c r="CQ64" i="12"/>
  <c r="DA64" i="12"/>
  <c r="CU48" i="12"/>
  <c r="CZ47" i="12"/>
  <c r="CP48" i="12"/>
  <c r="CT48" i="12"/>
  <c r="DA83" i="12"/>
  <c r="CQ47" i="12"/>
  <c r="CX47" i="12"/>
  <c r="CS47" i="12"/>
  <c r="BJ15" i="12"/>
  <c r="DD15" i="12"/>
  <c r="DE15" i="12"/>
  <c r="CR26" i="12"/>
  <c r="CO26" i="12"/>
  <c r="CO47" i="12"/>
  <c r="CX48" i="12"/>
  <c r="DA178" i="12"/>
  <c r="DA202" i="12"/>
  <c r="DA75" i="12"/>
  <c r="DA208" i="12"/>
  <c r="DA90" i="12"/>
  <c r="DA78" i="12"/>
  <c r="DA153" i="12"/>
  <c r="CK73" i="12"/>
  <c r="CN73" i="12"/>
  <c r="M73" i="12"/>
  <c r="CO65" i="12"/>
  <c r="CX73" i="12"/>
  <c r="CZ65" i="12"/>
  <c r="BJ58" i="12"/>
  <c r="DD58" i="12"/>
  <c r="DA136" i="12"/>
  <c r="BJ16" i="12"/>
  <c r="DD16" i="12"/>
  <c r="DE16" i="12"/>
  <c r="CY73" i="12"/>
  <c r="CZ41" i="12"/>
  <c r="DA108" i="12"/>
  <c r="DA144" i="12"/>
  <c r="DA106" i="12"/>
  <c r="CU60" i="12"/>
  <c r="CR24" i="12"/>
  <c r="CT24" i="12"/>
  <c r="DA197" i="12"/>
  <c r="CW24" i="12"/>
  <c r="DA152" i="12"/>
  <c r="DA211" i="12"/>
  <c r="DA97" i="12"/>
  <c r="CV30" i="12"/>
  <c r="CU15" i="12"/>
  <c r="CZ40" i="12"/>
  <c r="DA101" i="12"/>
  <c r="CZ24" i="12"/>
  <c r="CW15" i="12"/>
  <c r="BJ46" i="12"/>
  <c r="DD46" i="12"/>
  <c r="DA175" i="12"/>
  <c r="DA121" i="12"/>
  <c r="CY24" i="12"/>
  <c r="CP15" i="12"/>
  <c r="CX24" i="12"/>
  <c r="CS15" i="12"/>
  <c r="CT29" i="12"/>
  <c r="BJ42" i="12"/>
  <c r="DD42" i="12"/>
  <c r="DA196" i="12"/>
  <c r="CU24" i="12"/>
  <c r="BJ57" i="12"/>
  <c r="DD57" i="12"/>
  <c r="BJ54" i="12"/>
  <c r="DD54" i="12"/>
  <c r="DE54" i="12"/>
  <c r="CS34" i="12"/>
  <c r="CQ30" i="12"/>
  <c r="CS24" i="12"/>
  <c r="CU40" i="12"/>
  <c r="CV15" i="12"/>
  <c r="CR15" i="12"/>
  <c r="DA133" i="12"/>
  <c r="CS40" i="12"/>
  <c r="CO15" i="12"/>
  <c r="CT15" i="12"/>
  <c r="CX40" i="12"/>
  <c r="CX15" i="12"/>
  <c r="CP40" i="12"/>
  <c r="CW47" i="12"/>
  <c r="DA186" i="12"/>
  <c r="CO40" i="12"/>
  <c r="CY40" i="12"/>
  <c r="CQ40" i="12"/>
  <c r="BJ17" i="12"/>
  <c r="DD17" i="12"/>
  <c r="DE17" i="12"/>
  <c r="DA192" i="12"/>
  <c r="DA169" i="12"/>
  <c r="CP33" i="12"/>
  <c r="BJ60" i="12"/>
  <c r="DD60" i="12"/>
  <c r="DA203" i="12"/>
  <c r="DA76" i="12"/>
  <c r="BJ33" i="12"/>
  <c r="CO60" i="12"/>
  <c r="DA158" i="12"/>
  <c r="DA81" i="12"/>
  <c r="DA165" i="12"/>
  <c r="CK44" i="12"/>
  <c r="CN44" i="12"/>
  <c r="M44" i="12"/>
  <c r="DA190" i="12"/>
  <c r="DD45" i="12"/>
  <c r="CK45" i="12"/>
  <c r="CN45" i="12"/>
  <c r="AN45" i="12"/>
  <c r="Q45" i="12"/>
  <c r="CK52" i="12"/>
  <c r="CN52" i="12"/>
  <c r="AN52" i="12"/>
  <c r="Q52" i="12"/>
  <c r="DD52" i="12"/>
  <c r="CU32" i="12"/>
  <c r="CY32" i="12"/>
  <c r="CX41" i="12"/>
  <c r="CU44" i="12"/>
  <c r="CP41" i="12"/>
  <c r="CT40" i="12"/>
  <c r="DD51" i="12"/>
  <c r="CU41" i="12"/>
  <c r="CP73" i="12"/>
  <c r="CV32" i="12"/>
  <c r="BJ37" i="12"/>
  <c r="DD37" i="12"/>
  <c r="BJ69" i="12"/>
  <c r="DD69" i="12"/>
  <c r="DE69" i="12"/>
  <c r="CS41" i="12"/>
  <c r="BJ23" i="12"/>
  <c r="CK23" i="12"/>
  <c r="CN23" i="12"/>
  <c r="M23" i="12"/>
  <c r="CR73" i="12"/>
  <c r="CQ72" i="12"/>
  <c r="CF56" i="12"/>
  <c r="DC56" i="12"/>
  <c r="DE56" i="12"/>
  <c r="BJ43" i="12"/>
  <c r="DD43" i="12"/>
  <c r="CK34" i="12"/>
  <c r="CN34" i="12"/>
  <c r="AN34" i="12"/>
  <c r="Q34" i="12"/>
  <c r="CV72" i="12"/>
  <c r="BJ48" i="12"/>
  <c r="DD48" i="12"/>
  <c r="DE48" i="12"/>
  <c r="CF67" i="12"/>
  <c r="DC67" i="12"/>
  <c r="CW40" i="12"/>
  <c r="CX72" i="12"/>
  <c r="CT41" i="12"/>
  <c r="CF44" i="12"/>
  <c r="DC44" i="12"/>
  <c r="CV41" i="12"/>
  <c r="CF57" i="12"/>
  <c r="DC57" i="12"/>
  <c r="CT32" i="12"/>
  <c r="CW41" i="12"/>
  <c r="CW32" i="12"/>
  <c r="CF48" i="12"/>
  <c r="DC48" i="12"/>
  <c r="CF46" i="12"/>
  <c r="DC46" i="12"/>
  <c r="CO41" i="12"/>
  <c r="CO44" i="12"/>
  <c r="DD71" i="12"/>
  <c r="CK71" i="12"/>
  <c r="CN71" i="12"/>
  <c r="M71" i="12"/>
  <c r="DD47" i="12"/>
  <c r="DE47" i="12"/>
  <c r="CK47" i="12"/>
  <c r="CN47" i="12"/>
  <c r="AN47" i="12"/>
  <c r="Q47" i="12"/>
  <c r="CK68" i="12"/>
  <c r="CN68" i="12"/>
  <c r="M68" i="12"/>
  <c r="CS29" i="12"/>
  <c r="CQ33" i="12"/>
  <c r="CT60" i="12"/>
  <c r="CX32" i="12"/>
  <c r="BJ36" i="12"/>
  <c r="DD36" i="12"/>
  <c r="CU30" i="12"/>
  <c r="BJ55" i="12"/>
  <c r="CF52" i="12"/>
  <c r="DC52" i="12"/>
  <c r="CO73" i="12"/>
  <c r="CW72" i="12"/>
  <c r="CY60" i="12"/>
  <c r="CF21" i="12"/>
  <c r="DC21" i="12"/>
  <c r="DD64" i="12"/>
  <c r="DE64" i="12"/>
  <c r="BJ21" i="12"/>
  <c r="CY47" i="12"/>
  <c r="CS32" i="12"/>
  <c r="CF58" i="12"/>
  <c r="DC58" i="12"/>
  <c r="CF43" i="12"/>
  <c r="DC43" i="12"/>
  <c r="CF41" i="12"/>
  <c r="DC41" i="12"/>
  <c r="CT47" i="12"/>
  <c r="CV60" i="12"/>
  <c r="CS30" i="12"/>
  <c r="BJ41" i="12"/>
  <c r="CK46" i="12"/>
  <c r="CN46" i="12"/>
  <c r="CZ60" i="12"/>
  <c r="CZ73" i="12"/>
  <c r="CF20" i="12"/>
  <c r="DC20" i="12"/>
  <c r="CQ24" i="12"/>
  <c r="CV24" i="12"/>
  <c r="BJ30" i="12"/>
  <c r="DD30" i="12"/>
  <c r="CV73" i="12"/>
  <c r="CO72" i="12"/>
  <c r="CQ41" i="12"/>
  <c r="CR60" i="12"/>
  <c r="CY33" i="12"/>
  <c r="CV47" i="12"/>
  <c r="CZ32" i="12"/>
  <c r="BJ40" i="12"/>
  <c r="DD40" i="12"/>
  <c r="DE40" i="12"/>
  <c r="CO24" i="12"/>
  <c r="CP72" i="12"/>
  <c r="CZ44" i="12"/>
  <c r="CU47" i="12"/>
  <c r="CF35" i="12"/>
  <c r="DC35" i="12"/>
  <c r="CO34" i="12"/>
  <c r="CO32" i="12"/>
  <c r="CR32" i="12"/>
  <c r="CQ32" i="12"/>
  <c r="BJ27" i="12"/>
  <c r="CK27" i="12"/>
  <c r="CN27" i="12"/>
  <c r="BJ20" i="12"/>
  <c r="DD20" i="12"/>
  <c r="DD35" i="12"/>
  <c r="CK35" i="12"/>
  <c r="CN35" i="12"/>
  <c r="DD66" i="12"/>
  <c r="DE66" i="12"/>
  <c r="CK66" i="12"/>
  <c r="CN66" i="12"/>
  <c r="CZ45" i="12"/>
  <c r="CF38" i="12"/>
  <c r="DC38" i="12"/>
  <c r="BJ31" i="12"/>
  <c r="CK31" i="12"/>
  <c r="CN31" i="12"/>
  <c r="BJ25" i="12"/>
  <c r="DD25" i="12"/>
  <c r="CF28" i="12"/>
  <c r="DC28" i="12"/>
  <c r="CV29" i="12"/>
  <c r="CZ72" i="12"/>
  <c r="CK56" i="12"/>
  <c r="CN56" i="12"/>
  <c r="M56" i="12"/>
  <c r="CV44" i="12"/>
  <c r="CQ34" i="12"/>
  <c r="BJ26" i="12"/>
  <c r="DD26" i="12"/>
  <c r="CF36" i="12"/>
  <c r="DC36" i="12"/>
  <c r="CF34" i="12"/>
  <c r="DC34" i="12"/>
  <c r="DE34" i="12"/>
  <c r="CT72" i="12"/>
  <c r="CU45" i="12"/>
  <c r="CX44" i="12"/>
  <c r="CF32" i="12"/>
  <c r="DC32" i="12"/>
  <c r="DE32" i="12"/>
  <c r="CU72" i="12"/>
  <c r="CK32" i="12"/>
  <c r="CN32" i="12"/>
  <c r="M32" i="12"/>
  <c r="CF31" i="12"/>
  <c r="DC31" i="12"/>
  <c r="DE44" i="12"/>
  <c r="CQ45" i="12"/>
  <c r="BJ28" i="12"/>
  <c r="DD28" i="12"/>
  <c r="CR45" i="12"/>
  <c r="CF60" i="12"/>
  <c r="DC60" i="12"/>
  <c r="CX45" i="12"/>
  <c r="DD50" i="12"/>
  <c r="DE50" i="12"/>
  <c r="CY29" i="12"/>
  <c r="CY72" i="12"/>
  <c r="CP30" i="12"/>
  <c r="CR34" i="12"/>
  <c r="CW29" i="12"/>
  <c r="CT33" i="12"/>
  <c r="DD19" i="12"/>
  <c r="CY34" i="12"/>
  <c r="CU34" i="12"/>
  <c r="CR72" i="12"/>
  <c r="CF33" i="12"/>
  <c r="DC33" i="12"/>
  <c r="CZ29" i="12"/>
  <c r="CZ30" i="12"/>
  <c r="CV45" i="12"/>
  <c r="CT45" i="12"/>
  <c r="CX34" i="12"/>
  <c r="CZ34" i="12"/>
  <c r="CV34" i="12"/>
  <c r="CP34" i="12"/>
  <c r="CS33" i="12"/>
  <c r="CR33" i="12"/>
  <c r="CU33" i="12"/>
  <c r="CW33" i="12"/>
  <c r="CO33" i="12"/>
  <c r="CF37" i="12"/>
  <c r="DC37" i="12"/>
  <c r="CW34" i="12"/>
  <c r="CU65" i="12"/>
  <c r="CW65" i="12"/>
  <c r="CX29" i="12"/>
  <c r="CP29" i="12"/>
  <c r="CT30" i="12"/>
  <c r="CW45" i="12"/>
  <c r="CQ29" i="12"/>
  <c r="CO45" i="12"/>
  <c r="CX33" i="12"/>
  <c r="CR44" i="12"/>
  <c r="CW44" i="12"/>
  <c r="CX30" i="12"/>
  <c r="CO30" i="12"/>
  <c r="CV33" i="12"/>
  <c r="CP44" i="12"/>
  <c r="CQ44" i="12"/>
  <c r="CR29" i="12"/>
  <c r="CY30" i="12"/>
  <c r="CS44" i="12"/>
  <c r="CR30" i="12"/>
  <c r="CS45" i="12"/>
  <c r="CP45" i="12"/>
  <c r="CY44" i="12"/>
  <c r="CF29" i="12"/>
  <c r="DC29" i="12"/>
  <c r="CX54" i="12"/>
  <c r="AN50" i="12"/>
  <c r="Q50" i="12"/>
  <c r="CF26" i="12"/>
  <c r="DC26" i="12"/>
  <c r="CF27" i="12"/>
  <c r="DC27" i="12"/>
  <c r="CW54" i="12"/>
  <c r="CS54" i="12"/>
  <c r="CR65" i="12"/>
  <c r="DA167" i="12"/>
  <c r="CV21" i="12"/>
  <c r="CO54" i="12"/>
  <c r="CX21" i="12"/>
  <c r="DA139" i="12"/>
  <c r="CF22" i="12"/>
  <c r="DC22" i="12"/>
  <c r="DA96" i="12"/>
  <c r="CQ46" i="12"/>
  <c r="DA87" i="12"/>
  <c r="DA198" i="12"/>
  <c r="DA170" i="12"/>
  <c r="DA110" i="12"/>
  <c r="DA109" i="12"/>
  <c r="CX46" i="12"/>
  <c r="CP46" i="12"/>
  <c r="CU54" i="12"/>
  <c r="CU46" i="12"/>
  <c r="CU28" i="12"/>
  <c r="CO28" i="12"/>
  <c r="DA159" i="12"/>
  <c r="CS21" i="12"/>
  <c r="CR46" i="12"/>
  <c r="CT54" i="12"/>
  <c r="DA191" i="12"/>
  <c r="CO21" i="12"/>
  <c r="CT18" i="12"/>
  <c r="DA36" i="12"/>
  <c r="DA107" i="12"/>
  <c r="CU21" i="12"/>
  <c r="CF23" i="12"/>
  <c r="DC23" i="12"/>
  <c r="DA117" i="12"/>
  <c r="CY28" i="12"/>
  <c r="CR28" i="12"/>
  <c r="DA210" i="12"/>
  <c r="DA162" i="12"/>
  <c r="CS28" i="12"/>
  <c r="CV18" i="12"/>
  <c r="DA86" i="12"/>
  <c r="CP28" i="12"/>
  <c r="CW28" i="12"/>
  <c r="CF18" i="12"/>
  <c r="DC18" i="12"/>
  <c r="CQ37" i="12"/>
  <c r="CW37" i="12"/>
  <c r="CT37" i="12"/>
  <c r="CY37" i="12"/>
  <c r="CO37" i="12"/>
  <c r="CS37" i="12"/>
  <c r="CR37" i="12"/>
  <c r="CP37" i="12"/>
  <c r="CX37" i="12"/>
  <c r="CZ37" i="12"/>
  <c r="CV37" i="12"/>
  <c r="CU37" i="12"/>
  <c r="CW62" i="12"/>
  <c r="CX62" i="12"/>
  <c r="CS62" i="12"/>
  <c r="CY62" i="12"/>
  <c r="CV62" i="12"/>
  <c r="CO62" i="12"/>
  <c r="CZ62" i="12"/>
  <c r="CT62" i="12"/>
  <c r="CQ62" i="12"/>
  <c r="CR62" i="12"/>
  <c r="CP62" i="12"/>
  <c r="CU62" i="12"/>
  <c r="CW63" i="12"/>
  <c r="CV63" i="12"/>
  <c r="CU63" i="12"/>
  <c r="CT63" i="12"/>
  <c r="CR63" i="12"/>
  <c r="CS63" i="12"/>
  <c r="CZ63" i="12"/>
  <c r="CQ63" i="12"/>
  <c r="CY63" i="12"/>
  <c r="CP63" i="12"/>
  <c r="CX63" i="12"/>
  <c r="CO63" i="12"/>
  <c r="CQ49" i="12"/>
  <c r="CP49" i="12"/>
  <c r="CO49" i="12"/>
  <c r="CV49" i="12"/>
  <c r="CR49" i="12"/>
  <c r="CU49" i="12"/>
  <c r="CT49" i="12"/>
  <c r="CS49" i="12"/>
  <c r="CY49" i="12"/>
  <c r="CX49" i="12"/>
  <c r="CZ49" i="12"/>
  <c r="CW49" i="12"/>
  <c r="CS65" i="12"/>
  <c r="CO46" i="12"/>
  <c r="DD67" i="12"/>
  <c r="CK67" i="12"/>
  <c r="CN67" i="12"/>
  <c r="CU50" i="12"/>
  <c r="CT50" i="12"/>
  <c r="CX50" i="12"/>
  <c r="CS50" i="12"/>
  <c r="CR50" i="12"/>
  <c r="CQ50" i="12"/>
  <c r="CZ50" i="12"/>
  <c r="CV50" i="12"/>
  <c r="CY50" i="12"/>
  <c r="CW50" i="12"/>
  <c r="CO50" i="12"/>
  <c r="CP50" i="12"/>
  <c r="CT65" i="12"/>
  <c r="CY46" i="12"/>
  <c r="CU71" i="12"/>
  <c r="CT71" i="12"/>
  <c r="CV71" i="12"/>
  <c r="CS71" i="12"/>
  <c r="CQ71" i="12"/>
  <c r="CY71" i="12"/>
  <c r="CX71" i="12"/>
  <c r="CP71" i="12"/>
  <c r="CZ71" i="12"/>
  <c r="CO71" i="12"/>
  <c r="CW71" i="12"/>
  <c r="CR71" i="12"/>
  <c r="CV57" i="12"/>
  <c r="CU57" i="12"/>
  <c r="CT57" i="12"/>
  <c r="CS57" i="12"/>
  <c r="CR57" i="12"/>
  <c r="CZ57" i="12"/>
  <c r="CQ57" i="12"/>
  <c r="CY57" i="12"/>
  <c r="CP57" i="12"/>
  <c r="CO57" i="12"/>
  <c r="CW57" i="12"/>
  <c r="CX57" i="12"/>
  <c r="CX38" i="12"/>
  <c r="CS38" i="12"/>
  <c r="CP38" i="12"/>
  <c r="CU38" i="12"/>
  <c r="CW38" i="12"/>
  <c r="CY38" i="12"/>
  <c r="CV38" i="12"/>
  <c r="CT38" i="12"/>
  <c r="CZ38" i="12"/>
  <c r="CR38" i="12"/>
  <c r="CQ38" i="12"/>
  <c r="CO38" i="12"/>
  <c r="CY68" i="12"/>
  <c r="CX68" i="12"/>
  <c r="CV68" i="12"/>
  <c r="CR68" i="12"/>
  <c r="CU68" i="12"/>
  <c r="CQ68" i="12"/>
  <c r="CS68" i="12"/>
  <c r="CW68" i="12"/>
  <c r="CO68" i="12"/>
  <c r="CZ68" i="12"/>
  <c r="CT68" i="12"/>
  <c r="CP68" i="12"/>
  <c r="CV65" i="12"/>
  <c r="CT46" i="12"/>
  <c r="CY54" i="12"/>
  <c r="CQ56" i="12"/>
  <c r="CY56" i="12"/>
  <c r="CP56" i="12"/>
  <c r="CX56" i="12"/>
  <c r="CO56" i="12"/>
  <c r="CW56" i="12"/>
  <c r="CV56" i="12"/>
  <c r="CU56" i="12"/>
  <c r="CT56" i="12"/>
  <c r="CS56" i="12"/>
  <c r="CZ56" i="12"/>
  <c r="CR56" i="12"/>
  <c r="CU42" i="12"/>
  <c r="CT42" i="12"/>
  <c r="CR42" i="12"/>
  <c r="CZ42" i="12"/>
  <c r="CP42" i="12"/>
  <c r="CQ42" i="12"/>
  <c r="CY42" i="12"/>
  <c r="CO42" i="12"/>
  <c r="CW42" i="12"/>
  <c r="CS42" i="12"/>
  <c r="CX42" i="12"/>
  <c r="CV42" i="12"/>
  <c r="CK49" i="12"/>
  <c r="CN49" i="12"/>
  <c r="CP35" i="12"/>
  <c r="CY35" i="12"/>
  <c r="CR35" i="12"/>
  <c r="CZ35" i="12"/>
  <c r="CV35" i="12"/>
  <c r="CO35" i="12"/>
  <c r="CU35" i="12"/>
  <c r="CW35" i="12"/>
  <c r="CX35" i="12"/>
  <c r="CT35" i="12"/>
  <c r="CS35" i="12"/>
  <c r="CQ35" i="12"/>
  <c r="CO31" i="12"/>
  <c r="CX31" i="12"/>
  <c r="CS31" i="12"/>
  <c r="CY31" i="12"/>
  <c r="CQ31" i="12"/>
  <c r="CZ31" i="12"/>
  <c r="CR31" i="12"/>
  <c r="CP31" i="12"/>
  <c r="CT31" i="12"/>
  <c r="CU31" i="12"/>
  <c r="CV31" i="12"/>
  <c r="CW31" i="12"/>
  <c r="DD61" i="12"/>
  <c r="DE61" i="12"/>
  <c r="CK61" i="12"/>
  <c r="CN61" i="12"/>
  <c r="CT66" i="12"/>
  <c r="CS66" i="12"/>
  <c r="CR66" i="12"/>
  <c r="CV66" i="12"/>
  <c r="CZ66" i="12"/>
  <c r="CQ66" i="12"/>
  <c r="CY66" i="12"/>
  <c r="CP66" i="12"/>
  <c r="CX66" i="12"/>
  <c r="CO66" i="12"/>
  <c r="CW66" i="12"/>
  <c r="CU66" i="12"/>
  <c r="CX65" i="12"/>
  <c r="CW43" i="12"/>
  <c r="CV43" i="12"/>
  <c r="CX43" i="12"/>
  <c r="CT43" i="12"/>
  <c r="CO43" i="12"/>
  <c r="CS43" i="12"/>
  <c r="CP43" i="12"/>
  <c r="CU43" i="12"/>
  <c r="CY43" i="12"/>
  <c r="CR43" i="12"/>
  <c r="CZ43" i="12"/>
  <c r="CQ43" i="12"/>
  <c r="DD63" i="12"/>
  <c r="DE63" i="12"/>
  <c r="CK63" i="12"/>
  <c r="CN63" i="12"/>
  <c r="DE71" i="12"/>
  <c r="CV46" i="12"/>
  <c r="CY65" i="12"/>
  <c r="DD62" i="12"/>
  <c r="CK62" i="12"/>
  <c r="CN62" i="12"/>
  <c r="CW46" i="12"/>
  <c r="CP54" i="12"/>
  <c r="CZ53" i="12"/>
  <c r="CS53" i="12"/>
  <c r="CT53" i="12"/>
  <c r="CY53" i="12"/>
  <c r="CX53" i="12"/>
  <c r="CU53" i="12"/>
  <c r="CQ53" i="12"/>
  <c r="CR53" i="12"/>
  <c r="CW53" i="12"/>
  <c r="CP53" i="12"/>
  <c r="CV53" i="12"/>
  <c r="CO53" i="12"/>
  <c r="CR52" i="12"/>
  <c r="CV52" i="12"/>
  <c r="CQ52" i="12"/>
  <c r="CZ52" i="12"/>
  <c r="CO52" i="12"/>
  <c r="CY52" i="12"/>
  <c r="CU52" i="12"/>
  <c r="CP52" i="12"/>
  <c r="CX52" i="12"/>
  <c r="CW52" i="12"/>
  <c r="CT52" i="12"/>
  <c r="CS52" i="12"/>
  <c r="CW55" i="12"/>
  <c r="CV55" i="12"/>
  <c r="CU55" i="12"/>
  <c r="CT55" i="12"/>
  <c r="CS55" i="12"/>
  <c r="CR55" i="12"/>
  <c r="CZ55" i="12"/>
  <c r="CQ55" i="12"/>
  <c r="CX55" i="12"/>
  <c r="CY55" i="12"/>
  <c r="CP55" i="12"/>
  <c r="CO55" i="12"/>
  <c r="DD33" i="12"/>
  <c r="CK33" i="12"/>
  <c r="CN33" i="12"/>
  <c r="DD65" i="12"/>
  <c r="DE65" i="12"/>
  <c r="CK65" i="12"/>
  <c r="CN65" i="12"/>
  <c r="DD53" i="12"/>
  <c r="DE53" i="12"/>
  <c r="CK53" i="12"/>
  <c r="CN53" i="12"/>
  <c r="CS46" i="12"/>
  <c r="M64" i="12"/>
  <c r="AN64" i="12"/>
  <c r="Q64" i="12"/>
  <c r="CU61" i="12"/>
  <c r="CT61" i="12"/>
  <c r="CS61" i="12"/>
  <c r="CR61" i="12"/>
  <c r="CZ61" i="12"/>
  <c r="CQ61" i="12"/>
  <c r="CY61" i="12"/>
  <c r="CP61" i="12"/>
  <c r="CW61" i="12"/>
  <c r="CX61" i="12"/>
  <c r="CO61" i="12"/>
  <c r="CV61" i="12"/>
  <c r="CP65" i="12"/>
  <c r="DD59" i="12"/>
  <c r="DE59" i="12"/>
  <c r="CK59" i="12"/>
  <c r="CN59" i="12"/>
  <c r="CR54" i="12"/>
  <c r="CZ54" i="12"/>
  <c r="CQ51" i="12"/>
  <c r="CY51" i="12"/>
  <c r="CW51" i="12"/>
  <c r="CV51" i="12"/>
  <c r="CU51" i="12"/>
  <c r="CS51" i="12"/>
  <c r="CR51" i="12"/>
  <c r="CP51" i="12"/>
  <c r="CZ51" i="12"/>
  <c r="CX51" i="12"/>
  <c r="CO51" i="12"/>
  <c r="CT51" i="12"/>
  <c r="M72" i="12"/>
  <c r="AN72" i="12"/>
  <c r="Q72" i="12"/>
  <c r="CS58" i="12"/>
  <c r="CR58" i="12"/>
  <c r="CP58" i="12"/>
  <c r="CX58" i="12"/>
  <c r="CW58" i="12"/>
  <c r="CV58" i="12"/>
  <c r="CU58" i="12"/>
  <c r="CT58" i="12"/>
  <c r="CZ58" i="12"/>
  <c r="CQ58" i="12"/>
  <c r="CY58" i="12"/>
  <c r="CO58" i="12"/>
  <c r="DD70" i="12"/>
  <c r="DE70" i="12"/>
  <c r="CK70" i="12"/>
  <c r="CN70" i="12"/>
  <c r="CZ39" i="12"/>
  <c r="CQ39" i="12"/>
  <c r="CY39" i="12"/>
  <c r="CP39" i="12"/>
  <c r="CX39" i="12"/>
  <c r="CO39" i="12"/>
  <c r="CS39" i="12"/>
  <c r="CW39" i="12"/>
  <c r="CV39" i="12"/>
  <c r="CU39" i="12"/>
  <c r="CT39" i="12"/>
  <c r="CR39" i="12"/>
  <c r="DE72" i="12"/>
  <c r="CW59" i="12"/>
  <c r="CQ59" i="12"/>
  <c r="CZ59" i="12"/>
  <c r="CX59" i="12"/>
  <c r="CT59" i="12"/>
  <c r="CR59" i="12"/>
  <c r="CS59" i="12"/>
  <c r="CU59" i="12"/>
  <c r="CP59" i="12"/>
  <c r="CO59" i="12"/>
  <c r="CY59" i="12"/>
  <c r="CV59" i="12"/>
  <c r="CZ70" i="12"/>
  <c r="CQ70" i="12"/>
  <c r="CS70" i="12"/>
  <c r="CY70" i="12"/>
  <c r="CP70" i="12"/>
  <c r="CX70" i="12"/>
  <c r="CO70" i="12"/>
  <c r="CW70" i="12"/>
  <c r="CV70" i="12"/>
  <c r="CU70" i="12"/>
  <c r="CT70" i="12"/>
  <c r="CR70" i="12"/>
  <c r="CQ54" i="12"/>
  <c r="CY67" i="12"/>
  <c r="CR67" i="12"/>
  <c r="CQ67" i="12"/>
  <c r="CP67" i="12"/>
  <c r="CT67" i="12"/>
  <c r="CS67" i="12"/>
  <c r="CW67" i="12"/>
  <c r="CO67" i="12"/>
  <c r="CV67" i="12"/>
  <c r="CU67" i="12"/>
  <c r="CX67" i="12"/>
  <c r="CZ67" i="12"/>
  <c r="DD21" i="12"/>
  <c r="CK21" i="12"/>
  <c r="CN21" i="12"/>
  <c r="M21" i="12"/>
  <c r="CT21" i="12"/>
  <c r="CX28" i="12"/>
  <c r="CK18" i="12"/>
  <c r="CN18" i="12"/>
  <c r="M18" i="12"/>
  <c r="BJ22" i="12"/>
  <c r="DD22" i="12"/>
  <c r="CV28" i="12"/>
  <c r="CW18" i="12"/>
  <c r="CR21" i="12"/>
  <c r="CY21" i="12"/>
  <c r="CF19" i="12"/>
  <c r="DC19" i="12"/>
  <c r="CX18" i="12"/>
  <c r="CZ18" i="12"/>
  <c r="CQ18" i="12"/>
  <c r="CY18" i="12"/>
  <c r="CP18" i="12"/>
  <c r="CS18" i="12"/>
  <c r="CO18" i="12"/>
  <c r="CR18" i="12"/>
  <c r="CZ28" i="12"/>
  <c r="CQ28" i="12"/>
  <c r="CK30" i="12"/>
  <c r="CN30" i="12"/>
  <c r="M30" i="12"/>
  <c r="CF30" i="12"/>
  <c r="DC30" i="12"/>
  <c r="CP23" i="12"/>
  <c r="CV23" i="12"/>
  <c r="CO23" i="12"/>
  <c r="CQ23" i="12"/>
  <c r="CZ23" i="12"/>
  <c r="CT23" i="12"/>
  <c r="CX23" i="12"/>
  <c r="CU23" i="12"/>
  <c r="CS23" i="12"/>
  <c r="CW23" i="12"/>
  <c r="CR23" i="12"/>
  <c r="CY23" i="12"/>
  <c r="CT25" i="12"/>
  <c r="CV25" i="12"/>
  <c r="BJ29" i="12"/>
  <c r="DD29" i="12"/>
  <c r="CZ21" i="12"/>
  <c r="CW21" i="12"/>
  <c r="CY17" i="12"/>
  <c r="CZ17" i="12"/>
  <c r="CS17" i="12"/>
  <c r="CW17" i="12"/>
  <c r="CR17" i="12"/>
  <c r="CP17" i="12"/>
  <c r="CO17" i="12"/>
  <c r="CT17" i="12"/>
  <c r="CQ17" i="12"/>
  <c r="CV17" i="12"/>
  <c r="CU17" i="12"/>
  <c r="CX17" i="12"/>
  <c r="CP21" i="12"/>
  <c r="CV27" i="12"/>
  <c r="CZ27" i="12"/>
  <c r="CW27" i="12"/>
  <c r="CR27" i="12"/>
  <c r="CP27" i="12"/>
  <c r="CX27" i="12"/>
  <c r="CT27" i="12"/>
  <c r="CO27" i="12"/>
  <c r="CS27" i="12"/>
  <c r="CQ27" i="12"/>
  <c r="CU27" i="12"/>
  <c r="CY27" i="12"/>
  <c r="CU20" i="12"/>
  <c r="CS20" i="12"/>
  <c r="CQ20" i="12"/>
  <c r="CX20" i="12"/>
  <c r="CV20" i="12"/>
  <c r="CZ20" i="12"/>
  <c r="CT20" i="12"/>
  <c r="CY20" i="12"/>
  <c r="CP20" i="12"/>
  <c r="CR20" i="12"/>
  <c r="CO20" i="12"/>
  <c r="CW20" i="12"/>
  <c r="CQ25" i="12"/>
  <c r="CS25" i="12"/>
  <c r="CW25" i="12"/>
  <c r="CO25" i="12"/>
  <c r="CU25" i="12"/>
  <c r="CX25" i="12"/>
  <c r="CP25" i="12"/>
  <c r="CZ25" i="12"/>
  <c r="CR25" i="12"/>
  <c r="CS19" i="12"/>
  <c r="CW19" i="12"/>
  <c r="CY19" i="12"/>
  <c r="CX19" i="12"/>
  <c r="CO19" i="12"/>
  <c r="CQ19" i="12"/>
  <c r="CP19" i="12"/>
  <c r="CR19" i="12"/>
  <c r="CT19" i="12"/>
  <c r="CU19" i="12"/>
  <c r="CZ19" i="12"/>
  <c r="CV19" i="12"/>
  <c r="CK28" i="12"/>
  <c r="CN28" i="12"/>
  <c r="CQ22" i="12"/>
  <c r="CX22" i="12"/>
  <c r="CY22" i="12"/>
  <c r="CR22" i="12"/>
  <c r="CZ22" i="12"/>
  <c r="CV22" i="12"/>
  <c r="CO22" i="12"/>
  <c r="CT22" i="12"/>
  <c r="CW22" i="12"/>
  <c r="CU22" i="12"/>
  <c r="CP22" i="12"/>
  <c r="CS22" i="12"/>
  <c r="CZ16" i="12"/>
  <c r="CV16" i="12"/>
  <c r="CW16" i="12"/>
  <c r="CY16" i="12"/>
  <c r="CO16" i="12"/>
  <c r="CQ16" i="12"/>
  <c r="CR16" i="12"/>
  <c r="CS16" i="12"/>
  <c r="CT16" i="12"/>
  <c r="CX16" i="12"/>
  <c r="CU16" i="12"/>
  <c r="CP16" i="12"/>
  <c r="BJ24" i="12"/>
  <c r="CF24" i="12"/>
  <c r="DC24" i="12"/>
  <c r="DE18" i="12"/>
  <c r="DE42" i="12"/>
  <c r="M47" i="12"/>
  <c r="DE62" i="12"/>
  <c r="DE58" i="12"/>
  <c r="CK38" i="12"/>
  <c r="CN38" i="12"/>
  <c r="M38" i="12"/>
  <c r="DE45" i="12"/>
  <c r="DE51" i="12"/>
  <c r="DE28" i="12"/>
  <c r="CK39" i="12"/>
  <c r="CN39" i="12"/>
  <c r="DE67" i="12"/>
  <c r="DE52" i="12"/>
  <c r="DE21" i="12"/>
  <c r="CK69" i="12"/>
  <c r="CN69" i="12"/>
  <c r="AN32" i="12"/>
  <c r="Q32" i="12"/>
  <c r="CK58" i="12"/>
  <c r="CN58" i="12"/>
  <c r="M58" i="12"/>
  <c r="CK17" i="12"/>
  <c r="CN17" i="12"/>
  <c r="M17" i="12"/>
  <c r="CK54" i="12"/>
  <c r="CN54" i="12"/>
  <c r="M54" i="12"/>
  <c r="CK37" i="12"/>
  <c r="CN37" i="12"/>
  <c r="M37" i="12"/>
  <c r="CK36" i="12"/>
  <c r="CN36" i="12"/>
  <c r="M36" i="12"/>
  <c r="CK15" i="12"/>
  <c r="CN15" i="12"/>
  <c r="DA26" i="12"/>
  <c r="DE25" i="12"/>
  <c r="AN73" i="12"/>
  <c r="Q73" i="12"/>
  <c r="DE33" i="12"/>
  <c r="M45" i="12"/>
  <c r="DE46" i="12"/>
  <c r="DE57" i="12"/>
  <c r="DE43" i="12"/>
  <c r="DA48" i="12"/>
  <c r="CK16" i="12"/>
  <c r="CN16" i="12"/>
  <c r="M16" i="12"/>
  <c r="M34" i="12"/>
  <c r="CK43" i="12"/>
  <c r="CN43" i="12"/>
  <c r="DA40" i="12"/>
  <c r="DA15" i="12"/>
  <c r="CK42" i="12"/>
  <c r="CN42" i="12"/>
  <c r="AN42" i="12"/>
  <c r="Q42" i="12"/>
  <c r="DA47" i="12"/>
  <c r="CK25" i="12"/>
  <c r="CN25" i="12"/>
  <c r="AN25" i="12"/>
  <c r="Q25" i="12"/>
  <c r="DE19" i="12"/>
  <c r="CK57" i="12"/>
  <c r="CN57" i="12"/>
  <c r="AN57" i="12"/>
  <c r="Q57" i="12"/>
  <c r="DA24" i="12"/>
  <c r="DA41" i="12"/>
  <c r="DA73" i="12"/>
  <c r="DE60" i="12"/>
  <c r="DA60" i="12"/>
  <c r="DD23" i="12"/>
  <c r="DE23" i="12"/>
  <c r="DA72" i="12"/>
  <c r="CK48" i="12"/>
  <c r="CN48" i="12"/>
  <c r="M48" i="12"/>
  <c r="DE36" i="12"/>
  <c r="CK60" i="12"/>
  <c r="CN60" i="12"/>
  <c r="M60" i="12"/>
  <c r="CK20" i="12"/>
  <c r="CN20" i="12"/>
  <c r="M20" i="12"/>
  <c r="DD27" i="12"/>
  <c r="DE27" i="12"/>
  <c r="CK40" i="12"/>
  <c r="CN40" i="12"/>
  <c r="DE37" i="12"/>
  <c r="M52" i="12"/>
  <c r="DA32" i="12"/>
  <c r="CK41" i="12"/>
  <c r="CN41" i="12"/>
  <c r="DD41" i="12"/>
  <c r="DE41" i="12"/>
  <c r="DD31" i="12"/>
  <c r="DE31" i="12"/>
  <c r="DE26" i="12"/>
  <c r="CK26" i="12"/>
  <c r="CN26" i="12"/>
  <c r="DD55" i="12"/>
  <c r="DE55" i="12"/>
  <c r="CK55" i="12"/>
  <c r="CN55" i="12"/>
  <c r="M55" i="12"/>
  <c r="AN31" i="12"/>
  <c r="Q31" i="12"/>
  <c r="M31" i="12"/>
  <c r="DE35" i="12"/>
  <c r="DE20" i="12"/>
  <c r="DA34" i="12"/>
  <c r="DA30" i="12"/>
  <c r="DA29" i="12"/>
  <c r="AN44" i="12"/>
  <c r="Q44" i="12"/>
  <c r="DA33" i="12"/>
  <c r="DE29" i="12"/>
  <c r="DA44" i="12"/>
  <c r="DA45" i="12"/>
  <c r="CK22" i="12"/>
  <c r="CN22" i="12"/>
  <c r="AN22" i="12"/>
  <c r="Q22" i="12"/>
  <c r="M50" i="12"/>
  <c r="CK29" i="12"/>
  <c r="CN29" i="12"/>
  <c r="M29" i="12"/>
  <c r="DE30" i="12"/>
  <c r="AN68" i="12"/>
  <c r="Q68" i="12"/>
  <c r="AN23" i="12"/>
  <c r="Q23" i="12"/>
  <c r="AN71" i="12"/>
  <c r="Q71" i="12"/>
  <c r="AN18" i="12"/>
  <c r="Q18" i="12"/>
  <c r="AN17" i="12"/>
  <c r="Q17" i="12"/>
  <c r="DE22" i="12"/>
  <c r="AN56" i="12"/>
  <c r="Q56" i="12"/>
  <c r="DA57" i="12"/>
  <c r="DA63" i="12"/>
  <c r="DA65" i="12"/>
  <c r="DA54" i="12"/>
  <c r="DA18" i="12"/>
  <c r="DA66" i="12"/>
  <c r="DA71" i="12"/>
  <c r="DA21" i="12"/>
  <c r="DA67" i="12"/>
  <c r="AN21" i="12"/>
  <c r="Q21" i="12"/>
  <c r="DA61" i="12"/>
  <c r="DA39" i="12"/>
  <c r="DA46" i="12"/>
  <c r="DA28" i="12"/>
  <c r="DA43" i="12"/>
  <c r="DA70" i="12"/>
  <c r="M62" i="12"/>
  <c r="AN62" i="12"/>
  <c r="Q62" i="12"/>
  <c r="DA59" i="12"/>
  <c r="M46" i="12"/>
  <c r="AN46" i="12"/>
  <c r="Q46" i="12"/>
  <c r="DA38" i="12"/>
  <c r="M33" i="12"/>
  <c r="AN33" i="12"/>
  <c r="Q33" i="12"/>
  <c r="DA51" i="12"/>
  <c r="DA55" i="12"/>
  <c r="M70" i="12"/>
  <c r="AN70" i="12"/>
  <c r="Q70" i="12"/>
  <c r="DA62" i="12"/>
  <c r="DA56" i="12"/>
  <c r="DA58" i="12"/>
  <c r="DA53" i="12"/>
  <c r="M49" i="12"/>
  <c r="AN49" i="12"/>
  <c r="Q49" i="12"/>
  <c r="DA68" i="12"/>
  <c r="AN61" i="12"/>
  <c r="Q61" i="12"/>
  <c r="M61" i="12"/>
  <c r="AN53" i="12"/>
  <c r="Q53" i="12"/>
  <c r="M53" i="12"/>
  <c r="DA37" i="12"/>
  <c r="M65" i="12"/>
  <c r="AN65" i="12"/>
  <c r="Q65" i="12"/>
  <c r="DA35" i="12"/>
  <c r="AN66" i="12"/>
  <c r="Q66" i="12"/>
  <c r="M66" i="12"/>
  <c r="DA31" i="12"/>
  <c r="DA49" i="12"/>
  <c r="DA52" i="12"/>
  <c r="M39" i="12"/>
  <c r="AN39" i="12"/>
  <c r="Q39" i="12"/>
  <c r="M63" i="12"/>
  <c r="AN63" i="12"/>
  <c r="Q63" i="12"/>
  <c r="DA42" i="12"/>
  <c r="DA50" i="12"/>
  <c r="M15" i="12"/>
  <c r="AN15" i="12"/>
  <c r="Q15" i="12"/>
  <c r="DA23" i="12"/>
  <c r="DA17" i="12"/>
  <c r="DA20" i="12"/>
  <c r="DA27" i="12"/>
  <c r="AN30" i="12"/>
  <c r="Q30" i="12"/>
  <c r="DA16" i="12"/>
  <c r="DA25" i="12"/>
  <c r="DD24" i="12"/>
  <c r="DE24" i="12"/>
  <c r="CK24" i="12"/>
  <c r="CN24" i="12"/>
  <c r="M28" i="12"/>
  <c r="AN28" i="12"/>
  <c r="Q28" i="12"/>
  <c r="DA19" i="12"/>
  <c r="DA22" i="12"/>
  <c r="M69" i="12"/>
  <c r="AN58" i="12"/>
  <c r="Q58" i="12"/>
  <c r="AN38" i="12"/>
  <c r="Q38" i="12"/>
  <c r="AN36" i="12"/>
  <c r="Q36" i="12"/>
  <c r="M42" i="12"/>
  <c r="AN69" i="12"/>
  <c r="Q69" i="12"/>
  <c r="AN54" i="12"/>
  <c r="Q54" i="12"/>
  <c r="AN16" i="12"/>
  <c r="Q16" i="12"/>
  <c r="M25" i="12"/>
  <c r="AN20" i="12"/>
  <c r="Q20" i="12"/>
  <c r="M57" i="12"/>
  <c r="AN48" i="12"/>
  <c r="Q48" i="12"/>
  <c r="AN60" i="12"/>
  <c r="Q60" i="12"/>
  <c r="AN55" i="12"/>
  <c r="Q55" i="12"/>
  <c r="AN40" i="12"/>
  <c r="Q40" i="12"/>
  <c r="M40" i="12"/>
  <c r="M26" i="12"/>
  <c r="AN26" i="12"/>
  <c r="Q26" i="12"/>
  <c r="M41" i="12"/>
  <c r="AN41" i="12"/>
  <c r="Q41" i="12"/>
  <c r="AN29" i="12"/>
  <c r="Q29" i="12"/>
  <c r="M22" i="12"/>
  <c r="AN37" i="12"/>
  <c r="Q37" i="12"/>
  <c r="AN24" i="12"/>
  <c r="Q24" i="12"/>
  <c r="M24" i="12"/>
  <c r="AZ11" i="12"/>
  <c r="BC11" i="12"/>
  <c r="BV11" i="12"/>
  <c r="BY11" i="12"/>
  <c r="M43" i="12"/>
  <c r="M195" i="12"/>
  <c r="N203" i="12"/>
  <c r="N195" i="12"/>
  <c r="N187" i="12"/>
  <c r="N179" i="12"/>
  <c r="N171" i="12"/>
  <c r="N163" i="12"/>
  <c r="N155" i="12"/>
  <c r="N147" i="12"/>
  <c r="N139" i="12"/>
  <c r="N131" i="12"/>
  <c r="N123" i="12"/>
  <c r="N115" i="12"/>
  <c r="N107" i="12"/>
  <c r="N99" i="12"/>
  <c r="N91" i="12"/>
  <c r="N83" i="12"/>
  <c r="N75" i="12"/>
  <c r="N67" i="12"/>
  <c r="N59" i="12"/>
  <c r="N51" i="12"/>
  <c r="N43" i="12"/>
  <c r="N35" i="12"/>
  <c r="N27" i="12"/>
  <c r="N19" i="12"/>
  <c r="AN59" i="12"/>
  <c r="Q59" i="12"/>
  <c r="AN91" i="12"/>
  <c r="Q91" i="12"/>
  <c r="M130" i="12"/>
  <c r="AN210" i="12"/>
  <c r="Q210" i="12"/>
  <c r="M202" i="12"/>
  <c r="M75" i="12"/>
  <c r="N210" i="12"/>
  <c r="N194" i="12"/>
  <c r="N186" i="12"/>
  <c r="N178" i="12"/>
  <c r="N170" i="12"/>
  <c r="N162" i="12"/>
  <c r="N154" i="12"/>
  <c r="N146" i="12"/>
  <c r="N138" i="12"/>
  <c r="N122" i="12"/>
  <c r="N114" i="12"/>
  <c r="N106" i="12"/>
  <c r="N98" i="12"/>
  <c r="N90" i="12"/>
  <c r="N82" i="12"/>
  <c r="N211" i="12"/>
  <c r="AN51" i="12"/>
  <c r="Q51" i="12"/>
  <c r="AN154" i="12"/>
  <c r="Q154" i="12"/>
  <c r="M98" i="12"/>
  <c r="M131" i="12"/>
  <c r="AN138" i="12"/>
  <c r="Q138" i="12"/>
  <c r="M27" i="12"/>
  <c r="AN67" i="12"/>
  <c r="Q67" i="12"/>
  <c r="AN115" i="12"/>
  <c r="Q115" i="12"/>
  <c r="AN107" i="12"/>
  <c r="Q107" i="12"/>
  <c r="AN163" i="12"/>
  <c r="Q163" i="12"/>
  <c r="AN186" i="12"/>
  <c r="Q186" i="12"/>
  <c r="AN170" i="12"/>
  <c r="Q170" i="12"/>
  <c r="M147" i="12"/>
  <c r="AN35" i="12"/>
  <c r="Q35" i="12"/>
  <c r="AN178" i="12"/>
  <c r="Q178" i="12"/>
  <c r="AN194" i="12"/>
  <c r="Q194" i="12"/>
  <c r="M106" i="12"/>
  <c r="M187" i="12"/>
  <c r="AN123" i="12"/>
  <c r="Q123" i="12"/>
  <c r="AN211" i="12"/>
  <c r="Q211" i="12"/>
  <c r="AN83" i="12"/>
  <c r="Q83" i="12"/>
  <c r="AN171" i="12"/>
  <c r="Q171" i="12"/>
  <c r="M19" i="12"/>
  <c r="BU14" i="12"/>
  <c r="AK14" i="12"/>
  <c r="AZ14" i="12"/>
  <c r="BE14" i="12"/>
  <c r="BV14" i="12"/>
  <c r="CB14" i="12"/>
  <c r="AY14" i="12"/>
  <c r="BU11" i="12"/>
  <c r="AK11" i="12"/>
  <c r="AY11" i="12"/>
  <c r="BE11" i="12"/>
  <c r="AY13" i="12"/>
  <c r="AZ13" i="12"/>
  <c r="BW13" i="12"/>
  <c r="BV13" i="12"/>
  <c r="BZ13" i="12"/>
  <c r="BU13" i="12"/>
  <c r="AK13" i="12"/>
  <c r="BU12" i="12"/>
  <c r="AZ12" i="12"/>
  <c r="BI12" i="12"/>
  <c r="AY12" i="12"/>
  <c r="BV12" i="12"/>
  <c r="CE12" i="12"/>
  <c r="CB12" i="12"/>
  <c r="AP106" i="6"/>
  <c r="AN102" i="6"/>
  <c r="AN94" i="6"/>
  <c r="AN90" i="6"/>
  <c r="AN142" i="6"/>
  <c r="AN134" i="6"/>
  <c r="AP171" i="6"/>
  <c r="AP168" i="6"/>
  <c r="AP164" i="6"/>
  <c r="AP152" i="6"/>
  <c r="AN204" i="6"/>
  <c r="AN18" i="6"/>
  <c r="AP84" i="6"/>
  <c r="AP150" i="6"/>
  <c r="AP186" i="6"/>
  <c r="AN69" i="6"/>
  <c r="AN174" i="6"/>
  <c r="AN58" i="6"/>
  <c r="AN81" i="6"/>
  <c r="AN110" i="6"/>
  <c r="AN144" i="6"/>
  <c r="AP49" i="6"/>
  <c r="AN41" i="6"/>
  <c r="AN72" i="6"/>
  <c r="AN60" i="6"/>
  <c r="AN210" i="6"/>
  <c r="AP38" i="6"/>
  <c r="AN52" i="6"/>
  <c r="AP104" i="6"/>
  <c r="AP100" i="6"/>
  <c r="AN132" i="6"/>
  <c r="AN124" i="6"/>
  <c r="AP202" i="6"/>
  <c r="AN194" i="6"/>
  <c r="AN190" i="6"/>
  <c r="AN148" i="6"/>
  <c r="AN103" i="6"/>
  <c r="AP91" i="6"/>
  <c r="AP172" i="6"/>
  <c r="AP161" i="6"/>
  <c r="AP216" i="6"/>
  <c r="AP205" i="6"/>
  <c r="AP201" i="6"/>
  <c r="AP197" i="6"/>
  <c r="AP193" i="6"/>
  <c r="AP32" i="6"/>
  <c r="AP16" i="6"/>
  <c r="AN82" i="6"/>
  <c r="AN187" i="6"/>
  <c r="AN169" i="6"/>
  <c r="AN153" i="6"/>
  <c r="AP219" i="6"/>
  <c r="AP35" i="6"/>
  <c r="AQ151" i="6"/>
  <c r="AN172" i="6"/>
  <c r="AN165" i="6"/>
  <c r="AP196" i="6"/>
  <c r="AP86" i="6"/>
  <c r="AP22" i="6"/>
  <c r="AN36" i="6"/>
  <c r="AN150" i="6"/>
  <c r="AQ195" i="6"/>
  <c r="AP85" i="6"/>
  <c r="AN22" i="6"/>
  <c r="AP15" i="6"/>
  <c r="AN15" i="6"/>
  <c r="AQ40" i="6"/>
  <c r="AN209" i="6"/>
  <c r="AP95" i="6"/>
  <c r="AN189" i="6"/>
  <c r="AN33" i="6"/>
  <c r="AN113" i="6"/>
  <c r="AQ88" i="6"/>
  <c r="AN171" i="6"/>
  <c r="AP153" i="6"/>
  <c r="AQ16" i="6"/>
  <c r="AQ87" i="6"/>
  <c r="AN161" i="6"/>
  <c r="AN50" i="6"/>
  <c r="AN101" i="6"/>
  <c r="AP93" i="6"/>
  <c r="AQ18" i="6"/>
  <c r="AP18" i="6"/>
  <c r="AP83" i="6"/>
  <c r="AP110" i="6"/>
  <c r="AQ152" i="6"/>
  <c r="AN160" i="6"/>
  <c r="AP149" i="6"/>
  <c r="AP72" i="6"/>
  <c r="AN93" i="6"/>
  <c r="AN99" i="6"/>
  <c r="AN91" i="6"/>
  <c r="AN125" i="6"/>
  <c r="AN117" i="6"/>
  <c r="AQ34" i="6"/>
  <c r="AP56" i="6"/>
  <c r="AP151" i="6"/>
  <c r="AQ36" i="6"/>
  <c r="AQ58" i="6"/>
  <c r="AP111" i="6"/>
  <c r="AQ190" i="6"/>
  <c r="AN37" i="6"/>
  <c r="AN77" i="6"/>
  <c r="AP58" i="6"/>
  <c r="AP113" i="6"/>
  <c r="AQ82" i="6"/>
  <c r="AP128" i="6"/>
  <c r="AQ191" i="6"/>
  <c r="AN140" i="6"/>
  <c r="AP65" i="6"/>
  <c r="AN201" i="6"/>
  <c r="AQ60" i="6"/>
  <c r="AN67" i="6"/>
  <c r="AP37" i="6"/>
  <c r="AQ84" i="6"/>
  <c r="AQ186" i="6"/>
  <c r="AP136" i="6"/>
  <c r="AP178" i="6"/>
  <c r="AP52" i="6"/>
  <c r="AP115" i="6"/>
  <c r="AN121" i="6"/>
  <c r="AP200" i="6"/>
  <c r="AN84" i="6"/>
  <c r="AN147" i="6"/>
  <c r="AP82" i="6"/>
  <c r="AQ38" i="6"/>
  <c r="AQ194" i="6"/>
  <c r="AN16" i="6"/>
  <c r="AQ86" i="6"/>
  <c r="AP81" i="6"/>
  <c r="AQ188" i="6"/>
  <c r="AN116" i="6"/>
  <c r="AN38" i="6"/>
  <c r="AN149" i="6"/>
  <c r="AN54" i="6"/>
  <c r="AN65" i="6"/>
  <c r="AN129" i="6"/>
  <c r="AP138" i="6"/>
  <c r="AN178" i="6"/>
  <c r="AP180" i="6"/>
  <c r="AP176" i="6"/>
  <c r="AQ193" i="6"/>
  <c r="AN206" i="6"/>
  <c r="AN198" i="6"/>
  <c r="AQ55" i="6"/>
  <c r="AP187" i="6"/>
  <c r="AP116" i="6"/>
  <c r="AP90" i="6"/>
  <c r="AN216" i="6"/>
  <c r="AN56" i="6"/>
  <c r="AN136" i="6"/>
  <c r="AQ155" i="6"/>
  <c r="AN205" i="6"/>
  <c r="AN20" i="6"/>
  <c r="AQ150" i="6"/>
  <c r="AQ185" i="6"/>
  <c r="AP140" i="6"/>
  <c r="AP120" i="6"/>
  <c r="AP174" i="6"/>
  <c r="AQ114" i="6"/>
  <c r="AQ41" i="6"/>
  <c r="AN193" i="6"/>
  <c r="AN19" i="6"/>
  <c r="AN106" i="6"/>
  <c r="AQ90" i="6"/>
  <c r="AP141" i="6"/>
  <c r="AP54" i="6"/>
  <c r="AQ110" i="6"/>
  <c r="AP147" i="6"/>
  <c r="AN164" i="6"/>
  <c r="AQ19" i="6"/>
  <c r="AP132" i="6"/>
  <c r="AN92" i="6"/>
  <c r="AN214" i="6"/>
  <c r="AN163" i="6"/>
  <c r="AN145" i="6"/>
  <c r="AP139" i="6"/>
  <c r="AN131" i="6"/>
  <c r="AP119" i="6"/>
  <c r="AN181" i="6"/>
  <c r="AN177" i="6"/>
  <c r="AN173" i="6"/>
  <c r="AN208" i="6"/>
  <c r="AQ20" i="6"/>
  <c r="AN29" i="6"/>
  <c r="AN21" i="6"/>
  <c r="AP59" i="6"/>
  <c r="AN166" i="6"/>
  <c r="AP192" i="6"/>
  <c r="AP33" i="6"/>
  <c r="AQ62" i="6"/>
  <c r="AP118" i="6"/>
  <c r="AQ29" i="6"/>
  <c r="AQ126" i="6"/>
  <c r="AN118" i="6"/>
  <c r="AN162" i="6"/>
  <c r="AN154" i="6"/>
  <c r="AN212" i="6"/>
  <c r="AN122" i="6"/>
  <c r="AN175" i="6"/>
  <c r="AP134" i="6"/>
  <c r="AP142" i="6"/>
  <c r="AP55" i="6"/>
  <c r="AP51" i="6"/>
  <c r="AN43" i="6"/>
  <c r="AQ43" i="6"/>
  <c r="AQ25" i="6"/>
  <c r="AN47" i="6"/>
  <c r="AN108" i="6"/>
  <c r="AN168" i="6"/>
  <c r="AP123" i="6"/>
  <c r="AQ119" i="6"/>
  <c r="AP214" i="6"/>
  <c r="AN156" i="6"/>
  <c r="AN218" i="6"/>
  <c r="AP160" i="6"/>
  <c r="AN186" i="6"/>
  <c r="AN73" i="6"/>
  <c r="AN88" i="6"/>
  <c r="AQ128" i="6"/>
  <c r="AN120" i="6"/>
  <c r="AN152" i="6"/>
  <c r="AN95" i="6"/>
  <c r="AN87" i="6"/>
  <c r="AP102" i="6"/>
  <c r="AP94" i="6"/>
  <c r="AQ164" i="6"/>
  <c r="AN70" i="6"/>
  <c r="AP79" i="6"/>
  <c r="C20" i="6"/>
  <c r="C21" i="6"/>
  <c r="C19" i="6"/>
  <c r="AQ163" i="6"/>
  <c r="AN23" i="6"/>
  <c r="AP28" i="6"/>
  <c r="AP20" i="6"/>
  <c r="AP145" i="6"/>
  <c r="AQ167" i="6"/>
  <c r="AN40" i="6"/>
  <c r="AN211" i="6"/>
  <c r="AN48" i="6"/>
  <c r="AN167" i="6"/>
  <c r="AN53" i="6"/>
  <c r="AN61" i="6"/>
  <c r="AP78" i="6"/>
  <c r="AP105" i="6"/>
  <c r="AP101" i="6"/>
  <c r="AN135" i="6"/>
  <c r="AN127" i="6"/>
  <c r="AP137" i="6"/>
  <c r="AN217" i="6"/>
  <c r="AN196" i="6"/>
  <c r="AN27" i="6"/>
  <c r="AN44" i="6"/>
  <c r="AN74" i="6"/>
  <c r="AN66" i="6"/>
  <c r="AN59" i="6"/>
  <c r="AP77" i="6"/>
  <c r="AN107" i="6"/>
  <c r="AP124" i="6"/>
  <c r="AN215" i="6"/>
  <c r="AN202" i="6"/>
  <c r="AP212" i="6"/>
  <c r="AN155" i="6"/>
  <c r="AP53" i="6"/>
  <c r="AQ68" i="6"/>
  <c r="AN79" i="6"/>
  <c r="AQ72" i="6"/>
  <c r="AN64" i="6"/>
  <c r="AN105" i="6"/>
  <c r="AN97" i="6"/>
  <c r="AN89" i="6"/>
  <c r="AP107" i="6"/>
  <c r="AP99" i="6"/>
  <c r="AN123" i="6"/>
  <c r="AN115" i="6"/>
  <c r="AP204" i="6"/>
  <c r="AN45" i="6"/>
  <c r="AN143" i="6"/>
  <c r="AQ49" i="6"/>
  <c r="AP41" i="6"/>
  <c r="AP60" i="6"/>
  <c r="AQ92" i="6"/>
  <c r="AP108" i="6"/>
  <c r="AP96" i="6"/>
  <c r="AP173" i="6"/>
  <c r="AP203" i="6"/>
  <c r="AP199" i="6"/>
  <c r="AN182" i="6"/>
  <c r="AP88" i="6"/>
  <c r="AP166" i="6"/>
  <c r="AP162" i="6"/>
  <c r="AP158" i="6"/>
  <c r="AP154" i="6"/>
  <c r="AP27" i="6"/>
  <c r="AP23" i="6"/>
  <c r="AP191" i="6"/>
  <c r="AP189" i="6"/>
  <c r="AP185" i="6"/>
  <c r="AP183" i="6"/>
  <c r="AP220" i="6"/>
  <c r="AN32" i="6"/>
  <c r="AP210" i="6"/>
  <c r="AP181" i="6"/>
  <c r="AN184" i="6"/>
  <c r="AP48" i="6"/>
  <c r="AP44" i="6"/>
  <c r="AP75" i="6"/>
  <c r="AN203" i="6"/>
  <c r="AP198" i="6"/>
  <c r="AP144" i="6"/>
  <c r="AN104" i="6"/>
  <c r="AN96" i="6"/>
  <c r="AP87" i="6"/>
  <c r="AN139" i="6"/>
  <c r="AP135" i="6"/>
  <c r="AP127" i="6"/>
  <c r="AP169" i="6"/>
  <c r="AP165" i="6"/>
  <c r="AP30" i="6"/>
  <c r="AN68" i="6"/>
  <c r="AN188" i="6"/>
  <c r="AQ45" i="6"/>
  <c r="AP70" i="6"/>
  <c r="AP66" i="6"/>
  <c r="AP62" i="6"/>
  <c r="AP208" i="6"/>
  <c r="AQ30" i="6"/>
  <c r="AN137" i="6"/>
  <c r="AP122" i="6"/>
  <c r="AP156" i="6"/>
  <c r="AP215" i="6"/>
  <c r="AP211" i="6"/>
  <c r="AP29" i="6"/>
  <c r="AP25" i="6"/>
  <c r="AP21" i="6"/>
  <c r="AN76" i="6"/>
  <c r="AP190" i="6"/>
  <c r="AP50" i="6"/>
  <c r="AP42" i="6"/>
  <c r="AP73" i="6"/>
  <c r="AP69" i="6"/>
  <c r="AP61" i="6"/>
  <c r="AN199" i="6"/>
  <c r="AN128" i="6"/>
  <c r="AN25" i="6"/>
  <c r="AQ97" i="6"/>
  <c r="AQ162" i="6"/>
  <c r="AQ66" i="6"/>
  <c r="AQ120" i="6"/>
  <c r="AN157" i="6"/>
  <c r="AP213" i="6"/>
  <c r="AQ64" i="6"/>
  <c r="AP63" i="6"/>
  <c r="AQ96" i="6"/>
  <c r="AQ202" i="6"/>
  <c r="AQ27" i="6"/>
  <c r="AN126" i="6"/>
  <c r="AQ70" i="6"/>
  <c r="AQ140" i="6"/>
  <c r="AN49" i="6"/>
  <c r="AN180" i="6"/>
  <c r="AP170" i="6"/>
  <c r="AP163" i="6"/>
  <c r="AN159" i="6"/>
  <c r="AP24" i="6"/>
  <c r="AP57" i="6"/>
  <c r="AP64" i="6"/>
  <c r="AP109" i="6"/>
  <c r="AP98" i="6"/>
  <c r="AP117" i="6"/>
  <c r="AN197" i="6"/>
  <c r="AN31" i="6"/>
  <c r="AN75" i="6"/>
  <c r="AP71" i="6"/>
  <c r="AP131" i="6"/>
  <c r="AP47" i="6"/>
  <c r="AN130" i="6"/>
  <c r="AP157" i="6"/>
  <c r="AP26" i="6"/>
  <c r="AN179" i="6"/>
  <c r="AN141" i="6"/>
  <c r="AN119" i="6"/>
  <c r="AN195" i="6"/>
  <c r="AP46" i="6"/>
  <c r="AN42" i="6"/>
  <c r="AN39" i="6"/>
  <c r="AP80" i="6"/>
  <c r="AP92" i="6"/>
  <c r="AP133" i="6"/>
  <c r="AP126" i="6"/>
  <c r="AP207" i="6"/>
  <c r="AN109" i="6"/>
  <c r="AN207" i="6"/>
  <c r="AP17" i="6"/>
  <c r="AN170" i="6"/>
  <c r="AP195" i="6"/>
  <c r="AN46" i="6"/>
  <c r="AP159" i="6"/>
  <c r="AN80" i="6"/>
  <c r="AP130" i="6"/>
  <c r="AN98" i="6"/>
  <c r="AN24" i="6"/>
  <c r="AP31" i="6"/>
  <c r="AP39" i="6"/>
  <c r="AN133" i="6"/>
  <c r="AN63" i="6"/>
  <c r="AN192" i="6"/>
  <c r="C18" i="7"/>
  <c r="H18" i="7"/>
  <c r="C34" i="7"/>
  <c r="H23" i="7"/>
  <c r="C23" i="7"/>
  <c r="C39" i="7"/>
  <c r="BD202" i="7"/>
  <c r="BB202" i="7"/>
  <c r="BB178" i="7"/>
  <c r="BD178" i="7"/>
  <c r="BD154" i="7"/>
  <c r="BB154" i="7"/>
  <c r="BD138" i="7"/>
  <c r="BB138" i="7"/>
  <c r="BD114" i="7"/>
  <c r="BB114" i="7"/>
  <c r="BD98" i="7"/>
  <c r="BB98" i="7"/>
  <c r="BP371" i="7"/>
  <c r="AN213" i="7"/>
  <c r="BD409" i="7"/>
  <c r="BD242" i="7"/>
  <c r="AN466" i="7"/>
  <c r="AN149" i="7"/>
  <c r="AP290" i="7"/>
  <c r="AN338" i="7"/>
  <c r="AN394" i="7"/>
  <c r="AP117" i="7"/>
  <c r="AN93" i="7"/>
  <c r="AP45" i="7"/>
  <c r="H20" i="7"/>
  <c r="C36" i="7"/>
  <c r="C20" i="7"/>
  <c r="C42" i="7"/>
  <c r="H26" i="7"/>
  <c r="C26" i="7"/>
  <c r="BB186" i="7"/>
  <c r="C24" i="7"/>
  <c r="BD417" i="7"/>
  <c r="AP354" i="7"/>
  <c r="AN402" i="7"/>
  <c r="AP450" i="7"/>
  <c r="AP37" i="7"/>
  <c r="AN85" i="7"/>
  <c r="AN44" i="7"/>
  <c r="AN393" i="7"/>
  <c r="BB401" i="7"/>
  <c r="AP125" i="7"/>
  <c r="AP466" i="7"/>
  <c r="AP149" i="7"/>
  <c r="AP346" i="7"/>
  <c r="AN370" i="7"/>
  <c r="AP394" i="7"/>
  <c r="AN29" i="7"/>
  <c r="AN165" i="7"/>
  <c r="AN141" i="7"/>
  <c r="AN314" i="7"/>
  <c r="AP306" i="7"/>
  <c r="AN418" i="7"/>
  <c r="AN96" i="7"/>
  <c r="AP93" i="7"/>
  <c r="H24" i="7"/>
  <c r="AP237" i="7"/>
  <c r="AP133" i="7"/>
  <c r="AP173" i="7"/>
  <c r="AP197" i="7"/>
  <c r="AP282" i="7"/>
  <c r="AP338" i="7"/>
  <c r="AN442" i="7"/>
  <c r="AP77" i="7"/>
  <c r="BP219" i="7"/>
  <c r="AP434" i="7"/>
  <c r="AN117" i="7"/>
  <c r="BD393" i="7"/>
  <c r="AP157" i="7"/>
  <c r="AN205" i="7"/>
  <c r="BD337" i="7"/>
  <c r="AP242" i="7"/>
  <c r="BD290" i="7"/>
  <c r="AP458" i="7"/>
  <c r="AP266" i="7"/>
  <c r="AN322" i="7"/>
  <c r="AP386" i="7"/>
  <c r="AP362" i="7"/>
  <c r="AN410" i="7"/>
  <c r="BD106" i="7"/>
  <c r="AN197" i="7"/>
  <c r="BB361" i="7"/>
  <c r="AP165" i="7"/>
  <c r="AN346" i="7"/>
  <c r="H17" i="7"/>
  <c r="C33" i="7"/>
  <c r="C17" i="7"/>
  <c r="C41" i="7"/>
  <c r="H25" i="7"/>
  <c r="C25" i="7"/>
  <c r="BB250" i="7"/>
  <c r="BB66" i="7"/>
  <c r="BD74" i="7"/>
  <c r="BB106" i="7"/>
  <c r="BB273" i="7"/>
  <c r="BB249" i="7"/>
  <c r="BD153" i="7"/>
  <c r="BD129" i="7"/>
  <c r="BB105" i="7"/>
  <c r="BR330" i="7"/>
  <c r="BP274" i="7"/>
  <c r="BR226" i="7"/>
  <c r="BR82" i="7"/>
  <c r="BP66" i="7"/>
  <c r="BP34" i="7"/>
  <c r="H22" i="7"/>
  <c r="BR99" i="7"/>
  <c r="BR379" i="7"/>
  <c r="BR419" i="7"/>
  <c r="BB58" i="7"/>
  <c r="BD58" i="7"/>
  <c r="BD162" i="7"/>
  <c r="BB130" i="7"/>
  <c r="BD130" i="7"/>
  <c r="BD258" i="7"/>
  <c r="BB80" i="7"/>
  <c r="C22" i="7"/>
  <c r="BP251" i="7"/>
  <c r="BB183" i="7"/>
  <c r="BD385" i="7"/>
  <c r="BD377" i="7"/>
  <c r="C21" i="7"/>
  <c r="C27" i="7"/>
  <c r="H16" i="7"/>
  <c r="H27" i="7"/>
  <c r="BR411" i="7"/>
  <c r="BD122" i="7"/>
  <c r="BB226" i="7"/>
  <c r="BB333" i="7"/>
  <c r="BB50" i="7"/>
  <c r="BD50" i="7"/>
  <c r="BB194" i="7"/>
  <c r="BD90" i="7"/>
  <c r="BB293" i="7"/>
  <c r="BB218" i="7"/>
  <c r="C19" i="7"/>
  <c r="BD194" i="7"/>
  <c r="BB170" i="7"/>
  <c r="BB90" i="7"/>
  <c r="BD82" i="7"/>
  <c r="BD244" i="7"/>
  <c r="BB74" i="7"/>
  <c r="BB210" i="7"/>
  <c r="BB82" i="7"/>
  <c r="BB258" i="7"/>
  <c r="BD259" i="7"/>
  <c r="BB251" i="7"/>
  <c r="BB282" i="7"/>
  <c r="BD282" i="7"/>
  <c r="AQ170" i="7"/>
  <c r="AQ264" i="7"/>
  <c r="AQ304" i="7"/>
  <c r="BP55" i="7"/>
  <c r="BR418" i="7"/>
  <c r="BP418" i="7"/>
  <c r="BP402" i="7"/>
  <c r="BR402" i="7"/>
  <c r="BP394" i="7"/>
  <c r="BR394" i="7"/>
  <c r="BP378" i="7"/>
  <c r="BR378" i="7"/>
  <c r="BP370" i="7"/>
  <c r="BR370" i="7"/>
  <c r="BR354" i="7"/>
  <c r="BP354" i="7"/>
  <c r="BR346" i="7"/>
  <c r="BP346" i="7"/>
  <c r="BP322" i="7"/>
  <c r="BR322" i="7"/>
  <c r="BR306" i="7"/>
  <c r="BP306" i="7"/>
  <c r="BS298" i="7"/>
  <c r="BR298" i="7"/>
  <c r="BP298" i="7"/>
  <c r="BR282" i="7"/>
  <c r="BP282" i="7"/>
  <c r="BR258" i="7"/>
  <c r="BP258" i="7"/>
  <c r="BR250" i="7"/>
  <c r="BP250" i="7"/>
  <c r="BR234" i="7"/>
  <c r="BP234" i="7"/>
  <c r="BP210" i="7"/>
  <c r="BR210" i="7"/>
  <c r="BP202" i="7"/>
  <c r="BR202" i="7"/>
  <c r="BP186" i="7"/>
  <c r="BR186" i="7"/>
  <c r="E37" i="7"/>
  <c r="BR178" i="7"/>
  <c r="BP178" i="7"/>
  <c r="BR162" i="7"/>
  <c r="BP162" i="7"/>
  <c r="BR138" i="7"/>
  <c r="BP130" i="7"/>
  <c r="BR130" i="7"/>
  <c r="BP114" i="7"/>
  <c r="BR114" i="7"/>
  <c r="BP106" i="7"/>
  <c r="BR106" i="7"/>
  <c r="BP90" i="7"/>
  <c r="BR58" i="7"/>
  <c r="BP58" i="7"/>
  <c r="BP42" i="7"/>
  <c r="BR42" i="7"/>
  <c r="BP26" i="7"/>
  <c r="AQ176" i="7"/>
  <c r="BD274" i="7"/>
  <c r="BB274" i="7"/>
  <c r="AQ165" i="7"/>
  <c r="BD329" i="7"/>
  <c r="AQ127" i="7"/>
  <c r="AN301" i="7"/>
  <c r="AN297" i="7"/>
  <c r="AQ351" i="7"/>
  <c r="AQ47" i="7"/>
  <c r="AN28" i="7"/>
  <c r="BP190" i="7"/>
  <c r="BE290" i="7"/>
  <c r="BS154" i="7"/>
  <c r="AN173" i="7"/>
  <c r="AQ260" i="7"/>
  <c r="BD321" i="7"/>
  <c r="BD305" i="7"/>
  <c r="AQ137" i="7"/>
  <c r="BP397" i="7"/>
  <c r="BD313" i="7"/>
  <c r="BP29" i="7"/>
  <c r="BS29" i="7"/>
  <c r="BP150" i="7"/>
  <c r="AN343" i="7"/>
  <c r="AQ396" i="7"/>
  <c r="AN440" i="7"/>
  <c r="AQ72" i="7"/>
  <c r="AN72" i="7"/>
  <c r="BS225" i="7"/>
  <c r="BP225" i="7"/>
  <c r="BP359" i="7"/>
  <c r="BE25" i="7"/>
  <c r="BP364" i="7"/>
  <c r="BS364" i="7"/>
  <c r="BB150" i="7"/>
  <c r="BP334" i="7"/>
  <c r="BS334" i="7"/>
  <c r="BS396" i="7"/>
  <c r="BB423" i="7"/>
  <c r="BD423" i="7"/>
  <c r="BD415" i="7"/>
  <c r="BB415" i="7"/>
  <c r="BB407" i="7"/>
  <c r="BD407" i="7"/>
  <c r="BB104" i="7"/>
  <c r="BB96" i="7"/>
  <c r="BB88" i="7"/>
  <c r="BB64" i="7"/>
  <c r="BE360" i="7"/>
  <c r="BS335" i="7"/>
  <c r="AQ216" i="7"/>
  <c r="BE54" i="7"/>
  <c r="BE259" i="7"/>
  <c r="BD213" i="7"/>
  <c r="BD189" i="7"/>
  <c r="E21" i="7"/>
  <c r="BB165" i="7"/>
  <c r="BD267" i="7"/>
  <c r="BB267" i="7"/>
  <c r="BD369" i="7"/>
  <c r="BB237" i="7"/>
  <c r="BB229" i="7"/>
  <c r="BB221" i="7"/>
  <c r="BB206" i="7"/>
  <c r="BD57" i="7"/>
  <c r="BD49" i="7"/>
  <c r="BB42" i="7"/>
  <c r="BB34" i="7"/>
  <c r="BB26" i="7"/>
  <c r="BP419" i="7"/>
  <c r="BP411" i="7"/>
  <c r="BR403" i="7"/>
  <c r="BR395" i="7"/>
  <c r="E43" i="7"/>
  <c r="BP387" i="7"/>
  <c r="BP379" i="7"/>
  <c r="BR371" i="7"/>
  <c r="BR363" i="7"/>
  <c r="E42" i="7"/>
  <c r="BP355" i="7"/>
  <c r="BP347" i="7"/>
  <c r="BP339" i="7"/>
  <c r="BP331" i="7"/>
  <c r="BP323" i="7"/>
  <c r="BP315" i="7"/>
  <c r="BP307" i="7"/>
  <c r="BP299" i="7"/>
  <c r="BP291" i="7"/>
  <c r="BP283" i="7"/>
  <c r="BP275" i="7"/>
  <c r="BP267" i="7"/>
  <c r="BP259" i="7"/>
  <c r="BR251" i="7"/>
  <c r="BR243" i="7"/>
  <c r="BP235" i="7"/>
  <c r="BP227" i="7"/>
  <c r="BR219" i="7"/>
  <c r="BR211" i="7"/>
  <c r="BR203" i="7"/>
  <c r="BR195" i="7"/>
  <c r="BR187" i="7"/>
  <c r="BP179" i="7"/>
  <c r="BP171" i="7"/>
  <c r="BP163" i="7"/>
  <c r="BP155" i="7"/>
  <c r="BR147" i="7"/>
  <c r="BR139" i="7"/>
  <c r="BR131" i="7"/>
  <c r="BR123" i="7"/>
  <c r="BR115" i="7"/>
  <c r="BP107" i="7"/>
  <c r="BP99" i="7"/>
  <c r="BR91" i="7"/>
  <c r="BP83" i="7"/>
  <c r="BP75" i="7"/>
  <c r="BP67" i="7"/>
  <c r="BP59" i="7"/>
  <c r="BP51" i="7"/>
  <c r="BP43" i="7"/>
  <c r="BP35" i="7"/>
  <c r="BR27" i="7"/>
  <c r="BD281" i="7"/>
  <c r="BD266" i="7"/>
  <c r="E23" i="7"/>
  <c r="BB141" i="7"/>
  <c r="BB87" i="7"/>
  <c r="BD79" i="7"/>
  <c r="BD71" i="7"/>
  <c r="BE222" i="7"/>
  <c r="BB405" i="7"/>
  <c r="BB303" i="7"/>
  <c r="BB296" i="7"/>
  <c r="BB288" i="7"/>
  <c r="BD117" i="7"/>
  <c r="BB109" i="7"/>
  <c r="BD102" i="7"/>
  <c r="BD94" i="7"/>
  <c r="BD365" i="7"/>
  <c r="BD357" i="7"/>
  <c r="E26" i="7"/>
  <c r="BB341" i="7"/>
  <c r="BB326" i="7"/>
  <c r="BB318" i="7"/>
  <c r="BB310" i="7"/>
  <c r="BB139" i="7"/>
  <c r="BB131" i="7"/>
  <c r="BD124" i="7"/>
  <c r="BD93" i="7"/>
  <c r="BD69" i="7"/>
  <c r="BD403" i="7"/>
  <c r="E27" i="7"/>
  <c r="BD395" i="7"/>
  <c r="BD388" i="7"/>
  <c r="BB380" i="7"/>
  <c r="BD372" i="7"/>
  <c r="BB309" i="7"/>
  <c r="BD201" i="7"/>
  <c r="BD161" i="7"/>
  <c r="BD146" i="7"/>
  <c r="E20" i="7"/>
  <c r="AP22" i="7"/>
  <c r="AN230" i="7"/>
  <c r="AP222" i="7"/>
  <c r="AP214" i="7"/>
  <c r="J22" i="7"/>
  <c r="AP206" i="7"/>
  <c r="AP198" i="7"/>
  <c r="AP190" i="7"/>
  <c r="AN182" i="7"/>
  <c r="AN174" i="7"/>
  <c r="AN166" i="7"/>
  <c r="AN158" i="7"/>
  <c r="AN150" i="7"/>
  <c r="AN142" i="7"/>
  <c r="AN134" i="7"/>
  <c r="AN126" i="7"/>
  <c r="AP118" i="7"/>
  <c r="AP110" i="7"/>
  <c r="AN102" i="7"/>
  <c r="AP94" i="7"/>
  <c r="J19" i="7"/>
  <c r="AP86" i="7"/>
  <c r="AP78" i="7"/>
  <c r="AP70" i="7"/>
  <c r="J18" i="7"/>
  <c r="AP62" i="7"/>
  <c r="AP54" i="7"/>
  <c r="AN46" i="7"/>
  <c r="AP38" i="7"/>
  <c r="AP30" i="7"/>
  <c r="AP241" i="7"/>
  <c r="AP475" i="7"/>
  <c r="AP467" i="7"/>
  <c r="AP459" i="7"/>
  <c r="AN451" i="7"/>
  <c r="AN443" i="7"/>
  <c r="AP435" i="7"/>
  <c r="AP427" i="7"/>
  <c r="AP419" i="7"/>
  <c r="AP411" i="7"/>
  <c r="AP403" i="7"/>
  <c r="AP395" i="7"/>
  <c r="AP387" i="7"/>
  <c r="AP379" i="7"/>
  <c r="AP371" i="7"/>
  <c r="AP363" i="7"/>
  <c r="AN355" i="7"/>
  <c r="AN347" i="7"/>
  <c r="AP339" i="7"/>
  <c r="AP331" i="7"/>
  <c r="AP323" i="7"/>
  <c r="AP315" i="7"/>
  <c r="AP307" i="7"/>
  <c r="AP299" i="7"/>
  <c r="J24" i="7"/>
  <c r="AN291" i="7"/>
  <c r="AN283" i="7"/>
  <c r="AN275" i="7"/>
  <c r="AP267" i="7"/>
  <c r="AP259" i="7"/>
  <c r="J23" i="7"/>
  <c r="AP251" i="7"/>
  <c r="AN243" i="7"/>
  <c r="BB410" i="7"/>
  <c r="BD285" i="7"/>
  <c r="BB184" i="7"/>
  <c r="BB176" i="7"/>
  <c r="BD168" i="7"/>
  <c r="BB261" i="7"/>
  <c r="BD199" i="7"/>
  <c r="BD191" i="7"/>
  <c r="BB49" i="7"/>
  <c r="BB281" i="7"/>
  <c r="BD310" i="7"/>
  <c r="AN222" i="7"/>
  <c r="BB244" i="7"/>
  <c r="AP142" i="7"/>
  <c r="J20" i="7"/>
  <c r="AN315" i="7"/>
  <c r="AN307" i="7"/>
  <c r="AP355" i="7"/>
  <c r="J25" i="7"/>
  <c r="AP451" i="7"/>
  <c r="AN62" i="7"/>
  <c r="AP46" i="7"/>
  <c r="AN30" i="7"/>
  <c r="AP126" i="7"/>
  <c r="AP102" i="7"/>
  <c r="AN70" i="7"/>
  <c r="BR67" i="7"/>
  <c r="BP131" i="7"/>
  <c r="BP123" i="7"/>
  <c r="BP203" i="7"/>
  <c r="BP195" i="7"/>
  <c r="BR259" i="7"/>
  <c r="BR307" i="7"/>
  <c r="BR331" i="7"/>
  <c r="BR387" i="7"/>
  <c r="BP395" i="7"/>
  <c r="AN251" i="7"/>
  <c r="BD26" i="7"/>
  <c r="E16" i="7"/>
  <c r="BB191" i="7"/>
  <c r="BB146" i="7"/>
  <c r="BD176" i="7"/>
  <c r="BB124" i="7"/>
  <c r="BD131" i="7"/>
  <c r="BB403" i="7"/>
  <c r="BD303" i="7"/>
  <c r="BD251" i="7"/>
  <c r="BD221" i="7"/>
  <c r="E22" i="7"/>
  <c r="BD109" i="7"/>
  <c r="AN22" i="7"/>
  <c r="AN459" i="7"/>
  <c r="AP150" i="7"/>
  <c r="AP275" i="7"/>
  <c r="AN323" i="7"/>
  <c r="AN38" i="7"/>
  <c r="AN94" i="7"/>
  <c r="BR75" i="7"/>
  <c r="BP139" i="7"/>
  <c r="BR155" i="7"/>
  <c r="E36" i="7"/>
  <c r="BP211" i="7"/>
  <c r="BR275" i="7"/>
  <c r="BR267" i="7"/>
  <c r="BR323" i="7"/>
  <c r="BR315" i="7"/>
  <c r="BR347" i="7"/>
  <c r="BR339" i="7"/>
  <c r="BP403" i="7"/>
  <c r="AN241" i="7"/>
  <c r="BB168" i="7"/>
  <c r="BB102" i="7"/>
  <c r="BB79" i="7"/>
  <c r="BB266" i="7"/>
  <c r="BB161" i="7"/>
  <c r="BB57" i="7"/>
  <c r="BD341" i="7"/>
  <c r="BD318" i="7"/>
  <c r="BD380" i="7"/>
  <c r="AN467" i="7"/>
  <c r="AP166" i="7"/>
  <c r="J21" i="7"/>
  <c r="AP158" i="7"/>
  <c r="AP291" i="7"/>
  <c r="AP283" i="7"/>
  <c r="AN339" i="7"/>
  <c r="AN331" i="7"/>
  <c r="AN363" i="7"/>
  <c r="AN411" i="7"/>
  <c r="AN78" i="7"/>
  <c r="BP27" i="7"/>
  <c r="BR35" i="7"/>
  <c r="BP147" i="7"/>
  <c r="BR163" i="7"/>
  <c r="BR227" i="7"/>
  <c r="E38" i="7"/>
  <c r="BR283" i="7"/>
  <c r="BR355" i="7"/>
  <c r="AP243" i="7"/>
  <c r="BB71" i="7"/>
  <c r="BB199" i="7"/>
  <c r="BD139" i="7"/>
  <c r="BB395" i="7"/>
  <c r="BD296" i="7"/>
  <c r="BD237" i="7"/>
  <c r="BB357" i="7"/>
  <c r="AN214" i="7"/>
  <c r="AN475" i="7"/>
  <c r="AP174" i="7"/>
  <c r="AN190" i="7"/>
  <c r="AN371" i="7"/>
  <c r="AN419" i="7"/>
  <c r="AN86" i="7"/>
  <c r="BR43" i="7"/>
  <c r="BR179" i="7"/>
  <c r="BR171" i="7"/>
  <c r="BR235" i="7"/>
  <c r="BR291" i="7"/>
  <c r="AP230" i="7"/>
  <c r="BD34" i="7"/>
  <c r="BD410" i="7"/>
  <c r="BB259" i="7"/>
  <c r="BD326" i="7"/>
  <c r="E24" i="7"/>
  <c r="AP182" i="7"/>
  <c r="AN198" i="7"/>
  <c r="AN387" i="7"/>
  <c r="AN379" i="7"/>
  <c r="AN435" i="7"/>
  <c r="AN427" i="7"/>
  <c r="BR59" i="7"/>
  <c r="BR51" i="7"/>
  <c r="E33" i="7"/>
  <c r="AN206" i="7"/>
  <c r="AN267" i="7"/>
  <c r="AN259" i="7"/>
  <c r="AN395" i="7"/>
  <c r="AN118" i="7"/>
  <c r="AN110" i="7"/>
  <c r="BR83" i="7"/>
  <c r="E34" i="7"/>
  <c r="BD42" i="7"/>
  <c r="BD229" i="7"/>
  <c r="AN403" i="7"/>
  <c r="D33" i="1"/>
  <c r="E33" i="1" s="1"/>
  <c r="D28" i="1"/>
  <c r="E28" i="1" s="1"/>
  <c r="D31" i="1"/>
  <c r="E31" i="1" s="1"/>
  <c r="D20" i="1"/>
  <c r="E20" i="1" s="1"/>
  <c r="D34" i="1"/>
  <c r="E34" i="1" s="1"/>
  <c r="I19" i="1"/>
  <c r="J19" i="1" s="1"/>
  <c r="D22" i="1"/>
  <c r="E22" i="1" s="1"/>
  <c r="D30" i="1"/>
  <c r="E30" i="1" s="1"/>
  <c r="D29" i="1"/>
  <c r="E29" i="1" s="1"/>
  <c r="D32" i="1"/>
  <c r="E32" i="1" s="1"/>
  <c r="I22" i="1"/>
  <c r="J22" i="1" s="1"/>
  <c r="D27" i="1"/>
  <c r="E27" i="1" s="1"/>
  <c r="I16" i="1"/>
  <c r="J16" i="1" s="1"/>
  <c r="I20" i="1"/>
  <c r="J20" i="1" s="1"/>
  <c r="D16" i="1"/>
  <c r="E16" i="1" s="1"/>
  <c r="D18" i="1"/>
  <c r="E18" i="1" s="1"/>
  <c r="I15" i="1"/>
  <c r="J15" i="1" s="1"/>
  <c r="D21" i="1"/>
  <c r="E21" i="1" s="1"/>
  <c r="I17" i="1"/>
  <c r="J17" i="1" s="1"/>
  <c r="D17" i="1"/>
  <c r="E17" i="1" s="1"/>
  <c r="I18" i="1"/>
  <c r="J18" i="1" s="1"/>
  <c r="I21" i="1"/>
  <c r="J21" i="1" s="1"/>
  <c r="D15" i="1"/>
  <c r="E15" i="1" s="1"/>
  <c r="CE11" i="12"/>
  <c r="CB11" i="12"/>
  <c r="BI11" i="12"/>
  <c r="BF11" i="12"/>
  <c r="BE12" i="12"/>
  <c r="CA12" i="12"/>
  <c r="CD12" i="12"/>
  <c r="BH12" i="12"/>
  <c r="BF14" i="12"/>
  <c r="BX14" i="12"/>
  <c r="CD14" i="12"/>
  <c r="BH14" i="12"/>
  <c r="BJ14" i="12"/>
  <c r="AL14" i="12"/>
  <c r="CJ14" i="12"/>
  <c r="CM14" i="12"/>
  <c r="BB13" i="12"/>
  <c r="BE13" i="12"/>
  <c r="BX13" i="12"/>
  <c r="AL13" i="12"/>
  <c r="CJ13" i="12"/>
  <c r="CM13" i="12"/>
  <c r="AL11" i="12"/>
  <c r="CJ11" i="12"/>
  <c r="CM11" i="12"/>
  <c r="CF13" i="12"/>
  <c r="DC13" i="12"/>
  <c r="AK12" i="12"/>
  <c r="CH12" i="12"/>
  <c r="BC12" i="12"/>
  <c r="BY12" i="12"/>
  <c r="BF12" i="12"/>
  <c r="CJ12" i="12"/>
  <c r="AL12" i="12"/>
  <c r="D17" i="6"/>
  <c r="E17" i="6"/>
  <c r="D20" i="6"/>
  <c r="E20" i="6"/>
  <c r="D16" i="6"/>
  <c r="E16" i="6"/>
  <c r="D15" i="6"/>
  <c r="E15" i="6"/>
  <c r="D19" i="6"/>
  <c r="E19" i="6"/>
  <c r="D18" i="6"/>
  <c r="E18" i="6"/>
  <c r="D21" i="6"/>
  <c r="E21" i="6"/>
  <c r="E39" i="7"/>
  <c r="E32" i="7"/>
  <c r="J17" i="7"/>
  <c r="E35" i="7"/>
  <c r="E40" i="7"/>
  <c r="E41" i="7"/>
  <c r="J27" i="7"/>
  <c r="E18" i="7"/>
  <c r="J16" i="7"/>
  <c r="E19" i="7"/>
  <c r="E25" i="7"/>
  <c r="J26" i="7"/>
  <c r="E17" i="7"/>
  <c r="BJ11" i="12"/>
  <c r="CK11" i="12"/>
  <c r="CN11" i="12"/>
  <c r="O11" i="12"/>
  <c r="CF11" i="12"/>
  <c r="DC11" i="12"/>
  <c r="CF12" i="12"/>
  <c r="DC12" i="12"/>
  <c r="DD14" i="12"/>
  <c r="CK14" i="12"/>
  <c r="CN14" i="12"/>
  <c r="CF14" i="12"/>
  <c r="DC14" i="12"/>
  <c r="CR14" i="12"/>
  <c r="CY14" i="12"/>
  <c r="CU14" i="12"/>
  <c r="CS14" i="12"/>
  <c r="CQ14" i="12"/>
  <c r="CT14" i="12"/>
  <c r="CP14" i="12"/>
  <c r="CW14" i="12"/>
  <c r="CZ14" i="12"/>
  <c r="CX14" i="12"/>
  <c r="CO14" i="12"/>
  <c r="CV14" i="12"/>
  <c r="CQ13" i="12"/>
  <c r="BJ13" i="12"/>
  <c r="CO11" i="12"/>
  <c r="CT11" i="12"/>
  <c r="CX11" i="12"/>
  <c r="CU11" i="12"/>
  <c r="CR11" i="12"/>
  <c r="CY11" i="12"/>
  <c r="CS11" i="12"/>
  <c r="CZ11" i="12"/>
  <c r="CV11" i="12"/>
  <c r="CQ11" i="12"/>
  <c r="CP11" i="12"/>
  <c r="CW11" i="12"/>
  <c r="CV13" i="12"/>
  <c r="CW13" i="12"/>
  <c r="CR13" i="12"/>
  <c r="CU13" i="12"/>
  <c r="CO13" i="12"/>
  <c r="CT13" i="12"/>
  <c r="CP13" i="12"/>
  <c r="CY13" i="12"/>
  <c r="CZ13" i="12"/>
  <c r="CX13" i="12"/>
  <c r="CS13" i="12"/>
  <c r="CM12" i="12"/>
  <c r="CW12" i="12"/>
  <c r="BJ12" i="12"/>
  <c r="DD12" i="12"/>
  <c r="CK12" i="12"/>
  <c r="DD11" i="12"/>
  <c r="DE11" i="12"/>
  <c r="AN11" i="12"/>
  <c r="Q11" i="12"/>
  <c r="M11" i="12"/>
  <c r="CI12" i="12"/>
  <c r="CN12" i="12"/>
  <c r="O12" i="12"/>
  <c r="M12" i="12"/>
  <c r="DA11" i="12"/>
  <c r="N11" i="12"/>
  <c r="O14" i="12"/>
  <c r="M14" i="12"/>
  <c r="DA13" i="12"/>
  <c r="DE14" i="12"/>
  <c r="DA14" i="12"/>
  <c r="CK13" i="12"/>
  <c r="CN13" i="12"/>
  <c r="O13" i="12"/>
  <c r="DD13" i="12"/>
  <c r="DE13" i="12"/>
  <c r="CO12" i="12"/>
  <c r="CZ12" i="12"/>
  <c r="CV12" i="12"/>
  <c r="CU12" i="12"/>
  <c r="CS12" i="12"/>
  <c r="CY12" i="12"/>
  <c r="CT12" i="12"/>
  <c r="CQ12" i="12"/>
  <c r="CR12" i="12"/>
  <c r="CX12" i="12"/>
  <c r="CP12" i="12"/>
  <c r="DE12" i="12"/>
  <c r="N13" i="12"/>
  <c r="AN14" i="12"/>
  <c r="Q14" i="12"/>
  <c r="N14" i="12"/>
  <c r="M13" i="12"/>
  <c r="AN13" i="12"/>
  <c r="Q13" i="12"/>
  <c r="AN12" i="12"/>
  <c r="Q12" i="12"/>
  <c r="DA12" i="12"/>
  <c r="N12" i="12"/>
</calcChain>
</file>

<file path=xl/sharedStrings.xml><?xml version="1.0" encoding="utf-8"?>
<sst xmlns="http://schemas.openxmlformats.org/spreadsheetml/2006/main" count="3303" uniqueCount="366">
  <si>
    <t>Globe Bodies</t>
  </si>
  <si>
    <t>Angle Bodies</t>
  </si>
  <si>
    <t>N</t>
  </si>
  <si>
    <t>50-100</t>
  </si>
  <si>
    <t>101-200</t>
  </si>
  <si>
    <t>201-300</t>
  </si>
  <si>
    <t>301-400</t>
  </si>
  <si>
    <t>401-500</t>
  </si>
  <si>
    <t>50-200</t>
  </si>
  <si>
    <t>O</t>
  </si>
  <si>
    <t>50-300</t>
  </si>
  <si>
    <t>P</t>
  </si>
  <si>
    <t>Q</t>
  </si>
  <si>
    <t>R</t>
  </si>
  <si>
    <t>S</t>
  </si>
  <si>
    <t>T</t>
  </si>
  <si>
    <t>U</t>
  </si>
  <si>
    <t>Angle Body</t>
  </si>
  <si>
    <t>Globe Body</t>
  </si>
  <si>
    <t>Residual</t>
  </si>
  <si>
    <t>Outlet</t>
  </si>
  <si>
    <t>Static</t>
  </si>
  <si>
    <t>n</t>
  </si>
  <si>
    <t>o</t>
  </si>
  <si>
    <t>q</t>
  </si>
  <si>
    <t>r</t>
  </si>
  <si>
    <t>s</t>
  </si>
  <si>
    <t>p</t>
  </si>
  <si>
    <t>t</t>
  </si>
  <si>
    <t>u</t>
  </si>
  <si>
    <t>static</t>
  </si>
  <si>
    <t>Inlet (psi)</t>
  </si>
  <si>
    <t>(gpm)</t>
  </si>
  <si>
    <t>Flow</t>
  </si>
  <si>
    <t>Desired</t>
  </si>
  <si>
    <t>Difference</t>
  </si>
  <si>
    <t>to desired</t>
  </si>
  <si>
    <t>G</t>
  </si>
  <si>
    <t>Bonnet Type</t>
  </si>
  <si>
    <t>A</t>
  </si>
  <si>
    <t>3/8</t>
  </si>
  <si>
    <t>B</t>
  </si>
  <si>
    <t>1/2</t>
  </si>
  <si>
    <t>C</t>
  </si>
  <si>
    <t>5/8</t>
  </si>
  <si>
    <t>D</t>
  </si>
  <si>
    <t>11/16</t>
  </si>
  <si>
    <t>E</t>
  </si>
  <si>
    <t>3/4</t>
  </si>
  <si>
    <t>F</t>
  </si>
  <si>
    <t>13/16</t>
  </si>
  <si>
    <t>7/8</t>
  </si>
  <si>
    <t>H</t>
  </si>
  <si>
    <t>15/16</t>
  </si>
  <si>
    <t>I</t>
  </si>
  <si>
    <t>1</t>
  </si>
  <si>
    <t>Setting</t>
  </si>
  <si>
    <t>J</t>
  </si>
  <si>
    <t>1-1/16</t>
  </si>
  <si>
    <t>K</t>
  </si>
  <si>
    <t>1-1/8</t>
  </si>
  <si>
    <t>L</t>
  </si>
  <si>
    <t>1-3/16</t>
  </si>
  <si>
    <t>1-18</t>
  </si>
  <si>
    <t>3/16</t>
  </si>
  <si>
    <t>1/4</t>
  </si>
  <si>
    <t>5/16</t>
  </si>
  <si>
    <t>7/16</t>
  </si>
  <si>
    <t>9/16</t>
  </si>
  <si>
    <t>Grooved</t>
  </si>
  <si>
    <t>Grooved Globe Bodies</t>
  </si>
  <si>
    <t>Bodies</t>
  </si>
  <si>
    <t>Angle</t>
  </si>
  <si>
    <t>Globe</t>
  </si>
  <si>
    <t>Globe Grooved</t>
  </si>
  <si>
    <t>ZW4000 Fire Valve Part Number Assistant</t>
  </si>
  <si>
    <t xml:space="preserve">Check off the box in each group that matches the choice you want. </t>
  </si>
  <si>
    <t>A bonnet setting has to be part of the part number since the ZW4000 series valves are factory set and not field adjustable.</t>
  </si>
  <si>
    <r>
      <t xml:space="preserve">The flow curves </t>
    </r>
    <r>
      <rPr>
        <b/>
        <sz val="10"/>
        <rFont val="Arial"/>
        <family val="2"/>
      </rPr>
      <t>must</t>
    </r>
    <r>
      <rPr>
        <sz val="10"/>
        <rFont val="Arial"/>
      </rPr>
      <t xml:space="preserve"> be used by the system designer to select the correct bonnet setting.</t>
    </r>
  </si>
  <si>
    <t>Example</t>
  </si>
  <si>
    <t>Sprinkler Floor Control Valve (Factory Set)</t>
  </si>
  <si>
    <t>Threaded Ends</t>
  </si>
  <si>
    <t>Bonnet Setting Type</t>
  </si>
  <si>
    <t>Monitor Switch</t>
  </si>
  <si>
    <t>No Handwheel</t>
  </si>
  <si>
    <t>-N</t>
  </si>
  <si>
    <t>-O</t>
  </si>
  <si>
    <t>-P</t>
  </si>
  <si>
    <t>ZW4004</t>
  </si>
  <si>
    <t>Grooved Ends</t>
  </si>
  <si>
    <t>Adapter Bracket</t>
  </si>
  <si>
    <t>Capped Bonnet</t>
  </si>
  <si>
    <t>IL</t>
  </si>
  <si>
    <t>MSA</t>
  </si>
  <si>
    <t>CAP</t>
  </si>
  <si>
    <t>-Q</t>
  </si>
  <si>
    <t>-R</t>
  </si>
  <si>
    <t>-S</t>
  </si>
  <si>
    <t>-T</t>
  </si>
  <si>
    <t>-U</t>
  </si>
  <si>
    <t>Threaded Inlet</t>
  </si>
  <si>
    <t>ZW4000</t>
  </si>
  <si>
    <t>Grooved Inlet</t>
  </si>
  <si>
    <t>w/Cap and Chain</t>
  </si>
  <si>
    <t>SF</t>
  </si>
  <si>
    <t>CC</t>
  </si>
  <si>
    <t>Specify if the body should be tapped and plugged for gauges.</t>
  </si>
  <si>
    <t xml:space="preserve">Qty </t>
  </si>
  <si>
    <t>Part number</t>
  </si>
  <si>
    <t>Notes</t>
  </si>
  <si>
    <t>25-75</t>
  </si>
  <si>
    <t>76-125</t>
  </si>
  <si>
    <t>126-150</t>
  </si>
  <si>
    <t>151-175</t>
  </si>
  <si>
    <t>176-200</t>
  </si>
  <si>
    <t>M</t>
  </si>
  <si>
    <t>ST</t>
  </si>
  <si>
    <t>Plated</t>
  </si>
  <si>
    <t>CH</t>
  </si>
  <si>
    <t>Z3000</t>
  </si>
  <si>
    <t>Z3004</t>
  </si>
  <si>
    <t>SS</t>
  </si>
  <si>
    <t xml:space="preserve">  Supervisory Switch</t>
  </si>
  <si>
    <t>ZW4100</t>
  </si>
  <si>
    <t>Z2100</t>
  </si>
  <si>
    <t>ZW4104</t>
  </si>
  <si>
    <t>Z2105</t>
  </si>
  <si>
    <t>1-1/2" Sprinkler Floor Control Valve or Hose Rack Valve (Factory Set)</t>
  </si>
  <si>
    <t>1-1/2" Hose Valve (Factory Set)</t>
  </si>
  <si>
    <t>1-1/2" Hose Valve (Adjustable)</t>
  </si>
  <si>
    <t>2-1/2" Sprinkler Floor Control Valve (Adjustable)</t>
  </si>
  <si>
    <t>2-1/2" Sprinkler Floor Control Valve (Factory Set)</t>
  </si>
  <si>
    <t>2-1/2" Hose Valve (Adjustable)</t>
  </si>
  <si>
    <t>2-1/2" Hose Valve (Factory Set)</t>
  </si>
  <si>
    <t>1-½" National Hose thread</t>
  </si>
  <si>
    <t>3" Hose Thread</t>
  </si>
  <si>
    <t>Special Thread</t>
  </si>
  <si>
    <t>-J</t>
  </si>
  <si>
    <t>-K</t>
  </si>
  <si>
    <t>-L</t>
  </si>
  <si>
    <t>-M</t>
  </si>
  <si>
    <t>1-½" National Hose Thread</t>
  </si>
  <si>
    <t>NPT Threaded Outlet</t>
  </si>
  <si>
    <t>All</t>
  </si>
  <si>
    <t>NPT Threaded</t>
  </si>
  <si>
    <t xml:space="preserve">  Inlet</t>
  </si>
  <si>
    <t>X</t>
  </si>
  <si>
    <t>Chrome</t>
  </si>
  <si>
    <t>Rough</t>
  </si>
  <si>
    <t>Hose Rack Valve</t>
  </si>
  <si>
    <t>Z3005</t>
  </si>
  <si>
    <t>C/C</t>
  </si>
  <si>
    <t>2-½" National Hose Thread</t>
  </si>
  <si>
    <r>
      <t xml:space="preserve">In this example the part number would be </t>
    </r>
    <r>
      <rPr>
        <b/>
        <sz val="12"/>
        <rFont val="Arial"/>
        <family val="2"/>
      </rPr>
      <t>ZW4004ILMSA-T</t>
    </r>
  </si>
  <si>
    <t>Z3000 Fire Valve Part Number Assistant</t>
  </si>
  <si>
    <r>
      <t xml:space="preserve">The flow curves </t>
    </r>
    <r>
      <rPr>
        <b/>
        <sz val="10"/>
        <rFont val="Arial"/>
        <family val="2"/>
      </rPr>
      <t>must</t>
    </r>
    <r>
      <rPr>
        <sz val="10"/>
        <rFont val="Arial"/>
      </rPr>
      <t xml:space="preserve"> be used by the system designer to verify the valve will function properly.</t>
    </r>
  </si>
  <si>
    <t>ZW4100 Fire Valve Part Number Assistant</t>
  </si>
  <si>
    <t>A bonnet setting has to be part of the part number since the ZW4100 series valves are factory set and not field adjustable.</t>
  </si>
  <si>
    <r>
      <t xml:space="preserve">In this example the part number would be </t>
    </r>
    <r>
      <rPr>
        <b/>
        <sz val="12"/>
        <rFont val="Arial"/>
        <family val="2"/>
      </rPr>
      <t>ZW4104MSA-M</t>
    </r>
  </si>
  <si>
    <t>Z2100 Fire Valve Part Number Assistant</t>
  </si>
  <si>
    <r>
      <t xml:space="preserve">In this example the part number would be </t>
    </r>
    <r>
      <rPr>
        <b/>
        <sz val="12"/>
        <rFont val="Arial"/>
        <family val="2"/>
      </rPr>
      <t>Z2100C/CCH</t>
    </r>
  </si>
  <si>
    <t>Actual Residual Outlet</t>
  </si>
  <si>
    <t>Actual Static Outlet</t>
  </si>
  <si>
    <t>Valve Setting</t>
  </si>
  <si>
    <t>Desired Residual Outlet Max (psi)</t>
  </si>
  <si>
    <t>Desired Residual Outlet Min (psi)</t>
  </si>
  <si>
    <t>Flow (gpm)</t>
  </si>
  <si>
    <t>Residual Inlet (psi)</t>
  </si>
  <si>
    <t>Static Inlet (psi)</t>
  </si>
  <si>
    <t>Stair / Standpipe</t>
  </si>
  <si>
    <t>Floor</t>
  </si>
  <si>
    <t>Qty</t>
  </si>
  <si>
    <t xml:space="preserve"> If there are letters after the checkbox, then you add those letters to the part number in that order from left to right.</t>
  </si>
  <si>
    <t>If a choice is blank, this is standard and you add nothing to the part number.</t>
  </si>
  <si>
    <t xml:space="preserve"> that order from left to right.</t>
  </si>
  <si>
    <t xml:space="preserve"> If there are letters after the checkbox, then you add those letters to the part number in</t>
  </si>
  <si>
    <t>max</t>
  </si>
  <si>
    <t>min</t>
  </si>
  <si>
    <t>Style</t>
  </si>
  <si>
    <t>setting range</t>
  </si>
  <si>
    <t>inlet pressure</t>
  </si>
  <si>
    <t>Body</t>
  </si>
  <si>
    <t>ZW5000 series residual pressure data</t>
  </si>
  <si>
    <t>ZW5000 static outlet pressure data</t>
  </si>
  <si>
    <t>2-1/2" Pressure Reducing Sprinkler valve, inline body, FNPT x FNPT No hand wheel</t>
  </si>
  <si>
    <t>ZW5004ILCAP</t>
  </si>
  <si>
    <t>2-1/2" Pressure Reducing Sprinkler valve, inline body, Grvd x Grvd No hand wheel</t>
  </si>
  <si>
    <t>ZW5004ILGCAP</t>
  </si>
  <si>
    <t>2-1/2" Pressure Reducing Sprinkler valve, angle body, FNPT x FNPT No hand wheel</t>
  </si>
  <si>
    <t>ZW5004CAP</t>
  </si>
  <si>
    <t>2-1/2" Pressure Reducing Sprinkler valve, angle body, Grvd x Grvd No hand wheel</t>
  </si>
  <si>
    <t>ZW5004GCAP</t>
  </si>
  <si>
    <t>2-1/2" Pressure Reducing Sprinkler valve, inline body, FNPT x FNPT</t>
  </si>
  <si>
    <t>ZW5004IL</t>
  </si>
  <si>
    <t>2-1/2" Pressure Reducing Sprinkler valve, inline body, Grvd x Grvd</t>
  </si>
  <si>
    <t>ZW5004ILG</t>
  </si>
  <si>
    <t>2-1/2" Pressure Reducing Sprinkler valve, angle body, FNPT x FNPT</t>
  </si>
  <si>
    <t>ZW5004</t>
  </si>
  <si>
    <t>2-1/2" Pressure Reducing Sprinkler valve, angle body, Grvd x Grvd</t>
  </si>
  <si>
    <t>ZW5004G</t>
  </si>
  <si>
    <t>Sprinkler Valves (includes supervisory switch)</t>
  </si>
  <si>
    <t>2-1/2" Pressure Reducing Hose rack valve, inline body, FNPT x FNPT chrome</t>
  </si>
  <si>
    <t>ZW5000FILCH</t>
  </si>
  <si>
    <t>2-1/2" Pressure Reducing Hose rack valve, angle body, FNPT x FNPT chrome</t>
  </si>
  <si>
    <t>ZW5000FCH</t>
  </si>
  <si>
    <t>2-1/2" Pressure Reducing Hose rack valve, inline body, FNPT x FNPT</t>
  </si>
  <si>
    <t>ZW5000FIL</t>
  </si>
  <si>
    <t>2-1/2" Pressure Reducing Hose rack valve, angle body, FNPT x FNPT</t>
  </si>
  <si>
    <t>ZW5000F</t>
  </si>
  <si>
    <t>Hose Rack Valves</t>
  </si>
  <si>
    <t>2-1/2" x 3" Pressure Reducing Hose valve, angle body, FNPT x NH(NST) chrome w/cap chain</t>
  </si>
  <si>
    <t>ZW5000SFCCCH</t>
  </si>
  <si>
    <t>2-1/2" Pressure Reducing Hose valve, angle body, FNPT x Special Thread chrome w/cap chain</t>
  </si>
  <si>
    <t>ZW5000STCCCH</t>
  </si>
  <si>
    <t>2-1/2" Pressure Reducing Hose valve, angle body, Grvd x Special Thread chrome w/cap chain</t>
  </si>
  <si>
    <t>ZW5000GSTCCCH</t>
  </si>
  <si>
    <t>2-1/2" Pressure Reducing Hose valve, inline body, FNPT x NH(NST) chrome w/cap chain</t>
  </si>
  <si>
    <t>ZW5000ILCCCH</t>
  </si>
  <si>
    <t>2-1/2" Pressure Reducing Hose valve, inline body, Grvd x NH(NST) chrome w/cap chain</t>
  </si>
  <si>
    <t>ZW5000ILGCCCH</t>
  </si>
  <si>
    <t>2-1/2" Pressure Reducing Hose valve, angle body, FNPT x NH(NST) chrome w/cap chain</t>
  </si>
  <si>
    <t>ZW5000CCCH</t>
  </si>
  <si>
    <t>2-1/2" Pressure Reducing Hose valve, angle body, Grvd x NH(NST) chrome w/cap chain</t>
  </si>
  <si>
    <t>ZW5000GCCCH</t>
  </si>
  <si>
    <t>2-1/2" x 3" Pressure Reducing Hose valve, angle body, FNPT x NH(NST) w/cap chain</t>
  </si>
  <si>
    <t>ZW5000SFCC</t>
  </si>
  <si>
    <t>2-1/2" x 3" Pressure Reducing Hose valve, angle body, FNPT x NH(NST)</t>
  </si>
  <si>
    <t>ZW5000SF</t>
  </si>
  <si>
    <t>2-1/2" Pressure Reducing Hose valve, angle body, FNPT x Special Thread w/cap chain</t>
  </si>
  <si>
    <t>ZW5000STCC</t>
  </si>
  <si>
    <t>2-1/2" Pressure Reducing Hose valve, angle body, FNPT x Special Thread</t>
  </si>
  <si>
    <t>ZW5000ST</t>
  </si>
  <si>
    <t>2-1/2" Pressure Reducing Hose valve, angle body, Grvd x Special Thread w/cap chain</t>
  </si>
  <si>
    <t>ZW5000GSTCC</t>
  </si>
  <si>
    <t>2-1/2" Pressure Reducing Hose valve, angle body, Grvd x Special Thread</t>
  </si>
  <si>
    <t>ZW5000GST</t>
  </si>
  <si>
    <t>2-1/2" Pressure Reducing Hose valve, inline body, FNPT x NH(NST) w/cap chain</t>
  </si>
  <si>
    <t>ZW5000ILCC</t>
  </si>
  <si>
    <t>2-1/2" Pressure Reducing Hose valve, inline body, FNPT x NH(NST)</t>
  </si>
  <si>
    <t>ZW5000IL</t>
  </si>
  <si>
    <t>2-1/2" Pressure Reducing Hose valve, inline body, Grvd x NH(NST) w/cap chain</t>
  </si>
  <si>
    <t>ZW5000ILGCC</t>
  </si>
  <si>
    <t>2-1/2" Pressure Reducing Hose valve, inline body, Grvd x NH(NST)</t>
  </si>
  <si>
    <t>ZW5000ILG</t>
  </si>
  <si>
    <t>2-1/2" Pressure Reducing Hose valve, angle body, FNPT x NH(NST) w/cap chain</t>
  </si>
  <si>
    <t>ZW5000CC</t>
  </si>
  <si>
    <t>2-1/2" Pressure Reducing Hose valve, angle body, FNPT x NH(NST)</t>
  </si>
  <si>
    <t>ZW5000</t>
  </si>
  <si>
    <t>2-1/2" Pressure Reducing Hose valve, angle body, Grvd x NH(NST) w/cap chain</t>
  </si>
  <si>
    <t>ZW5000GCC</t>
  </si>
  <si>
    <t>2-1/2" Pressure Reducing Hose valve, angle body, Grvd x NH(NST)</t>
  </si>
  <si>
    <t>ZW5000G</t>
  </si>
  <si>
    <t>Hose Valves</t>
  </si>
  <si>
    <t>Globe Resid Out</t>
  </si>
  <si>
    <t>Angle Resid Out</t>
  </si>
  <si>
    <t>Outlet PSI</t>
  </si>
  <si>
    <t>High Inlet</t>
  </si>
  <si>
    <t>Med High Inlet</t>
  </si>
  <si>
    <t>Medium Inlet</t>
  </si>
  <si>
    <t>Low Inlet</t>
  </si>
  <si>
    <t>Residual Outlet</t>
  </si>
  <si>
    <t>Globe Outlet</t>
  </si>
  <si>
    <t>Globe Setting</t>
  </si>
  <si>
    <t>Angle Outlet</t>
  </si>
  <si>
    <t>Angle Setting</t>
  </si>
  <si>
    <t>Setting rounded</t>
  </si>
  <si>
    <t>Raw setting</t>
  </si>
  <si>
    <t xml:space="preserve">Outlet exceeds max desired  </t>
  </si>
  <si>
    <t xml:space="preserve">Select just one body style  </t>
  </si>
  <si>
    <t>Globe Can't achieve desired residual</t>
  </si>
  <si>
    <t>Angle Can't achieve desired residual</t>
  </si>
  <si>
    <t xml:space="preserve">Desired higher than inlet  </t>
  </si>
  <si>
    <t xml:space="preserve">Desired too Low  </t>
  </si>
  <si>
    <t xml:space="preserve">Flow too High  </t>
  </si>
  <si>
    <t xml:space="preserve">Flow too Low  </t>
  </si>
  <si>
    <t xml:space="preserve">Residual Inlet too High  </t>
  </si>
  <si>
    <t xml:space="preserve">Residual Inlet too Low  </t>
  </si>
  <si>
    <t xml:space="preserve">Static Inlet too High  </t>
  </si>
  <si>
    <t xml:space="preserve">Static Inlet too Low  </t>
  </si>
  <si>
    <t xml:space="preserve">Please select a body style  </t>
  </si>
  <si>
    <t>Description</t>
  </si>
  <si>
    <t>Valid Model Choices</t>
  </si>
  <si>
    <t xml:space="preserve">       Errors</t>
  </si>
  <si>
    <t>Static 
Outlet</t>
  </si>
  <si>
    <t>Setting 10-15</t>
  </si>
  <si>
    <t>Setting 5-10</t>
  </si>
  <si>
    <t>Setting 0-5</t>
  </si>
  <si>
    <t>GLOBE</t>
  </si>
  <si>
    <t>Fire Valve sizing, Factory Set</t>
  </si>
  <si>
    <t>Fire Valve sizing, Factory Set Outlet Pressure</t>
  </si>
  <si>
    <t>Fire Valve sizing, Adjustable Outlet Pressure</t>
  </si>
  <si>
    <t>Fire Valve sizing, Adjustable</t>
  </si>
  <si>
    <t>REV 4/8/2024</t>
  </si>
  <si>
    <t>INPUTS:</t>
  </si>
  <si>
    <t>NOTES:</t>
  </si>
  <si>
    <t>Refer to Part Number Assistant tab below to get help with part numbers</t>
  </si>
  <si>
    <t>Inlet (PSI)</t>
  </si>
  <si>
    <t>(GPM)</t>
  </si>
  <si>
    <t>Outlet (PSI)</t>
  </si>
  <si>
    <t>Step 2: Enter desired residual outlet pressure to identify closest setting (optional)</t>
  </si>
  <si>
    <t>Step 3: Outlet pressure values will appear below for each bonnet choice, then select model and closest setting</t>
  </si>
  <si>
    <t>Floor Worksheet Instructions</t>
  </si>
  <si>
    <t xml:space="preserve">    for each floor</t>
  </si>
  <si>
    <t>2. Copy selected Bonnet Type, Static Outlet</t>
  </si>
  <si>
    <t>3. Paste values to Valve Setting, Actual Static Outlet,</t>
  </si>
  <si>
    <t xml:space="preserve">    and Actual Residual Outlet columns U, V, W</t>
  </si>
  <si>
    <t xml:space="preserve">1. Copy green input values and paste to Columns O, P, Q </t>
  </si>
  <si>
    <r>
      <t>Step 1: Enter the static, residual, and flow data in the three green boxes (</t>
    </r>
    <r>
      <rPr>
        <b/>
        <sz val="10"/>
        <rFont val="Arial"/>
        <family val="2"/>
      </rPr>
      <t>required</t>
    </r>
    <r>
      <rPr>
        <sz val="10"/>
        <rFont val="Arial"/>
        <family val="2"/>
      </rPr>
      <t>) (See tabs below for other models)</t>
    </r>
  </si>
  <si>
    <t>All calculated outlet pressures have a tolerance +/- 10%</t>
  </si>
  <si>
    <t>*UL rated static inlet pressure keeps the valve outlet below 175 PSI for all flowing conditions</t>
  </si>
  <si>
    <t>for each setting:</t>
  </si>
  <si>
    <t>400 PSI</t>
  </si>
  <si>
    <t>360 PSI</t>
  </si>
  <si>
    <t>310 PSI</t>
  </si>
  <si>
    <t>290 PSI</t>
  </si>
  <si>
    <t>250 PSI</t>
  </si>
  <si>
    <t>225 PSI</t>
  </si>
  <si>
    <t>200 PSI</t>
  </si>
  <si>
    <t>Models: ZW4000, ZW4000G, ZW4004, ZW4004G</t>
  </si>
  <si>
    <t>Models: ZW4000IL, ZW4004IL</t>
  </si>
  <si>
    <t>Models: ZW4000ILG, ZW4004ILG</t>
  </si>
  <si>
    <t>inlet pressure*</t>
  </si>
  <si>
    <t>UL rated static</t>
  </si>
  <si>
    <r>
      <t xml:space="preserve">Static and Residual Outlet values must be below 175 PSI for UL approval (Values exceeding 175 PSI will be highlighted </t>
    </r>
    <r>
      <rPr>
        <b/>
        <sz val="10"/>
        <color indexed="10"/>
        <rFont val="Arial"/>
        <family val="2"/>
      </rPr>
      <t>RED</t>
    </r>
    <r>
      <rPr>
        <sz val="10"/>
        <rFont val="Arial"/>
        <family val="2"/>
      </rPr>
      <t>)</t>
    </r>
  </si>
  <si>
    <r>
      <t xml:space="preserve">*When UL rated static inlet pressure is exceeded, Static Outlet values will be highlighted </t>
    </r>
    <r>
      <rPr>
        <b/>
        <sz val="10"/>
        <color indexed="10"/>
        <rFont val="Arial"/>
        <family val="2"/>
      </rPr>
      <t>RED</t>
    </r>
  </si>
  <si>
    <r>
      <t>If calculated pressure value reads zero (</t>
    </r>
    <r>
      <rPr>
        <b/>
        <sz val="10"/>
        <color indexed="10"/>
        <rFont val="Arial"/>
        <family val="2"/>
      </rPr>
      <t>0</t>
    </r>
    <r>
      <rPr>
        <sz val="10"/>
        <rFont val="Arial"/>
        <family val="2"/>
      </rPr>
      <t xml:space="preserve">), that bonnet type is </t>
    </r>
    <r>
      <rPr>
        <u/>
        <sz val="10"/>
        <rFont val="Arial"/>
        <family val="2"/>
      </rPr>
      <t>not available</t>
    </r>
    <r>
      <rPr>
        <sz val="10"/>
        <rFont val="Arial"/>
      </rPr>
      <t xml:space="preserve"> for the inputted pressure or flow</t>
    </r>
  </si>
  <si>
    <t xml:space="preserve">    and Residual Outlet values</t>
  </si>
  <si>
    <r>
      <t xml:space="preserve">In this example the part number would be </t>
    </r>
    <r>
      <rPr>
        <b/>
        <sz val="12"/>
        <rFont val="Arial"/>
        <family val="2"/>
      </rPr>
      <t>Z3004ILGSS</t>
    </r>
  </si>
  <si>
    <t>Model                   (Part Number)</t>
  </si>
  <si>
    <r>
      <t xml:space="preserve">For all </t>
    </r>
    <r>
      <rPr>
        <b/>
        <sz val="14"/>
        <rFont val="Arial"/>
        <family val="2"/>
      </rPr>
      <t>2-1/2" ZW4000</t>
    </r>
    <r>
      <rPr>
        <sz val="14"/>
        <rFont val="Arial"/>
        <family val="2"/>
      </rPr>
      <t xml:space="preserve"> series valves, hose or sprinkler</t>
    </r>
  </si>
  <si>
    <t xml:space="preserve">    Part Number Assistant tab to column X</t>
  </si>
  <si>
    <t xml:space="preserve">4. Copy and paste Part Number created from </t>
  </si>
  <si>
    <t>5. Input remaining data to columns L, M, N, R, S</t>
  </si>
  <si>
    <t>325 PSI</t>
  </si>
  <si>
    <t>240 PSI</t>
  </si>
  <si>
    <r>
      <t xml:space="preserve">For all </t>
    </r>
    <r>
      <rPr>
        <b/>
        <sz val="14"/>
        <rFont val="Arial"/>
        <family val="2"/>
      </rPr>
      <t>1-1/2" ZW4100</t>
    </r>
    <r>
      <rPr>
        <sz val="14"/>
        <rFont val="Arial"/>
        <family val="2"/>
      </rPr>
      <t xml:space="preserve"> series valves, hose or sprinkler</t>
    </r>
  </si>
  <si>
    <t>Models: ZW4100, ZW4100G, ZW4104, ZW4104G</t>
  </si>
  <si>
    <t>1. Copy green input values and paste to Columns J, K, L</t>
  </si>
  <si>
    <t xml:space="preserve">    and Actual Residual Outlet columns P, Q, R</t>
  </si>
  <si>
    <t xml:space="preserve">    Part Number Assistant tab to column S</t>
  </si>
  <si>
    <t>5. Input remaining data to columns G, H, I, M, N</t>
  </si>
  <si>
    <r>
      <t xml:space="preserve">For all </t>
    </r>
    <r>
      <rPr>
        <b/>
        <sz val="14"/>
        <rFont val="Arial"/>
        <family val="2"/>
      </rPr>
      <t xml:space="preserve">Z3000 </t>
    </r>
    <r>
      <rPr>
        <sz val="14"/>
        <rFont val="Arial"/>
        <family val="2"/>
      </rPr>
      <t>series valves, hose or sprinkler</t>
    </r>
  </si>
  <si>
    <t>1. Copy green input values and paste to Columns O, P, Q</t>
  </si>
  <si>
    <t>Models: Z3000IL, Z3005IL, Z3004IL</t>
  </si>
  <si>
    <t>Models: Z3000, Z3004, Z3005</t>
  </si>
  <si>
    <t>Models: Z3000ILG, Z3004ILG</t>
  </si>
  <si>
    <t>2. Copy selected Setting, Static Outlet</t>
  </si>
  <si>
    <t>Step 3: Outlet pressure values will appear below for each setting choice, then select model and closest setting</t>
  </si>
  <si>
    <t>Models: Z2100, Z2105</t>
  </si>
  <si>
    <t>Zurn Water, LLC | Wilkins</t>
  </si>
  <si>
    <t>Ph. 855-663-9876</t>
  </si>
  <si>
    <t>1747 Commerce Way, Paso Robles, CA 93446 USA</t>
  </si>
  <si>
    <r>
      <t xml:space="preserve">For all </t>
    </r>
    <r>
      <rPr>
        <b/>
        <sz val="16"/>
        <rFont val="Arial"/>
        <family val="2"/>
      </rPr>
      <t>1-1/2" Z2100</t>
    </r>
    <r>
      <rPr>
        <sz val="16"/>
        <rFont val="Arial"/>
        <family val="2"/>
      </rPr>
      <t xml:space="preserve"> series valves (DISCONTINUED)</t>
    </r>
  </si>
  <si>
    <t>ZURN.COM</t>
  </si>
  <si>
    <t>REV 4/8/24</t>
  </si>
  <si>
    <r>
      <t xml:space="preserve">For all </t>
    </r>
    <r>
      <rPr>
        <b/>
        <sz val="14"/>
        <rFont val="Arial"/>
        <family val="2"/>
      </rPr>
      <t>2-1/2" ZW5000</t>
    </r>
    <r>
      <rPr>
        <sz val="14"/>
        <rFont val="Arial"/>
        <family val="2"/>
      </rPr>
      <t xml:space="preserve"> series valves, hose or sprinkler</t>
    </r>
  </si>
  <si>
    <t>Model     (Part Number)</t>
  </si>
  <si>
    <r>
      <t>3. Place an "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>" in desired body style</t>
    </r>
  </si>
  <si>
    <t>Required Inputs</t>
  </si>
  <si>
    <t>1. Enter data in cells with green column headings</t>
  </si>
  <si>
    <t>(Click tabs below for other models)</t>
  </si>
  <si>
    <t xml:space="preserve">                                                               *All calculated outlet pressures have a tolerance +/- 10%</t>
  </si>
  <si>
    <t xml:space="preserve">                                                   *Outlet pressures must be below 175 PSI for conformance to UL listing</t>
  </si>
  <si>
    <t>2. Columns M, N, O, Q will fill out automatically</t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</si>
  <si>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 xml:space="preserve">Outlet pressure values display </t>
    </r>
    <r>
      <rPr>
        <b/>
        <sz val="10"/>
        <color indexed="10"/>
        <rFont val="Arial"/>
        <family val="2"/>
      </rPr>
      <t>RED</t>
    </r>
    <r>
      <rPr>
        <sz val="10"/>
        <rFont val="Arial"/>
        <family val="2"/>
      </rPr>
      <t xml:space="preserve"> if valve setting does not meet desired residual outlet pressure (column J) or if calculated static or residual outlet pressure exceed UL limit of 175 PSI</t>
    </r>
  </si>
  <si>
    <r>
      <t xml:space="preserve">Zurn Water, LLC | Wilkins
</t>
    </r>
    <r>
      <rPr>
        <sz val="10"/>
        <rFont val="Arial"/>
        <family val="2"/>
      </rPr>
      <t>1747 Commerce Way, Paso Robles, CA 93446 USA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</si>
</sst>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164" formatCode="0.0"/>
    <numFmt numFmtId="165" formatCode="0.000"/>
    <numFmt numFmtId="166" formatCode="0.0000"/>
    <numFmt numFmtId="173" formatCode="0.000E+00"/>
  </numFmts>
  <fonts count="3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i/>
      <sz val="26"/>
      <name val="SansSerif"/>
      <charset val="2"/>
    </font>
    <font>
      <sz val="14"/>
      <name val="Arial"/>
      <family val="2"/>
    </font>
    <font>
      <b/>
      <sz val="12"/>
      <name val="Arial"/>
      <family val="2"/>
    </font>
    <font>
      <b/>
      <i/>
      <sz val="26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6"/>
      <name val="Arial"/>
      <family val="2"/>
    </font>
    <font>
      <b/>
      <i/>
      <sz val="14"/>
      <color indexed="12"/>
      <name val="Arial"/>
      <family val="2"/>
    </font>
    <font>
      <b/>
      <sz val="14"/>
      <name val="Arial"/>
      <family val="2"/>
    </font>
    <font>
      <sz val="26"/>
      <name val="SansSerif"/>
      <charset val="2"/>
    </font>
    <font>
      <u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0"/>
      <color theme="0" tint="0.79998168889431442"/>
      <name val="Arial"/>
      <family val="2"/>
    </font>
    <font>
      <sz val="10"/>
      <color rgb="FFFFFFFF"/>
      <name val="Arial"/>
      <family val="2"/>
    </font>
    <font>
      <b/>
      <sz val="11"/>
      <color theme="1"/>
      <name val="Arial"/>
      <family val="2"/>
    </font>
    <font>
      <sz val="10"/>
      <color theme="1" tint="0.499984740745262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/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/>
      <top/>
      <bottom style="thin">
        <color indexed="64"/>
      </bottom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8" fillId="0" borderId="0"/>
  </cellStyleXfs>
  <cellXfs count="38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Protection="1">
      <protection hidden="1"/>
    </xf>
    <xf numFmtId="0" fontId="5" fillId="0" borderId="0" xfId="0" applyFont="1"/>
    <xf numFmtId="0" fontId="0" fillId="0" borderId="0" xfId="0" applyProtection="1">
      <protection locked="0"/>
    </xf>
    <xf numFmtId="1" fontId="2" fillId="2" borderId="1" xfId="0" applyNumberFormat="1" applyFont="1" applyFill="1" applyBorder="1" applyAlignment="1" applyProtection="1">
      <alignment horizontal="center"/>
      <protection hidden="1"/>
    </xf>
    <xf numFmtId="1" fontId="2" fillId="2" borderId="2" xfId="0" applyNumberFormat="1" applyFont="1" applyFill="1" applyBorder="1" applyAlignment="1" applyProtection="1">
      <alignment horizontal="center"/>
      <protection hidden="1"/>
    </xf>
    <xf numFmtId="1" fontId="2" fillId="2" borderId="3" xfId="0" applyNumberFormat="1" applyFont="1" applyFill="1" applyBorder="1" applyAlignment="1" applyProtection="1">
      <alignment horizontal="center"/>
      <protection hidden="1"/>
    </xf>
    <xf numFmtId="1" fontId="2" fillId="2" borderId="4" xfId="0" applyNumberFormat="1" applyFont="1" applyFill="1" applyBorder="1" applyAlignment="1" applyProtection="1">
      <alignment horizontal="center"/>
      <protection hidden="1"/>
    </xf>
    <xf numFmtId="1" fontId="2" fillId="2" borderId="5" xfId="0" applyNumberFormat="1" applyFont="1" applyFill="1" applyBorder="1" applyAlignment="1" applyProtection="1">
      <alignment horizontal="center"/>
      <protection hidden="1"/>
    </xf>
    <xf numFmtId="1" fontId="2" fillId="2" borderId="6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3" borderId="7" xfId="0" applyFont="1" applyFill="1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2" fillId="4" borderId="8" xfId="0" applyFont="1" applyFill="1" applyBorder="1" applyAlignment="1" applyProtection="1">
      <alignment horizontal="center"/>
      <protection hidden="1"/>
    </xf>
    <xf numFmtId="0" fontId="2" fillId="4" borderId="9" xfId="0" applyFont="1" applyFill="1" applyBorder="1" applyAlignment="1" applyProtection="1">
      <alignment horizontal="center"/>
      <protection hidden="1"/>
    </xf>
    <xf numFmtId="0" fontId="2" fillId="4" borderId="10" xfId="0" applyFont="1" applyFill="1" applyBorder="1" applyAlignment="1" applyProtection="1">
      <alignment horizontal="center"/>
      <protection hidden="1"/>
    </xf>
    <xf numFmtId="0" fontId="2" fillId="4" borderId="11" xfId="0" applyFont="1" applyFill="1" applyBorder="1" applyAlignment="1" applyProtection="1">
      <alignment horizontal="center"/>
      <protection hidden="1"/>
    </xf>
    <xf numFmtId="0" fontId="2" fillId="4" borderId="12" xfId="0" applyFont="1" applyFill="1" applyBorder="1" applyAlignment="1" applyProtection="1">
      <alignment horizontal="center"/>
      <protection hidden="1"/>
    </xf>
    <xf numFmtId="0" fontId="2" fillId="4" borderId="13" xfId="0" applyFont="1" applyFill="1" applyBorder="1" applyAlignment="1" applyProtection="1">
      <alignment horizontal="center"/>
      <protection hidden="1"/>
    </xf>
    <xf numFmtId="0" fontId="2" fillId="4" borderId="14" xfId="0" applyFont="1" applyFill="1" applyBorder="1" applyAlignment="1" applyProtection="1">
      <alignment horizontal="center"/>
      <protection hidden="1"/>
    </xf>
    <xf numFmtId="0" fontId="2" fillId="4" borderId="15" xfId="0" applyFont="1" applyFill="1" applyBorder="1" applyAlignment="1" applyProtection="1">
      <alignment horizontal="center"/>
      <protection hidden="1"/>
    </xf>
    <xf numFmtId="0" fontId="2" fillId="4" borderId="16" xfId="0" applyFont="1" applyFill="1" applyBorder="1" applyAlignment="1" applyProtection="1">
      <alignment horizontal="center"/>
      <protection hidden="1"/>
    </xf>
    <xf numFmtId="14" fontId="0" fillId="0" borderId="0" xfId="0" applyNumberFormat="1" applyProtection="1">
      <protection hidden="1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/>
    <xf numFmtId="0" fontId="2" fillId="4" borderId="17" xfId="0" applyFont="1" applyFill="1" applyBorder="1" applyAlignment="1" applyProtection="1">
      <alignment horizontal="center"/>
      <protection hidden="1"/>
    </xf>
    <xf numFmtId="1" fontId="2" fillId="2" borderId="18" xfId="0" applyNumberFormat="1" applyFont="1" applyFill="1" applyBorder="1" applyAlignment="1" applyProtection="1">
      <alignment horizontal="center"/>
      <protection hidden="1"/>
    </xf>
    <xf numFmtId="1" fontId="2" fillId="2" borderId="19" xfId="0" applyNumberFormat="1" applyFont="1" applyFill="1" applyBorder="1" applyAlignment="1" applyProtection="1">
      <alignment horizontal="center"/>
      <protection hidden="1"/>
    </xf>
    <xf numFmtId="0" fontId="2" fillId="4" borderId="20" xfId="0" applyFont="1" applyFill="1" applyBorder="1" applyAlignment="1" applyProtection="1">
      <alignment horizontal="center"/>
      <protection hidden="1"/>
    </xf>
    <xf numFmtId="1" fontId="2" fillId="2" borderId="21" xfId="0" applyNumberFormat="1" applyFont="1" applyFill="1" applyBorder="1" applyAlignment="1" applyProtection="1">
      <alignment horizontal="center"/>
      <protection hidden="1"/>
    </xf>
    <xf numFmtId="0" fontId="2" fillId="4" borderId="22" xfId="0" applyFont="1" applyFill="1" applyBorder="1" applyAlignment="1" applyProtection="1">
      <alignment horizontal="center"/>
      <protection hidden="1"/>
    </xf>
    <xf numFmtId="1" fontId="2" fillId="2" borderId="23" xfId="0" applyNumberFormat="1" applyFont="1" applyFill="1" applyBorder="1" applyAlignment="1" applyProtection="1">
      <alignment horizontal="center"/>
      <protection hidden="1"/>
    </xf>
    <xf numFmtId="1" fontId="2" fillId="2" borderId="24" xfId="0" applyNumberFormat="1" applyFont="1" applyFill="1" applyBorder="1" applyAlignment="1" applyProtection="1">
      <alignment horizontal="center"/>
      <protection hidden="1"/>
    </xf>
    <xf numFmtId="0" fontId="2" fillId="0" borderId="12" xfId="0" applyFont="1" applyBorder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9" fillId="0" borderId="0" xfId="0" applyFont="1" applyFill="1" applyProtection="1">
      <protection locked="0"/>
    </xf>
    <xf numFmtId="0" fontId="0" fillId="0" borderId="25" xfId="0" applyBorder="1" applyProtection="1">
      <protection locked="0"/>
    </xf>
    <xf numFmtId="0" fontId="14" fillId="0" borderId="0" xfId="0" applyFont="1"/>
    <xf numFmtId="14" fontId="14" fillId="0" borderId="0" xfId="0" applyNumberFormat="1" applyFont="1"/>
    <xf numFmtId="0" fontId="14" fillId="0" borderId="0" xfId="0" applyFont="1" applyFill="1"/>
    <xf numFmtId="0" fontId="12" fillId="0" borderId="0" xfId="0" applyFont="1" applyProtection="1">
      <protection locked="0"/>
    </xf>
    <xf numFmtId="0" fontId="0" fillId="3" borderId="26" xfId="0" applyFill="1" applyBorder="1" applyAlignment="1" applyProtection="1">
      <alignment horizontal="center"/>
      <protection locked="0"/>
    </xf>
    <xf numFmtId="0" fontId="0" fillId="3" borderId="27" xfId="0" applyFill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hidden="1"/>
    </xf>
    <xf numFmtId="0" fontId="0" fillId="0" borderId="29" xfId="0" applyBorder="1" applyProtection="1"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30" xfId="0" applyBorder="1" applyProtection="1">
      <protection hidden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Fill="1" applyProtection="1">
      <protection hidden="1"/>
    </xf>
    <xf numFmtId="0" fontId="15" fillId="0" borderId="0" xfId="0" applyFont="1" applyFill="1" applyAlignment="1" applyProtection="1">
      <alignment horizontal="center"/>
      <protection hidden="1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Alignment="1">
      <alignment horizontal="center"/>
    </xf>
    <xf numFmtId="0" fontId="2" fillId="2" borderId="0" xfId="0" applyFont="1" applyFill="1" applyProtection="1">
      <protection hidden="1"/>
    </xf>
    <xf numFmtId="0" fontId="6" fillId="2" borderId="0" xfId="0" applyFont="1" applyFill="1" applyAlignment="1" applyProtection="1">
      <alignment horizontal="left"/>
      <protection hidden="1"/>
    </xf>
    <xf numFmtId="0" fontId="16" fillId="5" borderId="0" xfId="0" applyFont="1" applyFill="1" applyProtection="1">
      <protection hidden="1"/>
    </xf>
    <xf numFmtId="2" fontId="16" fillId="5" borderId="0" xfId="0" applyNumberFormat="1" applyFont="1" applyFill="1" applyProtection="1">
      <protection hidden="1"/>
    </xf>
    <xf numFmtId="0" fontId="16" fillId="5" borderId="0" xfId="0" applyFont="1" applyFill="1" applyAlignment="1" applyProtection="1">
      <alignment horizontal="center"/>
      <protection hidden="1"/>
    </xf>
    <xf numFmtId="0" fontId="16" fillId="5" borderId="0" xfId="0" applyFont="1" applyFill="1" applyBorder="1" applyAlignment="1" applyProtection="1">
      <protection hidden="1"/>
    </xf>
    <xf numFmtId="0" fontId="16" fillId="5" borderId="0" xfId="0" applyFont="1" applyFill="1" applyBorder="1" applyAlignment="1" applyProtection="1">
      <alignment horizontal="center"/>
      <protection hidden="1"/>
    </xf>
    <xf numFmtId="0" fontId="17" fillId="5" borderId="0" xfId="0" applyFont="1" applyFill="1" applyBorder="1" applyAlignment="1" applyProtection="1">
      <protection hidden="1"/>
    </xf>
    <xf numFmtId="0" fontId="1" fillId="0" borderId="0" xfId="0" applyFont="1" applyFill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14" fillId="0" borderId="0" xfId="0" applyFont="1" applyFill="1" applyProtection="1">
      <protection locked="0"/>
    </xf>
    <xf numFmtId="14" fontId="14" fillId="0" borderId="0" xfId="0" applyNumberFormat="1" applyFont="1" applyProtection="1">
      <protection locked="0"/>
    </xf>
    <xf numFmtId="0" fontId="11" fillId="5" borderId="0" xfId="0" applyFont="1" applyFill="1" applyAlignment="1" applyProtection="1">
      <alignment horizontal="center"/>
      <protection hidden="1"/>
    </xf>
    <xf numFmtId="0" fontId="11" fillId="5" borderId="0" xfId="0" applyFont="1" applyFill="1" applyProtection="1">
      <protection hidden="1"/>
    </xf>
    <xf numFmtId="165" fontId="11" fillId="5" borderId="0" xfId="0" applyNumberFormat="1" applyFont="1" applyFill="1" applyAlignment="1" applyProtection="1">
      <alignment horizontal="center"/>
      <protection hidden="1"/>
    </xf>
    <xf numFmtId="164" fontId="11" fillId="5" borderId="0" xfId="0" applyNumberFormat="1" applyFont="1" applyFill="1" applyAlignment="1" applyProtection="1">
      <alignment horizontal="center"/>
      <protection hidden="1"/>
    </xf>
    <xf numFmtId="0" fontId="18" fillId="0" borderId="0" xfId="0" applyFont="1" applyFill="1" applyProtection="1"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 applyProtection="1">
      <alignment horizontal="center"/>
      <protection locked="0"/>
    </xf>
    <xf numFmtId="0" fontId="19" fillId="5" borderId="0" xfId="0" applyFont="1" applyFill="1" applyBorder="1" applyAlignment="1" applyProtection="1">
      <protection hidden="1"/>
    </xf>
    <xf numFmtId="2" fontId="11" fillId="5" borderId="0" xfId="0" applyNumberFormat="1" applyFont="1" applyFill="1" applyBorder="1" applyProtection="1">
      <protection hidden="1"/>
    </xf>
    <xf numFmtId="2" fontId="11" fillId="5" borderId="0" xfId="0" applyNumberFormat="1" applyFont="1" applyFill="1" applyProtection="1">
      <protection hidden="1"/>
    </xf>
    <xf numFmtId="0" fontId="11" fillId="5" borderId="0" xfId="0" applyFont="1" applyFill="1" applyBorder="1" applyAlignment="1" applyProtection="1">
      <alignment horizontal="center"/>
      <protection hidden="1"/>
    </xf>
    <xf numFmtId="0" fontId="0" fillId="0" borderId="9" xfId="0" applyBorder="1" applyProtection="1">
      <protection hidden="1"/>
    </xf>
    <xf numFmtId="0" fontId="14" fillId="0" borderId="9" xfId="0" applyFon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14" fillId="0" borderId="0" xfId="0" applyFont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6" fillId="2" borderId="0" xfId="0" applyFont="1" applyFill="1" applyProtection="1">
      <protection hidden="1"/>
    </xf>
    <xf numFmtId="0" fontId="2" fillId="4" borderId="11" xfId="0" applyFont="1" applyFill="1" applyBorder="1" applyProtection="1">
      <protection hidden="1"/>
    </xf>
    <xf numFmtId="1" fontId="0" fillId="0" borderId="0" xfId="0" applyNumberFormat="1" applyAlignment="1" applyProtection="1">
      <alignment horizontal="center"/>
      <protection hidden="1"/>
    </xf>
    <xf numFmtId="0" fontId="14" fillId="0" borderId="0" xfId="0" applyFont="1" applyFill="1" applyProtection="1">
      <protection hidden="1"/>
    </xf>
    <xf numFmtId="14" fontId="14" fillId="0" borderId="0" xfId="0" applyNumberFormat="1" applyFont="1" applyProtection="1">
      <protection hidden="1"/>
    </xf>
    <xf numFmtId="0" fontId="0" fillId="0" borderId="31" xfId="0" applyBorder="1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Fill="1" applyAlignment="1" applyProtection="1">
      <alignment horizontal="center"/>
      <protection hidden="1"/>
    </xf>
    <xf numFmtId="165" fontId="1" fillId="0" borderId="0" xfId="0" applyNumberFormat="1" applyFont="1" applyFill="1" applyAlignment="1" applyProtection="1">
      <alignment horizontal="center"/>
      <protection hidden="1"/>
    </xf>
    <xf numFmtId="164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locked="0"/>
    </xf>
    <xf numFmtId="0" fontId="3" fillId="0" borderId="32" xfId="0" applyFont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0" xfId="0" applyProtection="1"/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/>
      <protection locked="0"/>
    </xf>
    <xf numFmtId="1" fontId="15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Protection="1">
      <protection hidden="1"/>
    </xf>
    <xf numFmtId="0" fontId="5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Protection="1">
      <protection hidden="1"/>
    </xf>
    <xf numFmtId="0" fontId="1" fillId="0" borderId="0" xfId="0" applyFont="1" applyFill="1" applyBorder="1" applyProtection="1">
      <protection locked="0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33" xfId="0" applyBorder="1" applyProtection="1">
      <protection hidden="1"/>
    </xf>
    <xf numFmtId="0" fontId="0" fillId="0" borderId="25" xfId="0" applyBorder="1" applyProtection="1"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Fill="1" applyProtection="1">
      <protection hidden="1"/>
    </xf>
    <xf numFmtId="14" fontId="1" fillId="0" borderId="0" xfId="0" applyNumberFormat="1" applyFont="1" applyProtection="1">
      <protection hidden="1"/>
    </xf>
    <xf numFmtId="14" fontId="1" fillId="0" borderId="0" xfId="0" applyNumberFormat="1" applyFont="1" applyFill="1" applyBorder="1" applyAlignment="1" applyProtection="1">
      <alignment horizontal="center"/>
      <protection locked="0"/>
    </xf>
    <xf numFmtId="165" fontId="16" fillId="5" borderId="0" xfId="0" applyNumberFormat="1" applyFont="1" applyFill="1" applyAlignment="1" applyProtection="1">
      <alignment horizontal="center"/>
      <protection hidden="1"/>
    </xf>
    <xf numFmtId="164" fontId="16" fillId="5" borderId="0" xfId="0" applyNumberFormat="1" applyFont="1" applyFill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0" fontId="9" fillId="0" borderId="0" xfId="0" applyNumberFormat="1" applyFont="1" applyAlignment="1" applyProtection="1">
      <alignment horizontal="center"/>
      <protection locked="0"/>
    </xf>
    <xf numFmtId="0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9" fillId="0" borderId="0" xfId="3" applyFont="1" applyFill="1" applyBorder="1" applyAlignment="1" applyProtection="1">
      <alignment horizontal="left"/>
      <protection hidden="1"/>
    </xf>
    <xf numFmtId="0" fontId="9" fillId="0" borderId="0" xfId="3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Protection="1">
      <protection hidden="1"/>
    </xf>
    <xf numFmtId="0" fontId="9" fillId="0" borderId="0" xfId="3" applyFont="1" applyFill="1" applyBorder="1" applyAlignment="1" applyProtection="1">
      <alignment horizontal="right" wrapText="1"/>
      <protection hidden="1"/>
    </xf>
    <xf numFmtId="0" fontId="9" fillId="0" borderId="0" xfId="0" applyFont="1" applyFill="1" applyBorder="1" applyAlignment="1" applyProtection="1">
      <alignment horizontal="center"/>
      <protection locked="0"/>
    </xf>
    <xf numFmtId="1" fontId="29" fillId="6" borderId="0" xfId="3" applyNumberFormat="1" applyFont="1" applyFill="1" applyBorder="1" applyAlignment="1" applyProtection="1">
      <alignment horizontal="center"/>
      <protection hidden="1"/>
    </xf>
    <xf numFmtId="0" fontId="29" fillId="6" borderId="0" xfId="3" applyFont="1" applyFill="1" applyBorder="1" applyAlignment="1" applyProtection="1">
      <alignment horizontal="center"/>
      <protection hidden="1"/>
    </xf>
    <xf numFmtId="0" fontId="29" fillId="6" borderId="0" xfId="0" applyFont="1" applyFill="1" applyBorder="1" applyProtection="1">
      <protection hidden="1"/>
    </xf>
    <xf numFmtId="1" fontId="29" fillId="6" borderId="0" xfId="3" applyNumberFormat="1" applyFont="1" applyFill="1" applyBorder="1" applyAlignment="1" applyProtection="1">
      <alignment horizontal="right" wrapText="1"/>
      <protection hidden="1"/>
    </xf>
    <xf numFmtId="0" fontId="29" fillId="6" borderId="0" xfId="3" applyFont="1" applyFill="1" applyBorder="1" applyAlignment="1" applyProtection="1">
      <alignment horizontal="right" wrapText="1"/>
      <protection hidden="1"/>
    </xf>
    <xf numFmtId="0" fontId="29" fillId="6" borderId="0" xfId="3" applyFont="1" applyFill="1" applyBorder="1" applyAlignment="1" applyProtection="1">
      <alignment horizontal="left" wrapText="1"/>
      <protection hidden="1"/>
    </xf>
    <xf numFmtId="1" fontId="29" fillId="6" borderId="0" xfId="0" applyNumberFormat="1" applyFont="1" applyFill="1" applyBorder="1" applyProtection="1">
      <protection hidden="1"/>
    </xf>
    <xf numFmtId="2" fontId="29" fillId="6" borderId="0" xfId="0" applyNumberFormat="1" applyFont="1" applyFill="1" applyBorder="1" applyProtection="1">
      <protection hidden="1"/>
    </xf>
    <xf numFmtId="0" fontId="29" fillId="6" borderId="0" xfId="0" applyFont="1" applyFill="1" applyBorder="1" applyAlignment="1" applyProtection="1">
      <alignment horizontal="center"/>
      <protection hidden="1"/>
    </xf>
    <xf numFmtId="165" fontId="29" fillId="6" borderId="0" xfId="0" applyNumberFormat="1" applyFont="1" applyFill="1" applyBorder="1" applyProtection="1">
      <protection hidden="1"/>
    </xf>
    <xf numFmtId="164" fontId="29" fillId="6" borderId="0" xfId="0" applyNumberFormat="1" applyFont="1" applyFill="1" applyBorder="1" applyProtection="1">
      <protection hidden="1"/>
    </xf>
    <xf numFmtId="1" fontId="29" fillId="6" borderId="0" xfId="0" applyNumberFormat="1" applyFont="1" applyFill="1" applyBorder="1" applyAlignment="1" applyProtection="1">
      <alignment horizontal="center"/>
      <protection hidden="1"/>
    </xf>
    <xf numFmtId="1" fontId="29" fillId="6" borderId="0" xfId="0" applyNumberFormat="1" applyFont="1" applyFill="1" applyBorder="1" applyAlignment="1" applyProtection="1">
      <alignment horizontal="left"/>
      <protection hidden="1"/>
    </xf>
    <xf numFmtId="165" fontId="29" fillId="6" borderId="0" xfId="0" applyNumberFormat="1" applyFont="1" applyFill="1" applyBorder="1" applyAlignment="1" applyProtection="1">
      <alignment horizontal="center"/>
      <protection hidden="1"/>
    </xf>
    <xf numFmtId="164" fontId="29" fillId="6" borderId="0" xfId="0" applyNumberFormat="1" applyFont="1" applyFill="1" applyBorder="1" applyAlignment="1" applyProtection="1">
      <alignment horizontal="center"/>
      <protection hidden="1"/>
    </xf>
    <xf numFmtId="0" fontId="1" fillId="0" borderId="0" xfId="3" applyFont="1" applyFill="1" applyBorder="1" applyAlignment="1" applyProtection="1">
      <alignment horizontal="center"/>
      <protection locked="0"/>
    </xf>
    <xf numFmtId="0" fontId="9" fillId="0" borderId="0" xfId="0" applyFont="1" applyProtection="1">
      <protection hidden="1"/>
    </xf>
    <xf numFmtId="0" fontId="9" fillId="0" borderId="0" xfId="0" applyFont="1"/>
    <xf numFmtId="0" fontId="3" fillId="0" borderId="28" xfId="0" applyFont="1" applyBorder="1" applyProtection="1">
      <protection locked="0"/>
    </xf>
    <xf numFmtId="0" fontId="20" fillId="0" borderId="0" xfId="0" applyFont="1" applyProtection="1"/>
    <xf numFmtId="0" fontId="5" fillId="0" borderId="0" xfId="0" applyFont="1" applyProtection="1"/>
    <xf numFmtId="0" fontId="0" fillId="0" borderId="0" xfId="0" applyFill="1" applyProtection="1"/>
    <xf numFmtId="0" fontId="9" fillId="0" borderId="0" xfId="0" applyFont="1" applyProtection="1"/>
    <xf numFmtId="0" fontId="21" fillId="0" borderId="34" xfId="0" applyFont="1" applyBorder="1" applyProtection="1"/>
    <xf numFmtId="0" fontId="0" fillId="0" borderId="35" xfId="0" applyBorder="1" applyProtection="1"/>
    <xf numFmtId="0" fontId="0" fillId="0" borderId="36" xfId="0" applyBorder="1" applyProtection="1"/>
    <xf numFmtId="0" fontId="5" fillId="0" borderId="37" xfId="0" applyFont="1" applyBorder="1" applyProtection="1"/>
    <xf numFmtId="0" fontId="3" fillId="0" borderId="0" xfId="0" applyFont="1" applyBorder="1" applyProtection="1"/>
    <xf numFmtId="0" fontId="3" fillId="0" borderId="38" xfId="0" applyFont="1" applyBorder="1" applyProtection="1"/>
    <xf numFmtId="0" fontId="22" fillId="0" borderId="37" xfId="0" applyFont="1" applyBorder="1" applyProtection="1"/>
    <xf numFmtId="0" fontId="3" fillId="0" borderId="37" xfId="0" applyFont="1" applyBorder="1" applyProtection="1"/>
    <xf numFmtId="0" fontId="0" fillId="0" borderId="0" xfId="0" applyBorder="1" applyProtection="1"/>
    <xf numFmtId="0" fontId="3" fillId="0" borderId="32" xfId="0" applyFont="1" applyBorder="1" applyProtection="1"/>
    <xf numFmtId="0" fontId="6" fillId="0" borderId="32" xfId="0" applyFont="1" applyBorder="1" applyProtection="1"/>
    <xf numFmtId="0" fontId="3" fillId="0" borderId="0" xfId="0" applyFont="1" applyProtection="1"/>
    <xf numFmtId="0" fontId="3" fillId="0" borderId="0" xfId="0" quotePrefix="1" applyFont="1" applyBorder="1" applyProtection="1"/>
    <xf numFmtId="0" fontId="6" fillId="0" borderId="0" xfId="0" applyFont="1" applyBorder="1" applyProtection="1"/>
    <xf numFmtId="0" fontId="6" fillId="0" borderId="0" xfId="0" quotePrefix="1" applyFont="1" applyBorder="1" applyProtection="1"/>
    <xf numFmtId="0" fontId="6" fillId="0" borderId="37" xfId="0" applyFont="1" applyBorder="1" applyProtection="1"/>
    <xf numFmtId="0" fontId="0" fillId="0" borderId="28" xfId="0" applyBorder="1" applyProtection="1"/>
    <xf numFmtId="0" fontId="3" fillId="0" borderId="28" xfId="0" applyFont="1" applyBorder="1" applyProtection="1"/>
    <xf numFmtId="0" fontId="0" fillId="0" borderId="39" xfId="0" applyBorder="1" applyProtection="1"/>
    <xf numFmtId="0" fontId="0" fillId="0" borderId="40" xfId="0" applyBorder="1" applyProtection="1"/>
    <xf numFmtId="0" fontId="0" fillId="0" borderId="41" xfId="0" applyBorder="1" applyProtection="1"/>
    <xf numFmtId="0" fontId="22" fillId="0" borderId="0" xfId="0" applyFont="1" applyProtection="1"/>
    <xf numFmtId="0" fontId="6" fillId="0" borderId="0" xfId="0" quotePrefix="1" applyFont="1" applyProtection="1"/>
    <xf numFmtId="0" fontId="6" fillId="0" borderId="0" xfId="0" applyFont="1" applyProtection="1"/>
    <xf numFmtId="0" fontId="9" fillId="0" borderId="28" xfId="0" applyFont="1" applyBorder="1" applyProtection="1"/>
    <xf numFmtId="0" fontId="9" fillId="0" borderId="0" xfId="0" applyFont="1" applyFill="1" applyAlignment="1">
      <alignment horizontal="center"/>
    </xf>
    <xf numFmtId="0" fontId="15" fillId="0" borderId="0" xfId="0" applyFont="1" applyFill="1" applyAlignment="1" applyProtection="1">
      <alignment horizontal="center"/>
      <protection locked="0"/>
    </xf>
    <xf numFmtId="0" fontId="30" fillId="7" borderId="0" xfId="3" applyFont="1" applyFill="1" applyBorder="1" applyAlignment="1" applyProtection="1">
      <alignment horizontal="center"/>
      <protection hidden="1"/>
    </xf>
    <xf numFmtId="1" fontId="30" fillId="7" borderId="0" xfId="3" applyNumberFormat="1" applyFont="1" applyFill="1" applyBorder="1" applyAlignment="1" applyProtection="1">
      <alignment horizontal="center"/>
      <protection hidden="1"/>
    </xf>
    <xf numFmtId="0" fontId="30" fillId="7" borderId="0" xfId="0" applyFont="1" applyFill="1" applyProtection="1">
      <protection hidden="1"/>
    </xf>
    <xf numFmtId="0" fontId="30" fillId="7" borderId="0" xfId="3" applyFont="1" applyFill="1" applyBorder="1" applyAlignment="1" applyProtection="1">
      <alignment horizontal="right" wrapText="1"/>
      <protection hidden="1"/>
    </xf>
    <xf numFmtId="1" fontId="30" fillId="7" borderId="0" xfId="3" applyNumberFormat="1" applyFont="1" applyFill="1" applyBorder="1" applyAlignment="1" applyProtection="1">
      <alignment horizontal="right" wrapText="1"/>
      <protection hidden="1"/>
    </xf>
    <xf numFmtId="0" fontId="30" fillId="7" borderId="0" xfId="3" applyFont="1" applyFill="1" applyBorder="1" applyAlignment="1" applyProtection="1">
      <alignment horizontal="left" wrapText="1"/>
      <protection hidden="1"/>
    </xf>
    <xf numFmtId="0" fontId="30" fillId="7" borderId="0" xfId="0" applyFont="1" applyFill="1" applyBorder="1" applyProtection="1">
      <protection hidden="1"/>
    </xf>
    <xf numFmtId="1" fontId="30" fillId="7" borderId="0" xfId="0" applyNumberFormat="1" applyFont="1" applyFill="1" applyProtection="1">
      <protection hidden="1"/>
    </xf>
    <xf numFmtId="2" fontId="30" fillId="7" borderId="0" xfId="0" applyNumberFormat="1" applyFont="1" applyFill="1" applyProtection="1">
      <protection hidden="1"/>
    </xf>
    <xf numFmtId="1" fontId="30" fillId="7" borderId="0" xfId="0" applyNumberFormat="1" applyFont="1" applyFill="1" applyBorder="1" applyProtection="1">
      <protection hidden="1"/>
    </xf>
    <xf numFmtId="0" fontId="0" fillId="0" borderId="0" xfId="0" applyAlignment="1" applyProtection="1">
      <alignment horizontal="center" wrapText="1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2" fillId="0" borderId="32" xfId="0" applyNumberFormat="1" applyFont="1" applyBorder="1" applyAlignment="1" applyProtection="1">
      <alignment horizontal="center" vertical="center" wrapText="1"/>
    </xf>
    <xf numFmtId="1" fontId="2" fillId="0" borderId="32" xfId="0" applyNumberFormat="1" applyFont="1" applyFill="1" applyBorder="1" applyAlignment="1" applyProtection="1">
      <alignment horizontal="center" vertical="center" wrapText="1"/>
    </xf>
    <xf numFmtId="1" fontId="2" fillId="3" borderId="32" xfId="0" applyNumberFormat="1" applyFont="1" applyFill="1" applyBorder="1" applyAlignment="1" applyProtection="1">
      <alignment horizontal="center" vertical="center" wrapText="1"/>
    </xf>
    <xf numFmtId="1" fontId="2" fillId="8" borderId="32" xfId="0" applyNumberFormat="1" applyFont="1" applyFill="1" applyBorder="1" applyAlignment="1" applyProtection="1">
      <alignment horizontal="center" vertical="center" wrapText="1"/>
    </xf>
    <xf numFmtId="1" fontId="2" fillId="4" borderId="32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32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32" xfId="0" applyNumberFormat="1" applyFill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0" fontId="21" fillId="0" borderId="65" xfId="0" applyFont="1" applyBorder="1" applyProtection="1"/>
    <xf numFmtId="0" fontId="0" fillId="0" borderId="66" xfId="0" applyBorder="1" applyProtection="1"/>
    <xf numFmtId="0" fontId="0" fillId="0" borderId="67" xfId="0" applyBorder="1" applyProtection="1"/>
    <xf numFmtId="0" fontId="22" fillId="0" borderId="68" xfId="0" applyFont="1" applyBorder="1" applyProtection="1"/>
    <xf numFmtId="0" fontId="3" fillId="0" borderId="69" xfId="0" applyFont="1" applyBorder="1" applyProtection="1"/>
    <xf numFmtId="0" fontId="3" fillId="0" borderId="68" xfId="0" applyFont="1" applyBorder="1" applyProtection="1"/>
    <xf numFmtId="0" fontId="6" fillId="0" borderId="68" xfId="0" applyFont="1" applyBorder="1" applyProtection="1"/>
    <xf numFmtId="0" fontId="0" fillId="0" borderId="70" xfId="0" applyBorder="1" applyProtection="1"/>
    <xf numFmtId="0" fontId="0" fillId="0" borderId="68" xfId="0" applyBorder="1" applyProtection="1"/>
    <xf numFmtId="0" fontId="6" fillId="0" borderId="71" xfId="0" applyFont="1" applyBorder="1" applyProtection="1"/>
    <xf numFmtId="0" fontId="3" fillId="0" borderId="72" xfId="0" applyFont="1" applyBorder="1" applyProtection="1"/>
    <xf numFmtId="0" fontId="0" fillId="0" borderId="72" xfId="0" applyBorder="1" applyProtection="1"/>
    <xf numFmtId="0" fontId="3" fillId="0" borderId="73" xfId="0" applyFont="1" applyBorder="1" applyProtection="1"/>
    <xf numFmtId="0" fontId="5" fillId="0" borderId="0" xfId="0" applyFont="1" applyAlignment="1" applyProtection="1">
      <protection hidden="1"/>
    </xf>
    <xf numFmtId="0" fontId="5" fillId="0" borderId="0" xfId="0" applyFont="1" applyAlignment="1"/>
    <xf numFmtId="1" fontId="0" fillId="0" borderId="42" xfId="0" applyNumberFormat="1" applyFill="1" applyBorder="1" applyAlignment="1" applyProtection="1">
      <alignment horizontal="center"/>
      <protection locked="0"/>
    </xf>
    <xf numFmtId="0" fontId="14" fillId="8" borderId="0" xfId="0" applyFont="1" applyFill="1" applyAlignment="1" applyProtection="1">
      <alignment horizontal="center"/>
      <protection locked="0"/>
    </xf>
    <xf numFmtId="0" fontId="1" fillId="8" borderId="0" xfId="0" applyFont="1" applyFill="1" applyAlignment="1" applyProtection="1">
      <alignment horizontal="center"/>
      <protection locked="0"/>
    </xf>
    <xf numFmtId="0" fontId="3" fillId="8" borderId="43" xfId="0" applyFont="1" applyFill="1" applyBorder="1" applyAlignment="1" applyProtection="1">
      <alignment horizontal="center"/>
      <protection locked="0" hidden="1"/>
    </xf>
    <xf numFmtId="1" fontId="0" fillId="0" borderId="44" xfId="0" applyNumberFormat="1" applyFill="1" applyBorder="1" applyAlignment="1" applyProtection="1">
      <alignment horizontal="center"/>
      <protection locked="0"/>
    </xf>
    <xf numFmtId="1" fontId="0" fillId="0" borderId="45" xfId="0" applyNumberFormat="1" applyFill="1" applyBorder="1" applyAlignment="1" applyProtection="1">
      <alignment horizontal="center"/>
      <protection locked="0"/>
    </xf>
    <xf numFmtId="0" fontId="9" fillId="0" borderId="0" xfId="2" applyProtection="1">
      <protection hidden="1"/>
    </xf>
    <xf numFmtId="0" fontId="9" fillId="0" borderId="0" xfId="2" applyAlignment="1" applyProtection="1">
      <alignment horizontal="center"/>
      <protection hidden="1"/>
    </xf>
    <xf numFmtId="0" fontId="9" fillId="0" borderId="46" xfId="2" applyBorder="1" applyAlignment="1" applyProtection="1">
      <alignment horizontal="center"/>
      <protection hidden="1"/>
    </xf>
    <xf numFmtId="173" fontId="9" fillId="0" borderId="47" xfId="2" applyNumberFormat="1" applyBorder="1" applyAlignment="1" applyProtection="1">
      <alignment horizontal="center"/>
      <protection hidden="1"/>
    </xf>
    <xf numFmtId="173" fontId="9" fillId="0" borderId="48" xfId="2" applyNumberFormat="1" applyBorder="1" applyAlignment="1" applyProtection="1">
      <alignment horizontal="center"/>
      <protection hidden="1"/>
    </xf>
    <xf numFmtId="173" fontId="9" fillId="0" borderId="49" xfId="2" applyNumberFormat="1" applyBorder="1" applyAlignment="1" applyProtection="1">
      <alignment horizontal="center"/>
      <protection hidden="1"/>
    </xf>
    <xf numFmtId="0" fontId="9" fillId="0" borderId="50" xfId="2" applyBorder="1" applyAlignment="1" applyProtection="1">
      <alignment horizontal="center"/>
      <protection hidden="1"/>
    </xf>
    <xf numFmtId="0" fontId="9" fillId="9" borderId="47" xfId="2" applyFill="1" applyBorder="1" applyAlignment="1" applyProtection="1">
      <alignment horizontal="center"/>
      <protection hidden="1"/>
    </xf>
    <xf numFmtId="0" fontId="9" fillId="9" borderId="50" xfId="2" applyFill="1" applyBorder="1" applyAlignment="1" applyProtection="1">
      <alignment horizontal="center"/>
      <protection hidden="1"/>
    </xf>
    <xf numFmtId="0" fontId="9" fillId="0" borderId="51" xfId="2" applyFont="1" applyBorder="1" applyAlignment="1" applyProtection="1">
      <alignment horizontal="center"/>
      <protection hidden="1"/>
    </xf>
    <xf numFmtId="0" fontId="9" fillId="0" borderId="52" xfId="2" applyBorder="1" applyAlignment="1" applyProtection="1">
      <alignment horizontal="center"/>
      <protection hidden="1"/>
    </xf>
    <xf numFmtId="173" fontId="9" fillId="0" borderId="53" xfId="2" applyNumberFormat="1" applyBorder="1" applyAlignment="1" applyProtection="1">
      <alignment horizontal="center"/>
      <protection hidden="1"/>
    </xf>
    <xf numFmtId="173" fontId="9" fillId="0" borderId="32" xfId="2" applyNumberFormat="1" applyBorder="1" applyAlignment="1" applyProtection="1">
      <alignment horizontal="center"/>
      <protection hidden="1"/>
    </xf>
    <xf numFmtId="173" fontId="9" fillId="0" borderId="43" xfId="2" applyNumberFormat="1" applyBorder="1" applyAlignment="1" applyProtection="1">
      <alignment horizontal="center"/>
      <protection hidden="1"/>
    </xf>
    <xf numFmtId="0" fontId="9" fillId="0" borderId="54" xfId="2" applyBorder="1" applyAlignment="1" applyProtection="1">
      <alignment horizontal="center"/>
      <protection hidden="1"/>
    </xf>
    <xf numFmtId="0" fontId="9" fillId="9" borderId="53" xfId="2" applyFill="1" applyBorder="1" applyAlignment="1" applyProtection="1">
      <alignment horizontal="center"/>
      <protection hidden="1"/>
    </xf>
    <xf numFmtId="0" fontId="9" fillId="9" borderId="54" xfId="2" applyFill="1" applyBorder="1" applyAlignment="1" applyProtection="1">
      <alignment horizontal="center"/>
      <protection hidden="1"/>
    </xf>
    <xf numFmtId="0" fontId="9" fillId="0" borderId="55" xfId="2" applyFont="1" applyBorder="1" applyAlignment="1" applyProtection="1">
      <alignment horizontal="center"/>
      <protection hidden="1"/>
    </xf>
    <xf numFmtId="0" fontId="9" fillId="10" borderId="53" xfId="2" applyFill="1" applyBorder="1" applyAlignment="1" applyProtection="1">
      <alignment horizontal="center"/>
      <protection hidden="1"/>
    </xf>
    <xf numFmtId="0" fontId="9" fillId="10" borderId="54" xfId="2" applyFill="1" applyBorder="1" applyAlignment="1" applyProtection="1">
      <alignment horizontal="center"/>
      <protection hidden="1"/>
    </xf>
    <xf numFmtId="0" fontId="9" fillId="11" borderId="53" xfId="2" applyFill="1" applyBorder="1" applyAlignment="1" applyProtection="1">
      <alignment horizontal="center"/>
      <protection hidden="1"/>
    </xf>
    <xf numFmtId="0" fontId="9" fillId="11" borderId="54" xfId="2" applyFill="1" applyBorder="1" applyAlignment="1" applyProtection="1">
      <alignment horizontal="center"/>
      <protection hidden="1"/>
    </xf>
    <xf numFmtId="0" fontId="9" fillId="0" borderId="55" xfId="2" applyBorder="1" applyAlignment="1" applyProtection="1">
      <alignment horizontal="center"/>
      <protection hidden="1"/>
    </xf>
    <xf numFmtId="173" fontId="9" fillId="0" borderId="50" xfId="2" applyNumberFormat="1" applyBorder="1" applyAlignment="1" applyProtection="1">
      <alignment horizontal="center"/>
      <protection hidden="1"/>
    </xf>
    <xf numFmtId="0" fontId="9" fillId="9" borderId="49" xfId="2" applyFill="1" applyBorder="1" applyAlignment="1" applyProtection="1">
      <alignment horizontal="center"/>
      <protection hidden="1"/>
    </xf>
    <xf numFmtId="173" fontId="9" fillId="0" borderId="54" xfId="2" applyNumberFormat="1" applyBorder="1" applyAlignment="1" applyProtection="1">
      <alignment horizontal="center"/>
      <protection hidden="1"/>
    </xf>
    <xf numFmtId="0" fontId="9" fillId="9" borderId="43" xfId="2" applyFill="1" applyBorder="1" applyAlignment="1" applyProtection="1">
      <alignment horizontal="center"/>
      <protection hidden="1"/>
    </xf>
    <xf numFmtId="0" fontId="9" fillId="10" borderId="43" xfId="2" applyFill="1" applyBorder="1" applyAlignment="1" applyProtection="1">
      <alignment horizontal="center"/>
      <protection hidden="1"/>
    </xf>
    <xf numFmtId="0" fontId="9" fillId="11" borderId="43" xfId="2" applyFill="1" applyBorder="1" applyAlignment="1" applyProtection="1">
      <alignment horizontal="center"/>
      <protection hidden="1"/>
    </xf>
    <xf numFmtId="0" fontId="9" fillId="0" borderId="10" xfId="2" applyFont="1" applyBorder="1" applyAlignment="1" applyProtection="1">
      <alignment horizontal="center"/>
      <protection hidden="1"/>
    </xf>
    <xf numFmtId="0" fontId="9" fillId="0" borderId="56" xfId="2" applyBorder="1" applyAlignment="1" applyProtection="1">
      <alignment horizontal="center"/>
      <protection hidden="1"/>
    </xf>
    <xf numFmtId="0" fontId="9" fillId="0" borderId="57" xfId="2" applyBorder="1" applyAlignment="1" applyProtection="1">
      <alignment horizontal="center"/>
      <protection hidden="1"/>
    </xf>
    <xf numFmtId="0" fontId="9" fillId="0" borderId="58" xfId="2" applyBorder="1" applyAlignment="1" applyProtection="1">
      <alignment horizontal="center"/>
      <protection hidden="1"/>
    </xf>
    <xf numFmtId="0" fontId="9" fillId="0" borderId="59" xfId="2" applyBorder="1" applyAlignment="1" applyProtection="1">
      <alignment horizontal="center"/>
      <protection hidden="1"/>
    </xf>
    <xf numFmtId="0" fontId="9" fillId="0" borderId="60" xfId="2" applyBorder="1" applyAlignment="1" applyProtection="1">
      <alignment horizontal="center"/>
      <protection hidden="1"/>
    </xf>
    <xf numFmtId="0" fontId="31" fillId="0" borderId="61" xfId="2" applyFont="1" applyBorder="1" applyAlignment="1" applyProtection="1">
      <alignment horizontal="center" wrapText="1"/>
      <protection hidden="1"/>
    </xf>
    <xf numFmtId="0" fontId="22" fillId="0" borderId="0" xfId="2" applyFont="1" applyBorder="1" applyAlignment="1" applyProtection="1">
      <protection hidden="1"/>
    </xf>
    <xf numFmtId="0" fontId="22" fillId="0" borderId="25" xfId="2" applyFont="1" applyBorder="1" applyAlignment="1" applyProtection="1">
      <protection hidden="1"/>
    </xf>
    <xf numFmtId="0" fontId="9" fillId="0" borderId="62" xfId="2" applyBorder="1" applyProtection="1">
      <protection hidden="1"/>
    </xf>
    <xf numFmtId="0" fontId="31" fillId="0" borderId="11" xfId="2" applyFont="1" applyBorder="1" applyProtection="1">
      <protection hidden="1"/>
    </xf>
    <xf numFmtId="0" fontId="31" fillId="0" borderId="62" xfId="2" applyFont="1" applyBorder="1" applyProtection="1">
      <protection hidden="1"/>
    </xf>
    <xf numFmtId="0" fontId="31" fillId="0" borderId="63" xfId="2" applyFont="1" applyBorder="1" applyProtection="1">
      <protection hidden="1"/>
    </xf>
    <xf numFmtId="0" fontId="31" fillId="0" borderId="64" xfId="2" applyFont="1" applyBorder="1" applyAlignment="1" applyProtection="1">
      <alignment horizontal="center" wrapText="1"/>
      <protection hidden="1"/>
    </xf>
    <xf numFmtId="0" fontId="31" fillId="0" borderId="0" xfId="2" applyFont="1" applyProtection="1">
      <protection hidden="1"/>
    </xf>
    <xf numFmtId="164" fontId="9" fillId="0" borderId="0" xfId="2" applyNumberFormat="1" applyBorder="1" applyAlignment="1" applyProtection="1">
      <alignment horizontal="center"/>
      <protection hidden="1"/>
    </xf>
    <xf numFmtId="166" fontId="9" fillId="0" borderId="0" xfId="2" applyNumberFormat="1" applyBorder="1" applyAlignment="1" applyProtection="1">
      <alignment horizontal="center"/>
      <protection hidden="1"/>
    </xf>
    <xf numFmtId="0" fontId="9" fillId="0" borderId="0" xfId="2" applyBorder="1" applyAlignment="1" applyProtection="1">
      <alignment horizontal="center"/>
      <protection hidden="1"/>
    </xf>
    <xf numFmtId="0" fontId="9" fillId="0" borderId="46" xfId="2" applyNumberFormat="1" applyBorder="1" applyAlignment="1" applyProtection="1">
      <alignment horizontal="center"/>
      <protection hidden="1"/>
    </xf>
    <xf numFmtId="0" fontId="9" fillId="0" borderId="48" xfId="2" applyNumberFormat="1" applyBorder="1" applyAlignment="1" applyProtection="1">
      <alignment horizontal="center"/>
      <protection hidden="1"/>
    </xf>
    <xf numFmtId="164" fontId="9" fillId="0" borderId="48" xfId="2" applyNumberFormat="1" applyBorder="1" applyAlignment="1" applyProtection="1">
      <alignment horizontal="center"/>
      <protection hidden="1"/>
    </xf>
    <xf numFmtId="166" fontId="9" fillId="0" borderId="48" xfId="2" applyNumberFormat="1" applyBorder="1" applyAlignment="1" applyProtection="1">
      <alignment horizontal="center"/>
      <protection hidden="1"/>
    </xf>
    <xf numFmtId="166" fontId="9" fillId="0" borderId="50" xfId="2" applyNumberFormat="1" applyBorder="1" applyAlignment="1" applyProtection="1">
      <alignment horizontal="center"/>
      <protection hidden="1"/>
    </xf>
    <xf numFmtId="0" fontId="9" fillId="0" borderId="47" xfId="2" applyBorder="1" applyAlignment="1" applyProtection="1">
      <alignment horizontal="center"/>
      <protection hidden="1"/>
    </xf>
    <xf numFmtId="0" fontId="9" fillId="12" borderId="47" xfId="2" applyFill="1" applyBorder="1" applyAlignment="1" applyProtection="1">
      <alignment horizontal="center"/>
      <protection hidden="1"/>
    </xf>
    <xf numFmtId="0" fontId="9" fillId="12" borderId="49" xfId="2" applyFill="1" applyBorder="1" applyAlignment="1" applyProtection="1">
      <alignment horizontal="center"/>
      <protection hidden="1"/>
    </xf>
    <xf numFmtId="0" fontId="9" fillId="0" borderId="51" xfId="2" applyBorder="1" applyAlignment="1" applyProtection="1">
      <alignment horizontal="center"/>
      <protection hidden="1"/>
    </xf>
    <xf numFmtId="0" fontId="9" fillId="0" borderId="52" xfId="2" applyNumberFormat="1" applyBorder="1" applyAlignment="1" applyProtection="1">
      <alignment horizontal="center"/>
      <protection hidden="1"/>
    </xf>
    <xf numFmtId="0" fontId="9" fillId="0" borderId="32" xfId="2" applyNumberFormat="1" applyBorder="1" applyAlignment="1" applyProtection="1">
      <alignment horizontal="center"/>
      <protection hidden="1"/>
    </xf>
    <xf numFmtId="164" fontId="9" fillId="0" borderId="32" xfId="2" applyNumberFormat="1" applyBorder="1" applyAlignment="1" applyProtection="1">
      <alignment horizontal="center"/>
      <protection hidden="1"/>
    </xf>
    <xf numFmtId="166" fontId="9" fillId="0" borderId="32" xfId="2" applyNumberFormat="1" applyBorder="1" applyAlignment="1" applyProtection="1">
      <alignment horizontal="center"/>
      <protection hidden="1"/>
    </xf>
    <xf numFmtId="166" fontId="9" fillId="0" borderId="54" xfId="2" applyNumberFormat="1" applyBorder="1" applyAlignment="1" applyProtection="1">
      <alignment horizontal="center"/>
      <protection hidden="1"/>
    </xf>
    <xf numFmtId="0" fontId="9" fillId="0" borderId="53" xfId="2" applyBorder="1" applyAlignment="1" applyProtection="1">
      <alignment horizontal="center"/>
      <protection hidden="1"/>
    </xf>
    <xf numFmtId="0" fontId="9" fillId="12" borderId="53" xfId="2" applyFill="1" applyBorder="1" applyAlignment="1" applyProtection="1">
      <alignment horizontal="center"/>
      <protection hidden="1"/>
    </xf>
    <xf numFmtId="0" fontId="9" fillId="12" borderId="43" xfId="2" applyFill="1" applyBorder="1" applyAlignment="1" applyProtection="1">
      <alignment horizontal="center"/>
      <protection hidden="1"/>
    </xf>
    <xf numFmtId="0" fontId="9" fillId="0" borderId="58" xfId="2" applyNumberFormat="1" applyBorder="1" applyAlignment="1" applyProtection="1">
      <alignment horizontal="center"/>
      <protection hidden="1"/>
    </xf>
    <xf numFmtId="0" fontId="9" fillId="0" borderId="56" xfId="2" applyNumberFormat="1" applyBorder="1" applyAlignment="1" applyProtection="1">
      <alignment horizontal="center"/>
      <protection hidden="1"/>
    </xf>
    <xf numFmtId="0" fontId="9" fillId="0" borderId="57" xfId="2" applyNumberFormat="1" applyBorder="1" applyAlignment="1" applyProtection="1">
      <alignment horizontal="center"/>
      <protection hidden="1"/>
    </xf>
    <xf numFmtId="1" fontId="9" fillId="0" borderId="0" xfId="2" applyNumberFormat="1" applyAlignment="1" applyProtection="1">
      <alignment horizontal="center"/>
      <protection hidden="1"/>
    </xf>
    <xf numFmtId="1" fontId="9" fillId="0" borderId="0" xfId="2" applyNumberFormat="1" applyFont="1" applyFill="1" applyBorder="1" applyAlignment="1" applyProtection="1">
      <alignment horizontal="center"/>
      <protection hidden="1"/>
    </xf>
    <xf numFmtId="1" fontId="9" fillId="0" borderId="32" xfId="2" applyNumberFormat="1" applyFont="1" applyFill="1" applyBorder="1" applyAlignment="1" applyProtection="1">
      <alignment horizontal="center"/>
      <protection hidden="1"/>
    </xf>
    <xf numFmtId="164" fontId="9" fillId="0" borderId="0" xfId="2" applyNumberFormat="1" applyAlignment="1" applyProtection="1">
      <alignment horizontal="center"/>
      <protection hidden="1"/>
    </xf>
    <xf numFmtId="1" fontId="9" fillId="0" borderId="0" xfId="2" applyNumberFormat="1" applyFill="1" applyBorder="1" applyAlignment="1" applyProtection="1">
      <alignment horizontal="center"/>
      <protection hidden="1"/>
    </xf>
    <xf numFmtId="2" fontId="9" fillId="0" borderId="0" xfId="2" applyNumberFormat="1" applyAlignment="1" applyProtection="1">
      <alignment horizontal="center"/>
      <protection hidden="1"/>
    </xf>
    <xf numFmtId="165" fontId="9" fillId="0" borderId="0" xfId="2" applyNumberFormat="1" applyAlignment="1" applyProtection="1">
      <alignment horizontal="center"/>
      <protection hidden="1"/>
    </xf>
    <xf numFmtId="2" fontId="9" fillId="0" borderId="0" xfId="2" applyNumberFormat="1" applyFill="1" applyBorder="1" applyAlignment="1" applyProtection="1">
      <alignment horizontal="center"/>
      <protection hidden="1"/>
    </xf>
    <xf numFmtId="2" fontId="9" fillId="0" borderId="0" xfId="2" applyNumberFormat="1" applyFont="1" applyFill="1" applyBorder="1" applyAlignment="1" applyProtection="1">
      <alignment horizontal="center"/>
      <protection hidden="1"/>
    </xf>
    <xf numFmtId="165" fontId="9" fillId="0" borderId="0" xfId="2" applyNumberFormat="1" applyFill="1" applyBorder="1" applyAlignment="1" applyProtection="1">
      <alignment horizontal="center"/>
      <protection hidden="1"/>
    </xf>
    <xf numFmtId="1" fontId="9" fillId="13" borderId="0" xfId="2" applyNumberFormat="1" applyFill="1" applyBorder="1" applyAlignment="1" applyProtection="1">
      <alignment horizontal="left"/>
      <protection hidden="1"/>
    </xf>
    <xf numFmtId="1" fontId="9" fillId="10" borderId="0" xfId="2" applyNumberFormat="1" applyFill="1" applyBorder="1" applyAlignment="1" applyProtection="1">
      <alignment horizontal="left"/>
      <protection hidden="1"/>
    </xf>
    <xf numFmtId="1" fontId="9" fillId="14" borderId="0" xfId="2" applyNumberFormat="1" applyFill="1" applyBorder="1" applyAlignment="1" applyProtection="1">
      <alignment horizontal="left"/>
      <protection hidden="1"/>
    </xf>
    <xf numFmtId="1" fontId="9" fillId="15" borderId="0" xfId="2" applyNumberFormat="1" applyFill="1" applyBorder="1" applyAlignment="1" applyProtection="1">
      <alignment horizontal="left"/>
      <protection hidden="1"/>
    </xf>
    <xf numFmtId="1" fontId="9" fillId="16" borderId="0" xfId="2" applyNumberFormat="1" applyFill="1" applyBorder="1" applyAlignment="1" applyProtection="1">
      <alignment horizontal="left"/>
      <protection hidden="1"/>
    </xf>
    <xf numFmtId="0" fontId="9" fillId="17" borderId="0" xfId="2" applyFill="1" applyProtection="1">
      <protection hidden="1"/>
    </xf>
    <xf numFmtId="1" fontId="9" fillId="0" borderId="32" xfId="2" applyNumberFormat="1" applyFill="1" applyBorder="1" applyAlignment="1" applyProtection="1">
      <alignment horizontal="center"/>
      <protection locked="0"/>
    </xf>
    <xf numFmtId="8" fontId="9" fillId="0" borderId="0" xfId="2" applyNumberFormat="1" applyProtection="1">
      <protection hidden="1"/>
    </xf>
    <xf numFmtId="4" fontId="9" fillId="0" borderId="0" xfId="2" applyNumberFormat="1" applyProtection="1">
      <protection hidden="1"/>
    </xf>
    <xf numFmtId="0" fontId="9" fillId="0" borderId="0" xfId="2" applyFont="1" applyProtection="1">
      <protection hidden="1"/>
    </xf>
    <xf numFmtId="0" fontId="2" fillId="18" borderId="32" xfId="2" applyFont="1" applyFill="1" applyBorder="1" applyAlignment="1" applyProtection="1">
      <alignment horizontal="center" vertical="center" wrapText="1"/>
      <protection hidden="1"/>
    </xf>
    <xf numFmtId="1" fontId="2" fillId="19" borderId="32" xfId="2" applyNumberFormat="1" applyFont="1" applyFill="1" applyBorder="1" applyAlignment="1" applyProtection="1">
      <alignment horizontal="center" vertical="center" wrapText="1"/>
      <protection hidden="1"/>
    </xf>
    <xf numFmtId="1" fontId="2" fillId="19" borderId="43" xfId="2" applyNumberFormat="1" applyFont="1" applyFill="1" applyBorder="1" applyAlignment="1" applyProtection="1">
      <alignment horizontal="center" vertical="center" wrapText="1"/>
      <protection hidden="1"/>
    </xf>
    <xf numFmtId="1" fontId="2" fillId="20" borderId="32" xfId="2" applyNumberFormat="1" applyFont="1" applyFill="1" applyBorder="1" applyAlignment="1" applyProtection="1">
      <alignment horizontal="center" vertical="center" wrapText="1"/>
      <protection hidden="1"/>
    </xf>
    <xf numFmtId="1" fontId="2" fillId="21" borderId="32" xfId="2" applyNumberFormat="1" applyFont="1" applyFill="1" applyBorder="1" applyAlignment="1" applyProtection="1">
      <alignment horizontal="center" vertical="center" wrapText="1"/>
      <protection hidden="1"/>
    </xf>
    <xf numFmtId="1" fontId="2" fillId="9" borderId="32" xfId="2" applyNumberFormat="1" applyFont="1" applyFill="1" applyBorder="1" applyAlignment="1" applyProtection="1">
      <alignment horizontal="center" vertical="center" wrapText="1"/>
      <protection hidden="1"/>
    </xf>
    <xf numFmtId="1" fontId="2" fillId="0" borderId="32" xfId="2" applyNumberFormat="1" applyFont="1" applyFill="1" applyBorder="1" applyAlignment="1" applyProtection="1">
      <alignment horizontal="center" vertical="center" wrapText="1"/>
      <protection hidden="1"/>
    </xf>
    <xf numFmtId="0" fontId="2" fillId="21" borderId="0" xfId="2" applyFont="1" applyFill="1" applyProtection="1">
      <protection hidden="1"/>
    </xf>
    <xf numFmtId="0" fontId="2" fillId="19" borderId="0" xfId="2" applyFont="1" applyFill="1" applyAlignment="1" applyProtection="1">
      <alignment horizontal="center"/>
      <protection hidden="1"/>
    </xf>
    <xf numFmtId="0" fontId="2" fillId="9" borderId="0" xfId="2" applyFont="1" applyFill="1" applyProtection="1">
      <protection hidden="1"/>
    </xf>
    <xf numFmtId="1" fontId="9" fillId="0" borderId="0" xfId="2" applyNumberFormat="1" applyFill="1" applyBorder="1" applyAlignment="1" applyProtection="1">
      <alignment horizontal="left"/>
      <protection hidden="1"/>
    </xf>
    <xf numFmtId="0" fontId="7" fillId="0" borderId="0" xfId="2" applyFont="1" applyAlignment="1" applyProtection="1">
      <protection hidden="1"/>
    </xf>
    <xf numFmtId="0" fontId="4" fillId="0" borderId="0" xfId="2" applyFont="1" applyAlignment="1" applyProtection="1">
      <protection hidden="1"/>
    </xf>
    <xf numFmtId="0" fontId="5" fillId="0" borderId="0" xfId="2" applyFont="1" applyAlignment="1" applyProtection="1">
      <alignment horizontal="left"/>
      <protection hidden="1"/>
    </xf>
    <xf numFmtId="0" fontId="5" fillId="0" borderId="0" xfId="2" applyFont="1" applyAlignment="1" applyProtection="1">
      <protection hidden="1"/>
    </xf>
    <xf numFmtId="0" fontId="5" fillId="0" borderId="0" xfId="2" applyFont="1" applyProtection="1">
      <protection hidden="1"/>
    </xf>
    <xf numFmtId="0" fontId="9" fillId="0" borderId="0" xfId="2" applyFont="1" applyFill="1" applyAlignment="1" applyProtection="1">
      <alignment horizontal="center"/>
      <protection hidden="1"/>
    </xf>
    <xf numFmtId="165" fontId="9" fillId="0" borderId="0" xfId="2" applyNumberFormat="1" applyFont="1" applyFill="1" applyAlignment="1" applyProtection="1">
      <alignment horizontal="center"/>
      <protection hidden="1"/>
    </xf>
    <xf numFmtId="164" fontId="9" fillId="0" borderId="0" xfId="2" applyNumberFormat="1" applyFont="1" applyFill="1" applyAlignment="1" applyProtection="1">
      <alignment horizontal="center"/>
      <protection hidden="1"/>
    </xf>
    <xf numFmtId="0" fontId="6" fillId="2" borderId="32" xfId="2" applyFont="1" applyFill="1" applyBorder="1" applyAlignment="1" applyProtection="1">
      <alignment horizontal="center" vertical="center" wrapText="1"/>
      <protection hidden="1"/>
    </xf>
    <xf numFmtId="1" fontId="2" fillId="0" borderId="32" xfId="2" applyNumberFormat="1" applyFont="1" applyBorder="1" applyAlignment="1" applyProtection="1">
      <alignment horizontal="center" vertical="center" wrapText="1"/>
      <protection hidden="1"/>
    </xf>
    <xf numFmtId="1" fontId="2" fillId="4" borderId="32" xfId="2" applyNumberFormat="1" applyFont="1" applyFill="1" applyBorder="1" applyAlignment="1" applyProtection="1">
      <alignment horizontal="center" vertical="center" wrapText="1"/>
      <protection hidden="1"/>
    </xf>
    <xf numFmtId="1" fontId="2" fillId="2" borderId="32" xfId="2" applyNumberFormat="1" applyFont="1" applyFill="1" applyBorder="1" applyAlignment="1" applyProtection="1">
      <alignment horizontal="center" vertical="center" wrapText="1"/>
      <protection hidden="1"/>
    </xf>
    <xf numFmtId="1" fontId="2" fillId="19" borderId="32" xfId="2" applyNumberFormat="1" applyFont="1" applyFill="1" applyBorder="1" applyAlignment="1" applyProtection="1">
      <alignment horizontal="left" vertical="center" wrapText="1"/>
      <protection hidden="1"/>
    </xf>
    <xf numFmtId="1" fontId="2" fillId="0" borderId="0" xfId="2" applyNumberFormat="1" applyFont="1" applyFill="1" applyBorder="1" applyAlignment="1" applyProtection="1">
      <alignment horizontal="center" vertical="center" wrapText="1"/>
      <protection hidden="1"/>
    </xf>
    <xf numFmtId="1" fontId="9" fillId="0" borderId="32" xfId="2" applyNumberFormat="1" applyFill="1" applyBorder="1" applyAlignment="1" applyProtection="1">
      <alignment horizontal="center"/>
      <protection hidden="1"/>
    </xf>
    <xf numFmtId="0" fontId="2" fillId="0" borderId="0" xfId="2" applyFont="1" applyProtection="1">
      <protection hidden="1"/>
    </xf>
    <xf numFmtId="1" fontId="9" fillId="0" borderId="32" xfId="2" applyNumberFormat="1" applyFont="1" applyFill="1" applyBorder="1" applyAlignment="1" applyProtection="1">
      <alignment horizontal="center"/>
      <protection locked="0" hidden="1"/>
    </xf>
    <xf numFmtId="0" fontId="9" fillId="0" borderId="32" xfId="2" applyBorder="1" applyProtection="1">
      <protection locked="0" hidden="1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166" fontId="2" fillId="0" borderId="0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2" fillId="0" borderId="33" xfId="0" applyFont="1" applyBorder="1" applyAlignment="1">
      <alignment horizontal="right"/>
    </xf>
    <xf numFmtId="0" fontId="2" fillId="0" borderId="0" xfId="0" applyFont="1"/>
    <xf numFmtId="0" fontId="9" fillId="0" borderId="0" xfId="0" applyFont="1" applyFill="1" applyBorder="1" applyAlignment="1" applyProtection="1">
      <alignment horizontal="left"/>
      <protection locked="0"/>
    </xf>
    <xf numFmtId="1" fontId="9" fillId="0" borderId="0" xfId="0" applyNumberFormat="1" applyFont="1" applyAlignment="1" applyProtection="1">
      <alignment horizontal="center"/>
      <protection hidden="1"/>
    </xf>
    <xf numFmtId="0" fontId="2" fillId="4" borderId="63" xfId="0" applyFont="1" applyFill="1" applyBorder="1" applyAlignment="1" applyProtection="1">
      <alignment horizontal="center"/>
      <protection hidden="1"/>
    </xf>
    <xf numFmtId="0" fontId="9" fillId="0" borderId="44" xfId="0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9" fillId="0" borderId="45" xfId="0" applyFont="1" applyBorder="1" applyAlignment="1" applyProtection="1">
      <alignment horizontal="center"/>
      <protection hidden="1"/>
    </xf>
    <xf numFmtId="0" fontId="32" fillId="0" borderId="0" xfId="0" applyFont="1" applyProtection="1">
      <protection hidden="1"/>
    </xf>
    <xf numFmtId="0" fontId="26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Alignment="1" applyProtection="1">
      <alignment horizontal="left"/>
      <protection hidden="1"/>
    </xf>
    <xf numFmtId="1" fontId="2" fillId="2" borderId="9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Protection="1">
      <protection locked="0"/>
    </xf>
    <xf numFmtId="0" fontId="13" fillId="0" borderId="0" xfId="1" applyAlignment="1" applyProtection="1">
      <protection hidden="1"/>
    </xf>
    <xf numFmtId="0" fontId="20" fillId="0" borderId="0" xfId="0" applyFont="1" applyFill="1"/>
    <xf numFmtId="14" fontId="32" fillId="0" borderId="0" xfId="2" applyNumberFormat="1" applyFont="1" applyAlignment="1" applyProtection="1">
      <alignment vertical="top"/>
      <protection hidden="1"/>
    </xf>
    <xf numFmtId="166" fontId="9" fillId="0" borderId="32" xfId="2" applyNumberFormat="1" applyFill="1" applyBorder="1" applyAlignment="1" applyProtection="1">
      <alignment horizontal="center"/>
      <protection hidden="1"/>
    </xf>
    <xf numFmtId="1" fontId="9" fillId="22" borderId="32" xfId="2" applyNumberFormat="1" applyFont="1" applyFill="1" applyBorder="1" applyAlignment="1" applyProtection="1">
      <alignment horizontal="center" vertical="center" wrapText="1"/>
      <protection locked="0"/>
    </xf>
    <xf numFmtId="1" fontId="2" fillId="22" borderId="32" xfId="2" applyNumberFormat="1" applyFont="1" applyFill="1" applyBorder="1" applyAlignment="1" applyProtection="1">
      <alignment horizontal="center" vertical="center" wrapText="1"/>
      <protection hidden="1"/>
    </xf>
    <xf numFmtId="1" fontId="2" fillId="3" borderId="45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2" applyFont="1" applyAlignment="1" applyProtection="1">
      <alignment horizontal="center"/>
      <protection hidden="1"/>
    </xf>
    <xf numFmtId="1" fontId="9" fillId="0" borderId="0" xfId="2" applyNumberFormat="1" applyProtection="1">
      <protection hidden="1"/>
    </xf>
    <xf numFmtId="0" fontId="2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13" fillId="0" borderId="0" xfId="1" applyAlignment="1" applyProtection="1">
      <alignment vertical="top"/>
      <protection hidden="1"/>
    </xf>
    <xf numFmtId="0" fontId="9" fillId="0" borderId="0" xfId="2" applyAlignment="1" applyProtection="1">
      <alignment horizontal="center" wrapText="1"/>
      <protection hidden="1"/>
    </xf>
    <xf numFmtId="0" fontId="9" fillId="0" borderId="28" xfId="2" applyBorder="1" applyAlignment="1" applyProtection="1">
      <alignment horizontal="center" wrapText="1"/>
      <protection hidden="1"/>
    </xf>
    <xf numFmtId="0" fontId="2" fillId="0" borderId="32" xfId="2" applyFont="1" applyBorder="1" applyAlignment="1" applyProtection="1">
      <alignment horizontal="center"/>
      <protection hidden="1"/>
    </xf>
    <xf numFmtId="0" fontId="9" fillId="0" borderId="0" xfId="2" applyFont="1" applyAlignment="1" applyProtection="1">
      <alignment horizontal="left" wrapText="1"/>
      <protection hidden="1"/>
    </xf>
    <xf numFmtId="0" fontId="9" fillId="0" borderId="28" xfId="2" applyFont="1" applyBorder="1" applyAlignment="1" applyProtection="1">
      <alignment horizontal="left" wrapText="1"/>
      <protection hidden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</cellXfs>
  <cellStyles count="4">
    <cellStyle name="Hyperlink" xfId="1" builtinId="8"/>
    <cellStyle name="Normal" xfId="0" builtinId="0"/>
    <cellStyle name="Normal 2" xfId="2"/>
    <cellStyle name="Normal_Sheet1" xfId="3"/>
  </cellStyles>
  <dxfs count="51">
    <dxf>
      <font>
        <condense val="0"/>
        <extend val="0"/>
        <color indexed="23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22"/>
      </font>
    </dxf>
    <dxf>
      <font>
        <condense val="0"/>
        <extend val="0"/>
        <color indexed="23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23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23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542925</xdr:colOff>
      <xdr:row>3</xdr:row>
      <xdr:rowOff>9525</xdr:rowOff>
    </xdr:to>
    <xdr:pic>
      <xdr:nvPicPr>
        <xdr:cNvPr id="10287" name="Picture 6" descr="http://content.zurn.com/web_images/Logos/WilkinsLogo.jpg">
          <a:extLst>
            <a:ext uri="{FF2B5EF4-FFF2-40B4-BE49-F238E27FC236}">
              <a16:creationId xmlns:a16="http://schemas.microsoft.com/office/drawing/2014/main" id="{84D2F780-7719-8B6B-7EE2-333B8B5F1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811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1</xdr:row>
      <xdr:rowOff>219075</xdr:rowOff>
    </xdr:to>
    <xdr:pic>
      <xdr:nvPicPr>
        <xdr:cNvPr id="1077" name="Picture 6" descr="http://content.zurn.com/web_images/Logos/WilkinsLogo.jpg">
          <a:extLst>
            <a:ext uri="{FF2B5EF4-FFF2-40B4-BE49-F238E27FC236}">
              <a16:creationId xmlns:a16="http://schemas.microsoft.com/office/drawing/2014/main" id="{C2EBFBD0-0459-B6A5-3289-6A339DC29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811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1</xdr:row>
      <xdr:rowOff>219075</xdr:rowOff>
    </xdr:to>
    <xdr:pic>
      <xdr:nvPicPr>
        <xdr:cNvPr id="7219" name="Picture 6" descr="http://content.zurn.com/web_images/Logos/WilkinsLogo.jpg">
          <a:extLst>
            <a:ext uri="{FF2B5EF4-FFF2-40B4-BE49-F238E27FC236}">
              <a16:creationId xmlns:a16="http://schemas.microsoft.com/office/drawing/2014/main" id="{AF2DFA54-5834-48E9-EB62-028A140E7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811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1</xdr:row>
      <xdr:rowOff>238125</xdr:rowOff>
    </xdr:to>
    <xdr:pic>
      <xdr:nvPicPr>
        <xdr:cNvPr id="5171" name="Picture 6" descr="http://content.zurn.com/web_images/Logos/WilkinsLogo.jpg">
          <a:extLst>
            <a:ext uri="{FF2B5EF4-FFF2-40B4-BE49-F238E27FC236}">
              <a16:creationId xmlns:a16="http://schemas.microsoft.com/office/drawing/2014/main" id="{DCEBF5B2-EEA2-8F6C-DCF1-ECF96511C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811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1</xdr:row>
      <xdr:rowOff>247650</xdr:rowOff>
    </xdr:to>
    <xdr:pic>
      <xdr:nvPicPr>
        <xdr:cNvPr id="3125" name="Picture 6" descr="http://content.zurn.com/web_images/Logos/WilkinsLogo.jpg">
          <a:extLst>
            <a:ext uri="{FF2B5EF4-FFF2-40B4-BE49-F238E27FC236}">
              <a16:creationId xmlns:a16="http://schemas.microsoft.com/office/drawing/2014/main" id="{B95DA589-5E8E-E23B-9185-98BD374DE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811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95250</xdr:colOff>
      <xdr:row>0</xdr:row>
      <xdr:rowOff>9525</xdr:rowOff>
    </xdr:from>
    <xdr:to>
      <xdr:col>40</xdr:col>
      <xdr:colOff>180975</xdr:colOff>
      <xdr:row>4</xdr:row>
      <xdr:rowOff>9525</xdr:rowOff>
    </xdr:to>
    <xdr:pic>
      <xdr:nvPicPr>
        <xdr:cNvPr id="8395" name="Picture 6" descr="http://content.zurn.com/web_images/Logos/WilkinsLogo.jpg">
          <a:extLst>
            <a:ext uri="{FF2B5EF4-FFF2-40B4-BE49-F238E27FC236}">
              <a16:creationId xmlns:a16="http://schemas.microsoft.com/office/drawing/2014/main" id="{07017DDB-CC6E-E3B1-1893-A6A4D749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9525"/>
          <a:ext cx="12858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74</xdr:col>
      <xdr:colOff>0</xdr:colOff>
      <xdr:row>0</xdr:row>
      <xdr:rowOff>0</xdr:rowOff>
    </xdr:from>
    <xdr:to>
      <xdr:col>80</xdr:col>
      <xdr:colOff>123825</xdr:colOff>
      <xdr:row>4</xdr:row>
      <xdr:rowOff>0</xdr:rowOff>
    </xdr:to>
    <xdr:pic>
      <xdr:nvPicPr>
        <xdr:cNvPr id="8396" name="Picture 6" descr="http://content.zurn.com/web_images/Logos/WilkinsLogo.jpg">
          <a:extLst>
            <a:ext uri="{FF2B5EF4-FFF2-40B4-BE49-F238E27FC236}">
              <a16:creationId xmlns:a16="http://schemas.microsoft.com/office/drawing/2014/main" id="{993E2C93-A098-C65E-4EC0-B306E5459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5925" y="0"/>
          <a:ext cx="12858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115</xdr:col>
      <xdr:colOff>85725</xdr:colOff>
      <xdr:row>0</xdr:row>
      <xdr:rowOff>0</xdr:rowOff>
    </xdr:from>
    <xdr:to>
      <xdr:col>121</xdr:col>
      <xdr:colOff>171450</xdr:colOff>
      <xdr:row>4</xdr:row>
      <xdr:rowOff>0</xdr:rowOff>
    </xdr:to>
    <xdr:pic>
      <xdr:nvPicPr>
        <xdr:cNvPr id="8397" name="Picture 6" descr="http://content.zurn.com/web_images/Logos/WilkinsLogo.jpg">
          <a:extLst>
            <a:ext uri="{FF2B5EF4-FFF2-40B4-BE49-F238E27FC236}">
              <a16:creationId xmlns:a16="http://schemas.microsoft.com/office/drawing/2014/main" id="{805876F4-2679-7937-C19F-AA4DCCA95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07375" y="0"/>
          <a:ext cx="12858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150</xdr:col>
      <xdr:colOff>38100</xdr:colOff>
      <xdr:row>0</xdr:row>
      <xdr:rowOff>0</xdr:rowOff>
    </xdr:from>
    <xdr:to>
      <xdr:col>157</xdr:col>
      <xdr:colOff>180975</xdr:colOff>
      <xdr:row>4</xdr:row>
      <xdr:rowOff>0</xdr:rowOff>
    </xdr:to>
    <xdr:pic>
      <xdr:nvPicPr>
        <xdr:cNvPr id="8398" name="Picture 6" descr="http://content.zurn.com/web_images/Logos/WilkinsLogo.jpg">
          <a:extLst>
            <a:ext uri="{FF2B5EF4-FFF2-40B4-BE49-F238E27FC236}">
              <a16:creationId xmlns:a16="http://schemas.microsoft.com/office/drawing/2014/main" id="{EF593B28-4501-2C34-B6F5-16D2D1EB7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12975" y="0"/>
          <a:ext cx="12858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urn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zurn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zurn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zurn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zurn.com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249"/>
  <sheetViews>
    <sheetView tabSelected="1" zoomScaleNormal="100" workbookViewId="0">
      <pane ySplit="10" topLeftCell="A11" activePane="bottomLeft" state="frozen"/>
      <selection pane="bottomLeft" activeCell="G11" sqref="G11"/>
    </sheetView>
  </sheetViews>
  <sheetFormatPr defaultRowHeight="12.75" x14ac:dyDescent="0.2"/>
  <cols>
    <col min="1" max="1" width="4" style="232" customWidth="1"/>
    <col min="2" max="2" width="8.5703125" style="232" customWidth="1"/>
    <col min="3" max="3" width="8.42578125" style="232" customWidth="1"/>
    <col min="4" max="4" width="8.140625" style="232" customWidth="1"/>
    <col min="5" max="6" width="11.85546875" style="232" customWidth="1"/>
    <col min="7" max="10" width="9.140625" style="232"/>
    <col min="11" max="11" width="11.85546875" style="232" customWidth="1"/>
    <col min="12" max="12" width="2" style="232" customWidth="1"/>
    <col min="13" max="15" width="11.85546875" style="232" customWidth="1"/>
    <col min="16" max="16" width="13.28515625" style="232" customWidth="1"/>
    <col min="17" max="17" width="76" style="232" customWidth="1"/>
    <col min="18" max="18" width="3.42578125" style="232" customWidth="1"/>
    <col min="19" max="19" width="18.7109375" style="232" customWidth="1"/>
    <col min="20" max="20" width="82.28515625" style="232" customWidth="1"/>
    <col min="21" max="26" width="11.85546875" style="232" customWidth="1"/>
    <col min="27" max="27" width="11.85546875" style="232" hidden="1" customWidth="1"/>
    <col min="28" max="28" width="10.140625" style="232" bestFit="1" customWidth="1"/>
    <col min="29" max="30" width="10.7109375" style="232" bestFit="1" customWidth="1"/>
    <col min="31" max="34" width="8.85546875" style="232" bestFit="1" customWidth="1"/>
    <col min="35" max="35" width="8.28515625" style="232" bestFit="1" customWidth="1"/>
    <col min="36" max="36" width="9.5703125" style="232" bestFit="1" customWidth="1"/>
    <col min="37" max="38" width="8.28515625" style="232" bestFit="1" customWidth="1"/>
    <col min="39" max="39" width="8.140625" style="232" bestFit="1" customWidth="1"/>
    <col min="40" max="40" width="8.5703125" style="232" bestFit="1" customWidth="1"/>
    <col min="41" max="41" width="10" style="232" hidden="1" customWidth="1"/>
    <col min="42" max="42" width="10" style="232" bestFit="1" customWidth="1"/>
    <col min="43" max="43" width="39.7109375" style="232" bestFit="1" customWidth="1"/>
    <col min="44" max="44" width="9.7109375" style="232" bestFit="1" customWidth="1"/>
    <col min="45" max="45" width="14.5703125" style="232" bestFit="1" customWidth="1"/>
    <col min="46" max="46" width="8.28515625" style="232" bestFit="1" customWidth="1"/>
    <col min="47" max="47" width="10" style="232" bestFit="1" customWidth="1"/>
    <col min="48" max="48" width="12" style="232" bestFit="1" customWidth="1"/>
    <col min="49" max="51" width="10" style="232" bestFit="1" customWidth="1"/>
    <col min="52" max="52" width="10.5703125" style="232" bestFit="1" customWidth="1"/>
    <col min="53" max="53" width="10" style="232" bestFit="1" customWidth="1"/>
    <col min="54" max="54" width="10.5703125" style="232" bestFit="1" customWidth="1"/>
    <col min="55" max="55" width="6" style="232" bestFit="1" customWidth="1"/>
    <col min="56" max="56" width="11" style="232" bestFit="1" customWidth="1"/>
    <col min="57" max="57" width="8.28515625" style="232" bestFit="1" customWidth="1"/>
    <col min="58" max="58" width="5.140625" style="232" bestFit="1" customWidth="1"/>
    <col min="59" max="59" width="12" style="232" bestFit="1" customWidth="1"/>
    <col min="60" max="60" width="8.28515625" style="232" bestFit="1" customWidth="1"/>
    <col min="61" max="61" width="5.140625" style="232" bestFit="1" customWidth="1"/>
    <col min="62" max="62" width="6.42578125" style="232" bestFit="1" customWidth="1"/>
    <col min="63" max="63" width="3.42578125" style="232" hidden="1" customWidth="1"/>
    <col min="64" max="64" width="10" style="232" bestFit="1" customWidth="1"/>
    <col min="65" max="65" width="8.85546875" style="232" bestFit="1" customWidth="1"/>
    <col min="66" max="66" width="9.7109375" style="232" bestFit="1" customWidth="1"/>
    <col min="67" max="67" width="11" style="232" bestFit="1" customWidth="1"/>
    <col min="68" max="68" width="8.28515625" style="232" bestFit="1" customWidth="1"/>
    <col min="69" max="69" width="9.7109375" style="232" bestFit="1" customWidth="1"/>
    <col min="70" max="70" width="12" style="232" bestFit="1" customWidth="1"/>
    <col min="71" max="71" width="8.28515625" style="232" bestFit="1" customWidth="1"/>
    <col min="72" max="72" width="5.5703125" style="232" bestFit="1" customWidth="1"/>
    <col min="73" max="73" width="7" style="232" bestFit="1" customWidth="1"/>
    <col min="74" max="74" width="8.5703125" style="232" bestFit="1" customWidth="1"/>
    <col min="75" max="75" width="10" style="232" bestFit="1" customWidth="1"/>
    <col min="76" max="76" width="8.28515625" style="232" bestFit="1" customWidth="1"/>
    <col min="77" max="77" width="5.140625" style="232" bestFit="1" customWidth="1"/>
    <col min="78" max="78" width="11" style="232" bestFit="1" customWidth="1"/>
    <col min="79" max="79" width="8.28515625" style="232" bestFit="1" customWidth="1"/>
    <col min="80" max="80" width="5.140625" style="232" bestFit="1" customWidth="1"/>
    <col min="81" max="81" width="12" style="232" bestFit="1" customWidth="1"/>
    <col min="82" max="82" width="8.28515625" style="232" bestFit="1" customWidth="1"/>
    <col min="83" max="83" width="6.5703125" style="232" bestFit="1" customWidth="1"/>
    <col min="84" max="84" width="6.42578125" style="232" bestFit="1" customWidth="1"/>
    <col min="85" max="85" width="3" style="232" hidden="1" customWidth="1"/>
    <col min="86" max="86" width="7.42578125" style="232" bestFit="1" customWidth="1"/>
    <col min="87" max="87" width="6.42578125" style="232" bestFit="1" customWidth="1"/>
    <col min="88" max="88" width="7.42578125" style="232" bestFit="1" customWidth="1"/>
    <col min="89" max="89" width="6.42578125" style="232" bestFit="1" customWidth="1"/>
    <col min="90" max="90" width="3.42578125" style="232" hidden="1" customWidth="1"/>
    <col min="91" max="91" width="7.42578125" style="233" bestFit="1" customWidth="1"/>
    <col min="92" max="92" width="8.85546875" style="233" bestFit="1" customWidth="1"/>
    <col min="93" max="93" width="10" style="232" bestFit="1" customWidth="1"/>
    <col min="94" max="94" width="8.28515625" style="232" bestFit="1" customWidth="1"/>
    <col min="95" max="96" width="5.140625" style="232" bestFit="1" customWidth="1"/>
    <col min="97" max="97" width="11" style="232" bestFit="1" customWidth="1"/>
    <col min="98" max="98" width="8.28515625" style="232" bestFit="1" customWidth="1"/>
    <col min="99" max="99" width="8.5703125" style="232" bestFit="1" customWidth="1"/>
    <col min="100" max="100" width="5.140625" style="232" bestFit="1" customWidth="1"/>
    <col min="101" max="101" width="12" style="232" bestFit="1" customWidth="1"/>
    <col min="102" max="102" width="8.28515625" style="232" bestFit="1" customWidth="1"/>
    <col min="103" max="104" width="5.140625" style="232" bestFit="1" customWidth="1"/>
    <col min="105" max="105" width="11.5703125" style="232" bestFit="1" customWidth="1"/>
    <col min="106" max="106" width="3.42578125" style="232" hidden="1" customWidth="1"/>
    <col min="107" max="107" width="6.28515625" style="232" bestFit="1" customWidth="1"/>
    <col min="108" max="108" width="6.42578125" style="232" bestFit="1" customWidth="1"/>
    <col min="109" max="109" width="2" style="232" bestFit="1" customWidth="1"/>
    <col min="110" max="130" width="9.140625" style="232" hidden="1" customWidth="1"/>
    <col min="131" max="16384" width="9.140625" style="232"/>
  </cols>
  <sheetData>
    <row r="1" spans="1:109" ht="33" x14ac:dyDescent="0.45">
      <c r="A1" s="330"/>
      <c r="B1" s="331"/>
      <c r="C1" s="331"/>
      <c r="D1" s="331"/>
      <c r="E1" s="331"/>
      <c r="K1" s="366" t="s">
        <v>354</v>
      </c>
      <c r="M1" s="373" t="s">
        <v>365</v>
      </c>
    </row>
    <row r="2" spans="1:109" ht="18" x14ac:dyDescent="0.25">
      <c r="D2" s="332" t="s">
        <v>290</v>
      </c>
      <c r="E2" s="333"/>
      <c r="M2" s="374" t="s">
        <v>350</v>
      </c>
      <c r="O2" s="375" t="s">
        <v>353</v>
      </c>
    </row>
    <row r="3" spans="1:109" ht="18" x14ac:dyDescent="0.25">
      <c r="D3" s="334" t="s">
        <v>355</v>
      </c>
      <c r="E3" s="318"/>
    </row>
    <row r="4" spans="1:109" x14ac:dyDescent="0.2">
      <c r="A4" s="318" t="s">
        <v>359</v>
      </c>
      <c r="E4" s="318"/>
      <c r="G4" s="14" t="s">
        <v>361</v>
      </c>
      <c r="K4" s="335"/>
      <c r="L4" s="336"/>
      <c r="N4" s="337"/>
    </row>
    <row r="5" spans="1:109" x14ac:dyDescent="0.2">
      <c r="A5" s="318" t="s">
        <v>363</v>
      </c>
      <c r="E5" s="318"/>
      <c r="G5" s="371" t="s">
        <v>362</v>
      </c>
    </row>
    <row r="6" spans="1:109" x14ac:dyDescent="0.2">
      <c r="A6" s="232" t="s">
        <v>360</v>
      </c>
      <c r="E6" s="318"/>
      <c r="J6" s="318"/>
      <c r="M6" s="379" t="s">
        <v>364</v>
      </c>
      <c r="N6" s="379"/>
      <c r="O6" s="379"/>
      <c r="P6" s="379"/>
      <c r="AK6" s="318"/>
    </row>
    <row r="7" spans="1:109" ht="12.75" customHeight="1" x14ac:dyDescent="0.2">
      <c r="M7" s="379"/>
      <c r="N7" s="379"/>
      <c r="O7" s="379"/>
      <c r="P7" s="379"/>
      <c r="AD7" s="329"/>
    </row>
    <row r="8" spans="1:109" x14ac:dyDescent="0.2">
      <c r="B8" s="376" t="s">
        <v>357</v>
      </c>
      <c r="C8" s="376"/>
      <c r="M8" s="379"/>
      <c r="N8" s="379"/>
      <c r="O8" s="379"/>
      <c r="P8" s="379"/>
      <c r="AP8" s="232" t="s">
        <v>56</v>
      </c>
      <c r="AQ8" s="328" t="s">
        <v>19</v>
      </c>
      <c r="BA8" s="232" t="s">
        <v>255</v>
      </c>
      <c r="BL8" s="232" t="s">
        <v>56</v>
      </c>
      <c r="BM8" s="326" t="s">
        <v>19</v>
      </c>
      <c r="BW8" s="232" t="s">
        <v>255</v>
      </c>
      <c r="CN8" s="327" t="s">
        <v>21</v>
      </c>
      <c r="CO8" s="232" t="s">
        <v>255</v>
      </c>
    </row>
    <row r="9" spans="1:109" x14ac:dyDescent="0.2">
      <c r="B9" s="377"/>
      <c r="C9" s="377"/>
      <c r="G9" s="378" t="s">
        <v>358</v>
      </c>
      <c r="H9" s="378"/>
      <c r="I9" s="378"/>
      <c r="J9" s="378"/>
      <c r="M9" s="380"/>
      <c r="N9" s="380"/>
      <c r="O9" s="380"/>
      <c r="P9" s="380"/>
      <c r="AC9" s="318"/>
      <c r="AP9" s="232" t="s">
        <v>286</v>
      </c>
      <c r="AQ9" s="326" t="s">
        <v>287</v>
      </c>
      <c r="AS9" s="232" t="s">
        <v>285</v>
      </c>
      <c r="AV9" s="232" t="s">
        <v>284</v>
      </c>
      <c r="BA9" s="232" t="s">
        <v>286</v>
      </c>
      <c r="BD9" s="232" t="s">
        <v>285</v>
      </c>
      <c r="BG9" s="232" t="s">
        <v>284</v>
      </c>
      <c r="BL9" s="232" t="s">
        <v>286</v>
      </c>
      <c r="BM9" s="326" t="s">
        <v>72</v>
      </c>
      <c r="BO9" s="232" t="s">
        <v>285</v>
      </c>
      <c r="BR9" s="232" t="s">
        <v>284</v>
      </c>
      <c r="BW9" s="232" t="s">
        <v>286</v>
      </c>
      <c r="BZ9" s="232" t="s">
        <v>285</v>
      </c>
      <c r="CC9" s="232" t="s">
        <v>284</v>
      </c>
      <c r="CO9" s="232" t="s">
        <v>286</v>
      </c>
      <c r="CS9" s="232" t="s">
        <v>285</v>
      </c>
      <c r="CW9" s="232" t="s">
        <v>284</v>
      </c>
    </row>
    <row r="10" spans="1:109" ht="63.75" x14ac:dyDescent="0.2">
      <c r="B10" s="338" t="s">
        <v>17</v>
      </c>
      <c r="C10" s="338" t="s">
        <v>18</v>
      </c>
      <c r="D10" s="339" t="s">
        <v>171</v>
      </c>
      <c r="E10" s="339" t="s">
        <v>170</v>
      </c>
      <c r="F10" s="325" t="s">
        <v>169</v>
      </c>
      <c r="G10" s="370" t="s">
        <v>168</v>
      </c>
      <c r="H10" s="370" t="s">
        <v>167</v>
      </c>
      <c r="I10" s="370" t="s">
        <v>166</v>
      </c>
      <c r="J10" s="370" t="s">
        <v>165</v>
      </c>
      <c r="K10" s="369" t="s">
        <v>164</v>
      </c>
      <c r="L10" s="325"/>
      <c r="M10" s="340" t="s">
        <v>56</v>
      </c>
      <c r="N10" s="341" t="s">
        <v>283</v>
      </c>
      <c r="O10" s="341" t="s">
        <v>260</v>
      </c>
      <c r="P10" s="339" t="s">
        <v>356</v>
      </c>
      <c r="Q10" s="342" t="s">
        <v>282</v>
      </c>
      <c r="R10" s="343"/>
      <c r="S10" s="341" t="s">
        <v>281</v>
      </c>
      <c r="T10" s="341" t="s">
        <v>280</v>
      </c>
      <c r="AB10" s="325" t="s">
        <v>279</v>
      </c>
      <c r="AC10" s="325" t="s">
        <v>278</v>
      </c>
      <c r="AD10" s="325" t="s">
        <v>277</v>
      </c>
      <c r="AE10" s="325" t="s">
        <v>276</v>
      </c>
      <c r="AF10" s="325" t="s">
        <v>275</v>
      </c>
      <c r="AG10" s="325" t="s">
        <v>274</v>
      </c>
      <c r="AH10" s="325" t="s">
        <v>273</v>
      </c>
      <c r="AI10" s="325" t="s">
        <v>272</v>
      </c>
      <c r="AJ10" s="325" t="s">
        <v>271</v>
      </c>
      <c r="AK10" s="325" t="s">
        <v>270</v>
      </c>
      <c r="AL10" s="325" t="s">
        <v>269</v>
      </c>
      <c r="AM10" s="325" t="s">
        <v>268</v>
      </c>
      <c r="AN10" s="325" t="s">
        <v>267</v>
      </c>
      <c r="AO10" s="325"/>
      <c r="AP10" s="324" t="s">
        <v>259</v>
      </c>
      <c r="AQ10" s="324" t="s">
        <v>258</v>
      </c>
      <c r="AR10" s="324" t="s">
        <v>256</v>
      </c>
      <c r="AS10" s="324" t="s">
        <v>259</v>
      </c>
      <c r="AT10" s="324" t="s">
        <v>258</v>
      </c>
      <c r="AU10" s="324" t="s">
        <v>256</v>
      </c>
      <c r="AV10" s="324" t="s">
        <v>259</v>
      </c>
      <c r="AW10" s="324" t="s">
        <v>258</v>
      </c>
      <c r="AX10" s="324" t="s">
        <v>256</v>
      </c>
      <c r="AY10" s="324" t="s">
        <v>266</v>
      </c>
      <c r="AZ10" s="324" t="s">
        <v>265</v>
      </c>
      <c r="BA10" s="324" t="s">
        <v>259</v>
      </c>
      <c r="BB10" s="324" t="s">
        <v>258</v>
      </c>
      <c r="BC10" s="324" t="s">
        <v>256</v>
      </c>
      <c r="BD10" s="324" t="s">
        <v>259</v>
      </c>
      <c r="BE10" s="324" t="s">
        <v>258</v>
      </c>
      <c r="BF10" s="324" t="s">
        <v>256</v>
      </c>
      <c r="BG10" s="324" t="s">
        <v>259</v>
      </c>
      <c r="BH10" s="324" t="s">
        <v>258</v>
      </c>
      <c r="BI10" s="324" t="s">
        <v>256</v>
      </c>
      <c r="BJ10" s="324" t="s">
        <v>255</v>
      </c>
      <c r="BL10" s="323" t="s">
        <v>259</v>
      </c>
      <c r="BM10" s="323" t="s">
        <v>258</v>
      </c>
      <c r="BN10" s="323" t="s">
        <v>256</v>
      </c>
      <c r="BO10" s="323" t="s">
        <v>259</v>
      </c>
      <c r="BP10" s="323" t="s">
        <v>258</v>
      </c>
      <c r="BQ10" s="323" t="s">
        <v>256</v>
      </c>
      <c r="BR10" s="323" t="s">
        <v>259</v>
      </c>
      <c r="BS10" s="323" t="s">
        <v>258</v>
      </c>
      <c r="BT10" s="323" t="s">
        <v>256</v>
      </c>
      <c r="BU10" s="323" t="s">
        <v>266</v>
      </c>
      <c r="BV10" s="323" t="s">
        <v>265</v>
      </c>
      <c r="BW10" s="323" t="s">
        <v>259</v>
      </c>
      <c r="BX10" s="323" t="s">
        <v>258</v>
      </c>
      <c r="BY10" s="323" t="s">
        <v>256</v>
      </c>
      <c r="BZ10" s="323" t="s">
        <v>259</v>
      </c>
      <c r="CA10" s="323" t="s">
        <v>258</v>
      </c>
      <c r="CB10" s="323" t="s">
        <v>256</v>
      </c>
      <c r="CC10" s="323" t="s">
        <v>259</v>
      </c>
      <c r="CD10" s="323" t="s">
        <v>258</v>
      </c>
      <c r="CE10" s="323" t="s">
        <v>256</v>
      </c>
      <c r="CF10" s="323" t="s">
        <v>255</v>
      </c>
      <c r="CH10" s="322" t="s">
        <v>264</v>
      </c>
      <c r="CI10" s="322" t="s">
        <v>263</v>
      </c>
      <c r="CJ10" s="322" t="s">
        <v>262</v>
      </c>
      <c r="CK10" s="322" t="s">
        <v>261</v>
      </c>
      <c r="CM10" s="319" t="s">
        <v>56</v>
      </c>
      <c r="CN10" s="319" t="s">
        <v>260</v>
      </c>
      <c r="CO10" s="321" t="s">
        <v>259</v>
      </c>
      <c r="CP10" s="320" t="s">
        <v>258</v>
      </c>
      <c r="CQ10" s="320" t="s">
        <v>257</v>
      </c>
      <c r="CR10" s="320" t="s">
        <v>256</v>
      </c>
      <c r="CS10" s="320" t="s">
        <v>259</v>
      </c>
      <c r="CT10" s="320" t="s">
        <v>258</v>
      </c>
      <c r="CU10" s="320" t="s">
        <v>257</v>
      </c>
      <c r="CV10" s="320" t="s">
        <v>256</v>
      </c>
      <c r="CW10" s="320" t="s">
        <v>259</v>
      </c>
      <c r="CX10" s="320" t="s">
        <v>258</v>
      </c>
      <c r="CY10" s="320" t="s">
        <v>257</v>
      </c>
      <c r="CZ10" s="320" t="s">
        <v>256</v>
      </c>
      <c r="DA10" s="320" t="s">
        <v>255</v>
      </c>
      <c r="DC10" s="319" t="s">
        <v>254</v>
      </c>
      <c r="DD10" s="319" t="s">
        <v>253</v>
      </c>
    </row>
    <row r="11" spans="1:109" x14ac:dyDescent="0.2">
      <c r="A11" s="318"/>
      <c r="B11" s="368"/>
      <c r="C11" s="368" t="s">
        <v>146</v>
      </c>
      <c r="D11" s="315"/>
      <c r="E11" s="315"/>
      <c r="F11" s="315"/>
      <c r="G11" s="368">
        <v>250</v>
      </c>
      <c r="H11" s="368">
        <v>225</v>
      </c>
      <c r="I11" s="368">
        <v>100</v>
      </c>
      <c r="J11" s="368">
        <v>120</v>
      </c>
      <c r="K11" s="368">
        <v>130</v>
      </c>
      <c r="L11" s="303"/>
      <c r="M11" s="344">
        <f t="shared" ref="M11:M30" si="0">IF(O11="","",IF(CM11=16,"(15)",IF(CN11=0,"",CM11)))</f>
        <v>8</v>
      </c>
      <c r="N11" s="344">
        <f>IF(OR(DA11=0,O11=""),"",ROUND(DA11,0))</f>
        <v>154</v>
      </c>
      <c r="O11" s="344">
        <f>IF(OR(CN11=0,J11=0,I11&lt;50,I11&gt;500),"",IF(CM11=16,CONCATENATE("Max: ",INT(CN11)-1),ROUND(CN11,0)))</f>
        <v>123</v>
      </c>
      <c r="P11" s="346"/>
      <c r="Q11" s="232" t="str">
        <f t="shared" ref="Q11:Q74" si="1">CONCATENATE(AB11,AC11,AD11,AE11,AF11,AG11,AH11,AI11,AJ11,AM11,AN11)</f>
        <v/>
      </c>
      <c r="S11" s="345" t="s">
        <v>252</v>
      </c>
      <c r="AB11" s="314" t="str">
        <f t="shared" ref="AB11:AB74" si="2">IF(AND(ISBLANK(B11),ISBLANK(C11),H11&lt;&gt;0,I11&lt;&gt;0,J11&lt;&gt;0),$AB$10,"")</f>
        <v/>
      </c>
      <c r="AC11" s="312" t="str">
        <f t="shared" ref="AC11:AC74" si="3">IF(AND(G11&lt;50,G11&lt;&gt;0,ISNUMBER(G11)),$AC$10,"")</f>
        <v/>
      </c>
      <c r="AD11" s="313" t="str">
        <f t="shared" ref="AD11:AD74" si="4">IF(AND(G11&gt;400,ISNUMBER(G11)),$AD$10,"")</f>
        <v/>
      </c>
      <c r="AE11" s="312" t="str">
        <f t="shared" ref="AE11:AE74" si="5">IF(AND(H11&lt;50,H11&lt;&gt;0,ISNUMBER(H11)),$AE$10,"")</f>
        <v/>
      </c>
      <c r="AF11" s="313" t="str">
        <f t="shared" ref="AF11:AF74" si="6">IF(AND(H11&gt;400,ISNUMBER(H11)),$AF$10,"")</f>
        <v/>
      </c>
      <c r="AG11" s="312" t="str">
        <f t="shared" ref="AG11:AG74" si="7">IF(AND(I11&lt;50,I11&lt;&gt;0,ISNUMBER(I11)),$AG$10,"")</f>
        <v/>
      </c>
      <c r="AH11" s="313" t="str">
        <f t="shared" ref="AH11:AH74" si="8">IF(AND(I11&gt;500,ISNUMBER(I11)),$AH$10,"")</f>
        <v/>
      </c>
      <c r="AI11" s="312" t="str">
        <f t="shared" ref="AI11:AI74" si="9">IF(AND(J11&lt;50,J11&lt;&gt;0,ISNUMBER(J11)),$AI$10,"")</f>
        <v/>
      </c>
      <c r="AJ11" s="311" t="str">
        <f t="shared" ref="AJ11:AJ74" si="10">IF(AND(J11&gt;H11,ISNUMBER(J11),ISNUMBER(H11)),$AJ$10,"")</f>
        <v/>
      </c>
      <c r="AK11" s="310" t="str">
        <f t="shared" ref="AK11:AK74" si="11">IF(BU11&gt;15,$AK$10,"")</f>
        <v/>
      </c>
      <c r="AL11" s="310" t="str">
        <f t="shared" ref="AL11:AL74" si="12">IF(AY11&gt;15,$AL$10,"")</f>
        <v/>
      </c>
      <c r="AM11" s="309" t="str">
        <f t="shared" ref="AM11:AM74" si="13">IF(AND(NOT(ISBLANK(B11)),NOT(ISBLANK(C11))),$AM$10,"")</f>
        <v/>
      </c>
      <c r="AN11" s="309" t="str">
        <f t="shared" ref="AN11:AN74" si="14">IF(OR(LEFT(O11,1)="M",ISBLANK(K11),O11=""),"",IF(O11&gt;K11,$AN$10,""))</f>
        <v/>
      </c>
      <c r="AO11" s="303"/>
      <c r="AP11" s="306">
        <f>IF(AND($H11&gt;=$AQ$241,$H11&lt;$AR$241),IF(AND(($H11-$BB$241-$J11*$AX$241-$I11^$BC$241*($BA$241+$J11*$AW$241))/($I11^$BC$241*($J11*$AU$241+$AY$241)+$J11*$AV$241+$AZ$241)&gt;=$AS$241,($H11-$BB$241-$J11*$AX$241-$I11^$BC$241*($BA$241+$J11*$AW$241))/($I11^$BC$241*($J11*$AU$241+$AY$241)+$J11*$AV$241+$AZ$241)&lt;$AT$241),($H11-$BB$241-$J11*$AX$241-$I11^$BC$241*($BA$241+$J11*$AW$241))/($I11^$BC$241*($J11*$AU$241+$AY$241)+$J11*$AV$241+$AZ$241),0),0)</f>
        <v>0</v>
      </c>
      <c r="AQ11" s="306">
        <f t="shared" ref="AQ11:AQ74" si="15">IF(AND($H11&gt;=$AQ$244,$H11&lt;$AR$244),IF(AND(($H11-$BB$244-$J11*$AX$244-$I11^$BC$241*($BA$244+$J11*$AW$244))/($I11^$BC$241*($J11*$AU$244+$AY$244)+$J11*$AV$244+$AZ$244)&gt;=$AS$244,($H11-$BB$244-$J11*$AX$244-$I11^$BC$241*($BA$244+$J11*$AW$244))/($I11^$BC$241*($J11*$AU$244+$AY$244)+$J11*$AV$244+$AZ$244)&lt;$AT$244),($H11-$BB$244-$J11*$AX$244-$I11^$BC$241*($BA$244+$J11*$AW$244))/($I11^$BC$241*($J11*$AU$244+$AY$244)+$J11*$AV$244+$AZ$244),0),0)</f>
        <v>0</v>
      </c>
      <c r="AR11" s="308">
        <f t="shared" ref="AR11:AR74" si="16">IF(AND($H11&gt;=$AQ$247,$H11&lt;=$AR$247),IF(AND(($H11-$BB$247-$J11*$AX$247-$I11^$BC$241*($BA$247+$J11*$AW$247))/($I11^$BC$241*($J11*$AU$247+$AY$247)+$J11*$AV$247+$AZ$247)&gt;=$AS$247,($H11-$BB$247-$J11*$AX$247-$I11^$BC$241*($BA$247+$J11*$AW$247))/($I11^$BC$241*($J11*$AU$247+$AY$247)+$J11*$AV$247+$AZ$247)&lt;$AT$247),($H11-$BB$247-$J11*$AX$247-$I11^$BC$241*($BA$247+$J11*$AW$247))/($I11^$BC$241*($J11*$AU$247+$AY$247)+$J11*$AV$247+$AZ$247),0),0)</f>
        <v>0</v>
      </c>
      <c r="AS11" s="306">
        <f t="shared" ref="AS11:AS74" si="17">IF(AND($H11&gt;=$AQ$242,$H11&lt;$AR$242),IF(AND(($H11-$BB$242-$J11*$AX$242-$I11^$BC$241*($BA$242+$J11*$AW$242))/($I11^$BC$241*($J11*$AU$242+$AY$242)+$J11*$AV$242+$AZ$242)&gt;=$AS$242,($H11-$BB$242-$J11*$AX$242-$I11^$BC$241*($BA$242+$J11*$AW$242))/($I11^$BC$241*($J11*$AU$242+$AY$242)+$J11*$AV$242+$AZ$242)&lt;$AT$242),($H11-$BB$242-$J11*$AX$242-$I11^$BC$241*($BA$242+$J11*$AW$242))/($I11^$BC$241*($J11*$AU$242+$AY$242)+$J11*$AV$242+$AZ$242),0),0)</f>
        <v>0</v>
      </c>
      <c r="AT11" s="306">
        <f t="shared" ref="AT11:AT74" si="18">IF(AND($H11&gt;=$AQ$245,$H11&lt;$AR$245),IF(AND(($H11-$BB$245-$J11*$AX$245-$I11^$BC$241*($BA$245+$J11*$AW$245))/($I11^$BC$241*($J11*$AU$245+$AY$245)+$J11*$AV$245+$AZ$245)&gt;=$AS$245,($H11-$BB$245-$J11*$AX$245-$I11^$BC$241*($BA$245+$J11*$AW$245))/($I11^$BC$241*($J11*$AU$245+$AY$245)+$J11*$AV$245+$AZ$245)&lt;$AT$245),($H11-$BB$245-$J11*$AX$245-$I11^$BC$241*($BA$245+$J11*$AW$245))/($I11^$BC$241*($J11*$AU$245+$AY$245)+$J11*$AV$245+$AZ$245),0),0)</f>
        <v>0</v>
      </c>
      <c r="AU11" s="306">
        <f t="shared" ref="AU11:AU74" si="19">IF(AND($H11&gt;=$AQ$248,$H11&lt;=$AR$248),IF(AND(($H11-$BB$248-$J11*$AX$248-$I11^$BC$241*($BA$248+$J11*$AW$248))/($I11^$BC$241*($J11*$AU$248+$AY$248)+$J11*$AV$248+$AZ$248)&gt;=$AS$248,($H11-$BB$248-$J11*$AX$248-$I11^$BC$241*($BA$248+$J11*$AW$248))/($I11^$BC$241*($J11*$AU$248+$AY$248)+$J11*$AV$248+$AZ$248)&lt;$AT$248),($H11-$BB$248-$J11*$AX$248-$I11^$BC$241*($BA$248+$J11*$AW$248))/($I11^$BC$241*($J11*$AU$248+$AY$248)+$J11*$AV$248+$AZ$248),0),0)</f>
        <v>7.5829343754029521</v>
      </c>
      <c r="AV11" s="306">
        <f t="shared" ref="AV11:AV74" si="20">IF(AND($H11&gt;=$AQ$243,$H11&lt;$AR$243),IF(AND(($H11-$BB$243-$J11*$AX$243-$I11^$BC$241*($BA$243+$J11*$AW$243))/($I11^$BC$241*($J11*$AU$243+$AY$243)+$J11*$AV$243+$AZ$243)&gt;=$AS$243,($H11-$BB$243-$J11*$AX$243-$I11^$BC$241*($BA$243+$J11*$AW$243))/($I11^$BC$241*($J11*$AU$243+$AY$243)+$J11*$AV$243+$AZ$243)&lt;=$AT$243),($H11-$BB$243-$J11*$AX$243-$I11^$BC$241*($BA$243+$J11*$AW$243))/($I11^$BC$241*($J11*$AU$243+$AY$243)+$J11*$AV$243+$AZ$243),0),0)</f>
        <v>0</v>
      </c>
      <c r="AW11" s="306">
        <f t="shared" ref="AW11:AW74" si="21">IF(AND($H11&gt;=$AQ$246,$H11&lt;$AR$246),IF(AND(($H11-$BB$246-$J11*$AX$246-$I11^$BC$241*($BA$246+$J11*$AW$246))/($I11^$BC$241*($J11*$AU$246+$AY$246)+$J11*$AV$246+$AZ$246)&gt;=$AS$246,($H11-$BB$246-$J11*$AX$246-$I11^$BC$241*($BA$246+$J11*$AW$246))/($I11^$BC$241*($J11*$AU$246+$AY$246)+$J11*$AV$246+$AZ$246)&lt;=$AT$246),($H11-$BB$246-$J11*$AX$246-$I11^$BC$241*($BA$246+$J11*$AW$246))/($I11^$BC$241*($J11*$AU$246+$AY$246)+$J11*$AV$246+$AZ$246),0),0)</f>
        <v>0</v>
      </c>
      <c r="AX11" s="306">
        <f>IF(AND($H11&gt;=$AQ$249,$H11&lt;=$AR$249),IF(AND(($H11-$BB$249-$J11*$AX$249-$I11^$BC$241*($BA$249+$J11*$AW$249))/($I11^$BC$241*($J11*$AU$249+$AY$249)+$J11*$AV$249+$AZ$249)&gt;=$AS$249,($H11-$BB$249-$J11*$AX$249-$I11^$BC$241*($BA$249+$J11*$AW$249))/($I11^$BC$241*($J11*$AU$249+$AY$249)+$J11*$AV$249+$AZ$249)&lt;=$AT$249),($H11-$BB$249-$J11*$AX$249-$I11^$BC$241*($BA$249+$J11*$AW$249))/($I11^$BC$241*($J11*$AU$249+$AY$249)+$J11*$AV$249+$AZ$249),0),0)</f>
        <v>0</v>
      </c>
      <c r="AY11" s="305">
        <f t="shared" ref="AY11:AY74" si="22">IF(SUM(AP11:AR11)&lt;&gt;0,SUM(AP11:AR11),IF(SUM(AS11:AU11)&lt;&gt;0,SUM(AS11:AU11),SUM(AV11:AX11)))</f>
        <v>7.5829343754029521</v>
      </c>
      <c r="AZ11" s="304">
        <f t="shared" ref="AZ11:AZ74" si="23">IF(ROUNDUP(SUM(AP11:AX11),0)&gt;15,15.01,IF(ROUNDUP(SUM(AP11:AX11),0)&lt;0,0,ROUNDUP(SUM(AP11:AX11),0)))</f>
        <v>8</v>
      </c>
      <c r="BA11" s="301">
        <f t="shared" ref="BA11:BA74" si="24">IF(AP11=0,0,($H11-(AZ11*($I11^$BC$241*$AY$241+$AZ$241)+($I11^$BC$241*$BA$241+$BB$241)))/(AZ11*($I11^$BC$241*$AU$241+$AV$241)+($I11^$BC$241*$AW$241+$AX$241)))</f>
        <v>0</v>
      </c>
      <c r="BB11" s="301">
        <f t="shared" ref="BB11:BB74" si="25">IF(AQ11=0,0,($H11-(AZ11*($I11^$BC$241*$AY$244+$AZ$244)+($I11^$BC$241*$BA$244+$BB$244)))/(AZ11*($I11^$BC$241*$AU$244+$AV$244)+($I11^$BC$241*$AW$244+$AX$244)))</f>
        <v>0</v>
      </c>
      <c r="BC11" s="301">
        <f t="shared" ref="BC11:BC74" si="26">IF(AR11=0,0,($H11-(AZ11*($I11^$BC$241*$AY$247+$AZ$247)+($I11^$BC$241*$BA$247+$BB$247)))/(AZ11*($I11^$BC$241*$AU$247+$AV$247)+($I11^$BC$241*$AW$247+$AX$247)))</f>
        <v>0</v>
      </c>
      <c r="BD11" s="301">
        <f t="shared" ref="BD11:BD74" si="27">IF(AS11=0,0,($H11-(AZ11*($I11^$BC$241*$AY$242+$AZ$242)+($I11^$BC$241*$BA$242+$BB$242)))/(AZ11*($I11^$BC$241*$AU$242+$AV$242)+($I11^$BC$241*$AW$242+$AX$242)))</f>
        <v>0</v>
      </c>
      <c r="BE11" s="301">
        <f t="shared" ref="BE11:BE74" si="28">IF(AT11=0,0,($H11-(AZ11*($I11^$BC$241*$AY$245+$AZ$245)+($I11^$BC$241*$BA$245+$BB$245)))/(AZ11*($I11^$BC$241*$AU$245+$AV$245)+($I11^$BC$241*$AW$245+$AX$245)))</f>
        <v>0</v>
      </c>
      <c r="BF11" s="301">
        <f t="shared" ref="BF11:BF74" si="29">IF(AU11=0,0,($H11-(AZ11*($I11^$BC$241*$AY$248+$AZ$248)+($I11^$BC$241*$BA$248+$BB$248)))/(AZ11*($I11^$BC$241*$AU$248+$AV$248)+($I11^$BC$241*$AW$248+$AX$248)))</f>
        <v>122.86596744660974</v>
      </c>
      <c r="BG11" s="301">
        <f t="shared" ref="BG11:BG74" si="30">IF(AV11=0,0,($H11-(AZ11*($I11^$BC$241*$AY$243+$AZ$243)+($I11^$BC$241*$BA$243+$BB$243)))/(AZ11*($I11^$BC$241*$AU$243+$AV$243)+($I11^$BC$241*$AW$243+$AX$243)))</f>
        <v>0</v>
      </c>
      <c r="BH11" s="301">
        <f t="shared" ref="BH11:BH74" si="31">IF(AW11=0,0,($H11-(AZ11*($I11^$BC$241*$AY$246+$AZ$246)+($I11^$BC$241*$BA$246+$BB$246)))/(AZ11*($I11^$BC$241*$AU$246+$AV$246)+($I11^$BC$241*$AW$246+$AX$246)))</f>
        <v>0</v>
      </c>
      <c r="BI11" s="301">
        <f t="shared" ref="BI11:BI74" si="32">IF(AX11=0,0,($H11-(AZ11*($I11^$BC$241*$AY$249+$AZ$249)+($I11^$BC$241*$BA$249+$BB$249)))/(AZ11*($I11^$BC$241*$AU$249+$AV$249)+($I11^$BC$241*$AW$249+$AX$249)))</f>
        <v>0</v>
      </c>
      <c r="BJ11" s="300">
        <f t="shared" ref="BJ11:BJ74" si="33">IF(SUM(BA11:BI11)=0,0,IF(SUM(BA11:BC11)&lt;&gt;0,SUM(BA11:BC11),IF(SUM(BD11:BF11)&lt;&gt;0,SUM(BD11:BF11),SUM(BG11:BI11))))</f>
        <v>122.86596744660974</v>
      </c>
      <c r="BL11" s="306">
        <f t="shared" ref="BL11:BL74" si="34">IF(AND($H11&gt;=$AQ$232,$H11&lt;$AR$232),IF(AND(($H11-$BB$232-$J11*$AX$232-$I11^$BC$232*($BA$232+$J11*$AW$232))/($I11^$BC$232*($J11*$AU$232+$AY$232)+$J11*$AV$232+$AZ$232)&gt;=$AS$232,($H11-$BB$232-$J11*$AX$232-$I11^$BC$232*($BA$232+$J11*$AW$232))/($I11^$BC$232*($J11*$AU$232+$AY$232)+$J11*$AV$232+$AZ$232)&lt;$AT$232),($H11-$BB$232-$J11*$AX$232-$I11^$BC$232*($BA$232+$J11*$AW$232))/($I11^$BC$232*($J11*$AU$232+$AY$232)+$J11*$AV$232+$AZ$232),0),0)</f>
        <v>0</v>
      </c>
      <c r="BM11" s="306">
        <f t="shared" ref="BM11:BM74" si="35">IF(AND($H11&gt;=$AQ$235,$H11&lt;$AR$235),IF(AND(($H11-$BB$235-$J11*$AX$235-$I11^$BC$235*($BA$235+$J11*$AW$235))/($I11^$BC$235*($J11*$AU$235+$AY$235)+$J11*$AV$235+$AZ$235)&gt;=$AS$235,($H11-$BB$235-$J11*$AX$235-$I11^$BC$235*($BA$235+$J11*$AW$235))/($I11^$BC$235*($J11*$AU$235+$AY$235)+$J11*$AV$235+$AZ$235)&lt;$AT$235),($H11-$BB$235-$J11*$AX$235-$I11^$BC$235*($BA$235+$J11*$AW$235))/($I11^$BC$235*($J11*$AU$235+$AY$235)+$J11*$AV$235+$AZ$235),0),0)</f>
        <v>0</v>
      </c>
      <c r="BN11" s="308">
        <f t="shared" ref="BN11:BN74" si="36">IF(AND($H11&gt;=$AQ$238,$H11&lt;=$AR$238),IF(AND(($H11-$BB$238-$J11*$AX$238-$I11^$BC$238*($BA$238+$J11*$AW$238))/($I11^$BC$238*($J11*$AU$238+$AY$238)+$J11*$AV$238+$AZ$238)&gt;=$AS$238,($H11-$BB$238-$J11*$AX$238-$I11^$BC$238*($BA$238+$J11*$AW$238))/($I11^$BC$238*($J11*$AU$238+$AY$238)+$J11*$AV$238+$AZ$238)&lt;$AT$238),($H11-$BB$238-$J11*$AX$238-$I11^$BC$238*($BA$238+$J11*$AW$238))/($I11^$BC$238*($J11*$AU$238+$AY$238)+$J11*$AV$238+$AZ$238),0),0)</f>
        <v>0</v>
      </c>
      <c r="BO11" s="307">
        <f t="shared" ref="BO11:BO74" si="37">IF(AND($H11&gt;=$AQ$233,$H11&lt;$AR$233),IF(AND(($H11-$BB$233-$J11*$AX$233-$I11^$BC$233*($BA$233+$J11*$AW$233))/($I11^$BC$233*($J11*$AU$233+$AY$233)+$J11*$AV$233+$AZ$233)&gt;=$AS$233,($H11-$BB$233-$J11*$AX$233-$I11^$BC$233*($BA$233+$J11*$AW$233))/($I11^$BC$233*($J11*$AU$233+$AY$233)+$J11*$AV$233+$AZ$233)&lt;$AT$233),($H11-$BB$233-$J11*$AX$233-$I11^$BC$233*($BA$233+$J11*$AW$233))/($I11^$BC$233*($J11*$AU$233+$AY$233)+$J11*$AV$233+$AZ$233),0),0)</f>
        <v>0</v>
      </c>
      <c r="BP11" s="307">
        <f t="shared" ref="BP11:BP74" si="38">IF(AND($H11&gt;=$AQ$236,$H11&lt;$AR$236),IF(AND(($H11-$BB$236-$J11*$AX$236-$I11^$BC$236*($BA$236+$J11*$AW$236))/($I11^$BC$236*($J11*$AU$236+$AY$236)+$J11*$AV$236+$AZ$236)&gt;=$AS$236,($H11-$BB$236-$J11*$AX$236-$I11^$BC$236*($BA$236+$J11*$AW$236))/($I11^$BC$236*($J11*$AU$236+$AY$236)+$J11*$AV$236+$AZ$236)&lt;$AT$236),($H11-$BB$236-$J11*$AX$236-$I11^$BC$236*($BA$236+$J11*$AW$236))/($I11^$BC$236*($J11*$AU$236+$AY$236)+$J11*$AV$236+$AZ$236),0),0)</f>
        <v>0</v>
      </c>
      <c r="BQ11" s="306">
        <f t="shared" ref="BQ11:BQ74" si="39">IF(AND($H11&gt;=$AQ$239,$H11&lt;=$AR$239),IF(AND(($H11-$BB$239-$J11*$AX$239-$I11^$BC$239*($BA$239+$J11*$AW$239))/($I11^$BC$239*($J11*$AU$239+$AY$239)+$J11*$AV$239+$AZ$239)&gt;=$AS$239,($H11-$BB$239-$J11*$AX$239-$I11^$BC$239*($BA$239+$J11*$AW$239))/($I11^$BC$239*($J11*$AU$239+$AY$239)+$J11*$AV$239+$AZ$239)&lt;$AT$239),($H11-$BB$239-$J11*$AX$239-$I11^$BC$239*($BA$239+$J11*$AW$239))/($I11^$BC$239*($J11*$AU$239+$AY$239)+$J11*$AV$239+$AZ$239),0),0)</f>
        <v>7.3883112129687074</v>
      </c>
      <c r="BR11" s="306">
        <f t="shared" ref="BR11:BR74" si="40">IF(AND($H11&gt;=$AQ$234,$H11&lt;$AR$234),IF(AND(($H11-$BB$234-$J11*$AX$234-$I11^$BC$234*($BA$234+$J11*$AW$234))/($I11^$BC$234*($J11*$AU$234+$AY$234)+$J11*$AV$234+$AZ$234)&gt;=$AS$234,($H11-$BB$234-$J11*$AX$234-$I11^$BC$234*($BA$234+$J11*$AW$234))/($I11^$BC$234*($J11*$AU$234+$AY$234)+$J11*$AV$234+$AZ$234)&lt;=$AT$234),($H11-$BB$234-$J11*$AX$234-$I11^$BC$234*($BA$234+$J11*$AW$234))/($I11^$BC$234*($J11*$AU$234+$AY$234)+$J11*$AV$234+$AZ$234),0),0)</f>
        <v>0</v>
      </c>
      <c r="BS11" s="306">
        <f t="shared" ref="BS11:BS74" si="41">IF(AND($H11&gt;=$AQ$237,$H11&lt;$AR$237),IF(AND(($H11-$BB$237-$J11*$AX$237-$I11^$BC$237*($BA$237+$J11*$AW$237))/($I11^$BC$237*($J11*$AU$237+$AY$237)+$J11*$AV$237+$AZ$237)&gt;=$AS$237,($H11-$BB$237-$J11*$AX$237-$I11^$BC$237*($BA$237+$J11*$AW$237))/($I11^$BC$237*($J11*$AU$237+$AY$237)+$J11*$AV$237+$AZ$237)&lt;=$AT$237),($H11-$BB$237-$J11*$AX$237-$I11^$BC$237*($BA$237+$J11*$AW$237))/($I11^$BC$237*($J11*$AU$237+$AY$237)+$J11*$AV$237+$AZ$237),0),0)</f>
        <v>0</v>
      </c>
      <c r="BT11" s="306">
        <f t="shared" ref="BT11:BT74" si="42">IF(AND($H11&gt;=$AQ$240,$H11&lt;=$AR$240),IF(AND(($H11-$BB$240-$J11*$AX$240-$I11^$BC$240*($BA$240+$J11*$AW$240))/($I11^$BC$240*($J11*$AU$240+$AY$240)+$J11*$AV$240+$AZ$240)&gt;=$AS$240,($H11-$BB$240-$J11*$AX$240-$I11^$BC$240*($BA$240+$J11*$AW$240))/($I11^$BC$240*($J11*$AU$240+$AY$240)+$J11*$AV$240+$AZ$240)&lt;=$AT$240),($H11-$BB$240-$J11*$AX$240-$I11^$BC$240*($BA$240+$J11*$AW$240))/($I11^$BC$240*($J11*$AU$240+$AY$240)+$J11*$AV$240+$AZ$240),0),0)</f>
        <v>0</v>
      </c>
      <c r="BU11" s="305">
        <f t="shared" ref="BU11:BU74" si="43">IF(SUM(BL11:BN11)&lt;&gt;0,SUM(BL11:BN11),IF(SUM(BO11:BQ11)&lt;&gt;0,SUM(BO11:BQ11),SUM(BR11:BT11)))</f>
        <v>7.3883112129687074</v>
      </c>
      <c r="BV11" s="304">
        <f t="shared" ref="BV11:BV74" si="44">IF(ROUNDUP(SUM(BL11:BT11),0)&gt;15,15.01,IF(ROUNDUP(SUM(BL11:BT11),0)&lt;0,0,ROUNDUP(SUM(BL11:BT11),0)))</f>
        <v>8</v>
      </c>
      <c r="BW11" s="301">
        <f t="shared" ref="BW11:BW74" si="45">IF(BL11=0,0,($H11-(BV11*($I11^$BC$232*$AY$232+$AZ$232)+($I11^$BC$232*$BA$232+$BB$232)))/(BV11*($I11^$BC$232*$AU$232+$AV$232)+($I11^$BC$232*$AW$232+$AX$232)))</f>
        <v>0</v>
      </c>
      <c r="BX11" s="301">
        <f t="shared" ref="BX11:BX74" si="46">IF(BM11=0,0,($H11-(BV11*($I11^$BC$235*$AY$235+$AZ$235)+($I11^$BC$235*$BA$235+$BB$235)))/(BV11*($I11^$BC$235*$AU$235+$AV$235)+($I11^$BC$235*$AW$235+$AX$235)))</f>
        <v>0</v>
      </c>
      <c r="BY11" s="301">
        <f t="shared" ref="BY11:BY74" si="47">IF(BN11=0,0,($H11-(BV11*($I11^$BC$238*$AY$238+$AZ$238)+($I11^$BC$238*$BA$238+$BB$238)))/(BV11*($I11^$BC$238*$AU$238+$AV$238)+($I11^$BC$238*$AW$238+$AX$238)))</f>
        <v>0</v>
      </c>
      <c r="BZ11" s="301">
        <f t="shared" ref="BZ11:BZ74" si="48">IF(BO11=0,0,($H11-(BV11*($I11^$BC$233*$AY$233+$AZ$233)+($I11^$BC$233*$BA$233+$BB$233)))/(BV11*($I11^$BC$233*$AU$233+$AV$233)+($I11^$BC$233*$AW$233+$AX$233)))</f>
        <v>0</v>
      </c>
      <c r="CA11" s="301">
        <f t="shared" ref="CA11:CA74" si="49">IF(BP11=0,0,($H11-(BV11*($I11^$BC$236*$AY$236+$AZ$236)+($I11^$BC$236*$BA$236+$BB$236)))/(BV11*($I11^$BC$236*$AU$236+$AV$236)+($I11^$BC$236*$AW$236+$AX$236)))</f>
        <v>0</v>
      </c>
      <c r="CB11" s="301">
        <f t="shared" ref="CB11:CB74" si="50">IF(BQ11=0,0,($H11-(BV11*($I11^$BC$239*$AY$239+$AZ$239)+($I11^$BC$239*$BA$239+$BB$239)))/(BV11*($I11^$BC$239*$AU$239+$AV$239)+($I11^$BC$239*$AW$239+$AX$239)))</f>
        <v>123.85568351129994</v>
      </c>
      <c r="CC11" s="301">
        <f t="shared" ref="CC11:CC74" si="51">IF(BR11=0,0,($H11-(BV11*($I11^$BC$234*$AY$234+$AZ$234)+($I11^$BC$234*$BA$234+$BB$234)))/(BV11*($I11^$BC$234*$AU$234+$AV$234)+($I11^$BC$234*$AW$234+$AX$234)))</f>
        <v>0</v>
      </c>
      <c r="CD11" s="301">
        <f t="shared" ref="CD11:CD74" si="52">IF(BS11=0,0,($H11-(BV11*($I11^$BC$237*$AY$237+$AZ$237)+($I11^$BC$237*$BA$237+$BB$237)))/(BV11*($I11^$BC$237*$AU$237+$AV$237)+($I11^$BC$237*$AW$237+$AX$237)))</f>
        <v>0</v>
      </c>
      <c r="CE11" s="301">
        <f t="shared" ref="CE11:CE74" si="53">IF(BT11=0,0,($H11-(BV11*($I11^$BC$240*$AY$240+$AZ$240)+($I11^$BC$240*$BA$240+$BB$240)))/(BV11*($I11^$BC$240*$AU$240+$AV$240)+($I11^$BC$240*$AW$240+$AX$240)))</f>
        <v>0</v>
      </c>
      <c r="CF11" s="300">
        <f t="shared" ref="CF11:CF74" si="54">IF(SUM(BW11:CE11)=0,0,IF(SUM(BW11:BY11)&lt;&gt;0,SUM(BW11:BY11),IF(SUM(BZ11:CB11)&lt;&gt;0,SUM(BZ11:CB11),SUM(CC11:CE11))))</f>
        <v>123.85568351129994</v>
      </c>
      <c r="CG11" s="372"/>
      <c r="CH11" s="300">
        <f t="shared" ref="CH11:CH74" si="55">IF(B11&lt;&gt;"",IF(BU11&gt;15,16,BV11),0)</f>
        <v>0</v>
      </c>
      <c r="CI11" s="300">
        <f t="shared" ref="CI11:CI74" si="56">IF(B11&lt;&gt;"",CF11,0)</f>
        <v>0</v>
      </c>
      <c r="CJ11" s="300">
        <f t="shared" ref="CJ11:CJ74" si="57">IF(C11&lt;&gt;"",IF(AY11&gt;15,16,AZ11),0)</f>
        <v>8</v>
      </c>
      <c r="CK11" s="300">
        <f t="shared" ref="CK11:CK74" si="58">IF(C11&lt;&gt;"",BJ11,0)</f>
        <v>122.86596744660974</v>
      </c>
      <c r="CL11" s="372"/>
      <c r="CM11" s="299">
        <f t="shared" ref="CM11:CM74" si="59">CH11*1+CJ11*1</f>
        <v>8</v>
      </c>
      <c r="CN11" s="299">
        <f t="shared" ref="CN11:CN74" si="60">IF(AND(CI11&gt;0,CK11&gt;0),0,CI11*1+CK11*1)</f>
        <v>122.86596744660974</v>
      </c>
      <c r="CO11" s="301">
        <f t="shared" ref="CO11:CO74" si="61">IF(AND(AND($G11&gt;=$AQ$216,$G11&lt;$AR$216),AND($CM11&gt;=$AS$216,$CM11&lt;$AT$216)),(($CM11-$AY$216)/($AZ$216-$AY$216))*(($G11*$AW$216+$AX$216)-($G11*$AU$216+$AV$216))+($G11*$AU$216+$AV$216),0)</f>
        <v>0</v>
      </c>
      <c r="CP11" s="301">
        <f t="shared" ref="CP11:CP74" si="62">IF(AND(AND($G11&gt;=$AQ$219,$G11&lt;$AR$219),AND($CM11&gt;=$AS$219,$CM11&lt;$AT$219)),(($CM11-$AY$219)/($AZ$219-$AY$219))*(($G11*$AW$219+$AX$219)-($G11*$AU$219+$AV$219))+($G11*$AU$219+$AV$219),0)</f>
        <v>0</v>
      </c>
      <c r="CQ11" s="301">
        <f t="shared" ref="CQ11:CQ74" si="63">IF(AND(AND($G11&gt;=$AQ$222,$G11&lt;$AR$222),AND($CM11&gt;=$AS$222,$CM11&lt;$AT$222)),(($CM11-$AY$222)/($AZ$222-$AY$222))*(($G11*$AW$222+$AX$222)-($G11*$AU$222+$AV$222))+($G11*$AU$222+$AV$222),0)</f>
        <v>0</v>
      </c>
      <c r="CR11" s="301">
        <f t="shared" ref="CR11:CR74" si="64">IF(AND(AND($G11&gt;=$AQ$225,$G11&lt;=$AR$225),AND($CM11&gt;=$AS$225,$CM11&lt;$AT$225)),(($CM11-$AY$225)/($AZ$225-$AY$225))*(($G11*$AW$225+$AX$225)-($G11*$AU$225+$AV$225))+($G11*$AU$225+$AV$225),0)</f>
        <v>0</v>
      </c>
      <c r="CS11" s="301">
        <f t="shared" ref="CS11:CS74" si="65">IF(AND(AND($G11&gt;=$AQ$217,$G11&lt;$AR$217),AND($CM11&gt;=$AS$217,$CM11&lt;$AT$217)),(($CM11-$AY$217)/($AZ$217-$AY$217))*(($G11*$AW$217+$AX$217)-($G11*$AU$217+$AV$217))+($G11*$AU$217+$AV$217),0)</f>
        <v>0</v>
      </c>
      <c r="CT11" s="301">
        <f t="shared" ref="CT11:CT74" si="66">IF(AND(AND($G11&gt;=$AQ$220,$G11&lt;$AR$220),AND($CM11&gt;=$AS$220,$CM11&lt;$AT$220)),(($CM11-$AY$220)/($AZ$220-$AY$220))*(($G11*$AW$220+$AX$220)-($G11*$AU$220+$AV$220))+($G11*$AU$220+$AV$220),0)</f>
        <v>0</v>
      </c>
      <c r="CU11" s="301">
        <f t="shared" ref="CU11:CU74" si="67">IF(AND(AND($G11&gt;=$AQ$223,$G11&lt;$AR$223),AND($CM11&gt;=$AS$223,$CM11&lt;$AT$223)),(($CM11-$AY$223)/($AZ$223-$AY$223))*(($G11*$AW$223+$AX$223)-($G11*$AU$223+$AV$223))+($G11*$AU$223+$AV$223),0)</f>
        <v>0</v>
      </c>
      <c r="CV11" s="301">
        <f t="shared" ref="CV11:CV74" si="68">IF(AND(AND($G11&gt;=$AQ$226,$G11&lt;=$AR$226),AND($CM11&gt;=$AS$226,$CM11&lt;$AT$226)),(($CM11-$AY$226)/($AZ$226-$AY$226))*(($G11*$AW$226+$AX$226)-($G11*$AU$226+$AV$226))+($G11*$AU$226+$AV$226),0)</f>
        <v>154.02857142857144</v>
      </c>
      <c r="CW11" s="301">
        <f t="shared" ref="CW11:CW74" si="69">IF(AND(AND($G11&gt;=$AQ$218,$G11&lt;$AR$218),AND($CM11&gt;=$AS$218,$CM11&lt;$AT$218)),(($CM11-$AY$218)/($AZ$218-$AY$218))*(($G11*$AW$218+$AX$218)-($G11*$AU$218+$AV$218))+($G11*$AU$218+$AV$218),0)</f>
        <v>0</v>
      </c>
      <c r="CX11" s="301">
        <f t="shared" ref="CX11:CX74" si="70">IF(AND(AND($G11&gt;=$AQ$221,$G11&lt;$AR$221),AND($CM11&gt;=$AS$221,$CM11&lt;$AT$221)),(($CM11-$AY$221)/($AZ$221-$AY$221))*(($G11*$AW$221+$AX$221)-($G11*$AU$221+$AV$221))+($G11*$AU$221+$AV$221),0)</f>
        <v>0</v>
      </c>
      <c r="CY11" s="301">
        <f t="shared" ref="CY11:CY74" si="71">IF(AND(AND($G11&gt;=$AQ$224,$G11&lt;$AR$224),AND($CM11&gt;=$AS$224,$CM11&lt;$AT$224)),(($CM11-$AY$224)/($AZ$224-$AY$224))*(($G11*$AW$224+$AX$224)-($G11*$AU$224+$AV$224))+($G11*$AU$224+$AV$224),0)</f>
        <v>0</v>
      </c>
      <c r="CZ11" s="301">
        <f t="shared" ref="CZ11:CZ74" si="72">IF(AND(AND($G11&gt;=$AQ$227,$G11&lt;=$AR$227),AND($CM11&gt;=$AS$227,$CM11&lt;$AT$227)),(($CM11-$AY$227)/($AZ$227-$AY$227))*(($G11*$AW$227+$AX$227)-($G11*$AU$227+$AV$227))+($G11*$AU$227+$AV$227),0)</f>
        <v>0</v>
      </c>
      <c r="DA11" s="300">
        <f>IF(OR(CM11&gt;15,SUM(CO11:CZ11)=0),0,SUM(CO11:CZ11))</f>
        <v>154.02857142857144</v>
      </c>
      <c r="DC11" s="299">
        <f t="shared" ref="DC11:DC74" si="73">CF11</f>
        <v>123.85568351129994</v>
      </c>
      <c r="DD11" s="299">
        <f t="shared" ref="DD11:DD74" si="74">BJ11</f>
        <v>122.86596744660974</v>
      </c>
      <c r="DE11" s="299">
        <f t="shared" ref="DE11:DE74" si="75">DC11-DD11</f>
        <v>0.98971606469019946</v>
      </c>
    </row>
    <row r="12" spans="1:109" x14ac:dyDescent="0.2">
      <c r="B12" s="368"/>
      <c r="C12" s="368"/>
      <c r="D12" s="315"/>
      <c r="E12" s="315"/>
      <c r="F12" s="315"/>
      <c r="G12" s="368"/>
      <c r="H12" s="368"/>
      <c r="I12" s="368"/>
      <c r="J12" s="368"/>
      <c r="K12" s="368"/>
      <c r="L12" s="303"/>
      <c r="M12" s="344" t="str">
        <f>IF(O12="","",IF(CM12=16,"(15)",IF(CN12=0,"",CM12)))</f>
        <v/>
      </c>
      <c r="N12" s="344" t="str">
        <f>IF(OR(DA12=0,O12=""),"",ROUND(DA12,0))</f>
        <v/>
      </c>
      <c r="O12" s="344" t="str">
        <f t="shared" ref="O12:O75" si="76">IF(OR(CN12=0,J12=0,I12&lt;50,I12&gt;500),"",IF(CM12=16,CONCATENATE("Max: ",INT(CN12)-1),ROUND(CN12,0)))</f>
        <v/>
      </c>
      <c r="P12" s="347"/>
      <c r="Q12" s="232" t="str">
        <f t="shared" si="1"/>
        <v/>
      </c>
      <c r="S12" s="232" t="s">
        <v>251</v>
      </c>
      <c r="T12" s="232" t="s">
        <v>250</v>
      </c>
      <c r="AB12" s="314" t="str">
        <f t="shared" si="2"/>
        <v/>
      </c>
      <c r="AC12" s="312" t="str">
        <f t="shared" si="3"/>
        <v/>
      </c>
      <c r="AD12" s="313" t="str">
        <f t="shared" si="4"/>
        <v/>
      </c>
      <c r="AE12" s="312" t="str">
        <f t="shared" si="5"/>
        <v/>
      </c>
      <c r="AF12" s="313" t="str">
        <f t="shared" si="6"/>
        <v/>
      </c>
      <c r="AG12" s="312" t="str">
        <f t="shared" si="7"/>
        <v/>
      </c>
      <c r="AH12" s="313" t="str">
        <f t="shared" si="8"/>
        <v/>
      </c>
      <c r="AI12" s="312" t="str">
        <f t="shared" si="9"/>
        <v/>
      </c>
      <c r="AJ12" s="311" t="str">
        <f t="shared" si="10"/>
        <v/>
      </c>
      <c r="AK12" s="310" t="str">
        <f t="shared" si="11"/>
        <v/>
      </c>
      <c r="AL12" s="310" t="str">
        <f t="shared" si="12"/>
        <v/>
      </c>
      <c r="AM12" s="309" t="str">
        <f t="shared" si="13"/>
        <v/>
      </c>
      <c r="AN12" s="309" t="str">
        <f t="shared" si="14"/>
        <v/>
      </c>
      <c r="AO12" s="303"/>
      <c r="AP12" s="306">
        <f t="shared" ref="AP12:AP74" si="77">IF(AND($H12&gt;=$AQ$241,$H12&lt;$AR$241),IF(AND(($H12-$BB$241-$J12*$AX$241-$I12^$BC$241*($BA$241+$J12*$AW$241))/($I12^$BC$241*($J12*$AU$241+$AY$241)+$J12*$AV$241+$AZ$241)&gt;=$AS$241,($H12-$BB$241-$J12*$AX$241-$I12^$BC$241*($BA$241+$J12*$AW$241))/($I12^$BC$241*($J12*$AU$241+$AY$241)+$J12*$AV$241+$AZ$241)&lt;$AT$241),($H12-$BB$241-$J12*$AX$241-$I12^$BC$241*($BA$241+$J12*$AW$241))/($I12^$BC$241*($J12*$AU$241+$AY$241)+$J12*$AV$241+$AZ$241),0),0)</f>
        <v>0</v>
      </c>
      <c r="AQ12" s="306">
        <f t="shared" si="15"/>
        <v>0</v>
      </c>
      <c r="AR12" s="308">
        <f t="shared" si="16"/>
        <v>0</v>
      </c>
      <c r="AS12" s="306">
        <f t="shared" si="17"/>
        <v>0</v>
      </c>
      <c r="AT12" s="306">
        <f t="shared" si="18"/>
        <v>0</v>
      </c>
      <c r="AU12" s="306">
        <f t="shared" si="19"/>
        <v>0</v>
      </c>
      <c r="AV12" s="306">
        <f t="shared" si="20"/>
        <v>0</v>
      </c>
      <c r="AW12" s="306">
        <f t="shared" si="21"/>
        <v>0</v>
      </c>
      <c r="AX12" s="306">
        <f t="shared" ref="AX12:AX74" si="78">IF(AND($H12&gt;=$AQ$249,$H12&lt;=$AR$249),IF(AND(($H12-$BB$249-$J12*$AX$249-$I12^$BC$241*($BA$249+$J12*$AW$249))/($I12^$BC$241*($J12*$AU$249+$AY$249)+$J12*$AV$249+$AZ$249)&gt;=$AS$249,($H12-$BB$249-$J12*$AX$249-$I12^$BC$241*($BA$249+$J12*$AW$249))/($I12^$BC$241*($J12*$AU$249+$AY$249)+$J12*$AV$249+$AZ$249)&lt;=$AT$249),($H12-$BB$249-$J12*$AX$249-$I12^$BC$241*($BA$249+$J12*$AW$249))/($I12^$BC$241*($J12*$AU$249+$AY$249)+$J12*$AV$249+$AZ$249),0),0)</f>
        <v>0</v>
      </c>
      <c r="AY12" s="305">
        <f t="shared" si="22"/>
        <v>0</v>
      </c>
      <c r="AZ12" s="304">
        <f t="shared" si="23"/>
        <v>0</v>
      </c>
      <c r="BA12" s="301">
        <f t="shared" si="24"/>
        <v>0</v>
      </c>
      <c r="BB12" s="301">
        <f t="shared" si="25"/>
        <v>0</v>
      </c>
      <c r="BC12" s="301">
        <f t="shared" si="26"/>
        <v>0</v>
      </c>
      <c r="BD12" s="301">
        <f t="shared" si="27"/>
        <v>0</v>
      </c>
      <c r="BE12" s="301">
        <f t="shared" si="28"/>
        <v>0</v>
      </c>
      <c r="BF12" s="301">
        <f t="shared" si="29"/>
        <v>0</v>
      </c>
      <c r="BG12" s="301">
        <f t="shared" si="30"/>
        <v>0</v>
      </c>
      <c r="BH12" s="301">
        <f t="shared" si="31"/>
        <v>0</v>
      </c>
      <c r="BI12" s="301">
        <f t="shared" si="32"/>
        <v>0</v>
      </c>
      <c r="BJ12" s="300">
        <f t="shared" si="33"/>
        <v>0</v>
      </c>
      <c r="BL12" s="306">
        <f t="shared" si="34"/>
        <v>0</v>
      </c>
      <c r="BM12" s="306">
        <f t="shared" si="35"/>
        <v>0</v>
      </c>
      <c r="BN12" s="308">
        <f t="shared" si="36"/>
        <v>0</v>
      </c>
      <c r="BO12" s="307">
        <f t="shared" si="37"/>
        <v>0</v>
      </c>
      <c r="BP12" s="307">
        <f t="shared" si="38"/>
        <v>0</v>
      </c>
      <c r="BQ12" s="306">
        <f t="shared" si="39"/>
        <v>0</v>
      </c>
      <c r="BR12" s="306">
        <f t="shared" si="40"/>
        <v>0</v>
      </c>
      <c r="BS12" s="306">
        <f t="shared" si="41"/>
        <v>0</v>
      </c>
      <c r="BT12" s="306">
        <f t="shared" si="42"/>
        <v>0</v>
      </c>
      <c r="BU12" s="305">
        <f t="shared" si="43"/>
        <v>0</v>
      </c>
      <c r="BV12" s="304">
        <f t="shared" si="44"/>
        <v>0</v>
      </c>
      <c r="BW12" s="301">
        <f t="shared" si="45"/>
        <v>0</v>
      </c>
      <c r="BX12" s="301">
        <f t="shared" si="46"/>
        <v>0</v>
      </c>
      <c r="BY12" s="301">
        <f t="shared" si="47"/>
        <v>0</v>
      </c>
      <c r="BZ12" s="301">
        <f t="shared" si="48"/>
        <v>0</v>
      </c>
      <c r="CA12" s="301">
        <f t="shared" si="49"/>
        <v>0</v>
      </c>
      <c r="CB12" s="301">
        <f t="shared" si="50"/>
        <v>0</v>
      </c>
      <c r="CC12" s="301">
        <f t="shared" si="51"/>
        <v>0</v>
      </c>
      <c r="CD12" s="301">
        <f t="shared" si="52"/>
        <v>0</v>
      </c>
      <c r="CE12" s="301">
        <f t="shared" si="53"/>
        <v>0</v>
      </c>
      <c r="CF12" s="300">
        <f t="shared" si="54"/>
        <v>0</v>
      </c>
      <c r="CH12" s="300">
        <f t="shared" si="55"/>
        <v>0</v>
      </c>
      <c r="CI12" s="300">
        <f t="shared" si="56"/>
        <v>0</v>
      </c>
      <c r="CJ12" s="300">
        <f t="shared" si="57"/>
        <v>0</v>
      </c>
      <c r="CK12" s="300">
        <f t="shared" si="58"/>
        <v>0</v>
      </c>
      <c r="CM12" s="302">
        <f t="shared" si="59"/>
        <v>0</v>
      </c>
      <c r="CN12" s="302">
        <f>IF(AND(CI12&gt;0,CK12&gt;0),0,CI12*1+CK12*1)</f>
        <v>0</v>
      </c>
      <c r="CO12" s="301">
        <f t="shared" si="61"/>
        <v>0</v>
      </c>
      <c r="CP12" s="301">
        <f t="shared" si="62"/>
        <v>0</v>
      </c>
      <c r="CQ12" s="301">
        <f t="shared" si="63"/>
        <v>0</v>
      </c>
      <c r="CR12" s="301">
        <f t="shared" si="64"/>
        <v>0</v>
      </c>
      <c r="CS12" s="301">
        <f t="shared" si="65"/>
        <v>0</v>
      </c>
      <c r="CT12" s="301">
        <f t="shared" si="66"/>
        <v>0</v>
      </c>
      <c r="CU12" s="301">
        <f t="shared" si="67"/>
        <v>0</v>
      </c>
      <c r="CV12" s="301">
        <f t="shared" si="68"/>
        <v>0</v>
      </c>
      <c r="CW12" s="301">
        <f t="shared" si="69"/>
        <v>0</v>
      </c>
      <c r="CX12" s="301">
        <f t="shared" si="70"/>
        <v>0</v>
      </c>
      <c r="CY12" s="301">
        <f t="shared" si="71"/>
        <v>0</v>
      </c>
      <c r="CZ12" s="301">
        <f t="shared" si="72"/>
        <v>0</v>
      </c>
      <c r="DA12" s="300">
        <f t="shared" ref="DA12:DA74" si="79">IF(OR(CM12&gt;15,SUM(CO12:CZ12)=0),0,SUM(CO12:CZ12))</f>
        <v>0</v>
      </c>
      <c r="DC12" s="299">
        <f t="shared" si="73"/>
        <v>0</v>
      </c>
      <c r="DD12" s="299">
        <f t="shared" si="74"/>
        <v>0</v>
      </c>
      <c r="DE12" s="299">
        <f t="shared" si="75"/>
        <v>0</v>
      </c>
    </row>
    <row r="13" spans="1:109" x14ac:dyDescent="0.2">
      <c r="B13" s="368"/>
      <c r="C13" s="368"/>
      <c r="D13" s="315"/>
      <c r="E13" s="315"/>
      <c r="F13" s="315"/>
      <c r="G13" s="368"/>
      <c r="H13" s="368"/>
      <c r="I13" s="368"/>
      <c r="J13" s="368"/>
      <c r="K13" s="368"/>
      <c r="L13" s="303"/>
      <c r="M13" s="344" t="str">
        <f>IF(O13="","",IF(CM13=16,"(15)",IF(CN13=0,"",CM13)))</f>
        <v/>
      </c>
      <c r="N13" s="344" t="str">
        <f>IF(OR(DA13=0,O13=""),"",ROUND(DA13,0))</f>
        <v/>
      </c>
      <c r="O13" s="344" t="str">
        <f t="shared" si="76"/>
        <v/>
      </c>
      <c r="P13" s="347"/>
      <c r="Q13" s="232" t="str">
        <f t="shared" si="1"/>
        <v/>
      </c>
      <c r="S13" s="232" t="s">
        <v>249</v>
      </c>
      <c r="T13" s="232" t="s">
        <v>248</v>
      </c>
      <c r="AB13" s="314" t="str">
        <f t="shared" si="2"/>
        <v/>
      </c>
      <c r="AC13" s="312" t="str">
        <f t="shared" si="3"/>
        <v/>
      </c>
      <c r="AD13" s="313" t="str">
        <f t="shared" si="4"/>
        <v/>
      </c>
      <c r="AE13" s="312" t="str">
        <f t="shared" si="5"/>
        <v/>
      </c>
      <c r="AF13" s="313" t="str">
        <f t="shared" si="6"/>
        <v/>
      </c>
      <c r="AG13" s="312" t="str">
        <f t="shared" si="7"/>
        <v/>
      </c>
      <c r="AH13" s="313" t="str">
        <f t="shared" si="8"/>
        <v/>
      </c>
      <c r="AI13" s="312" t="str">
        <f t="shared" si="9"/>
        <v/>
      </c>
      <c r="AJ13" s="311" t="str">
        <f t="shared" si="10"/>
        <v/>
      </c>
      <c r="AK13" s="310" t="str">
        <f t="shared" si="11"/>
        <v/>
      </c>
      <c r="AL13" s="310" t="str">
        <f t="shared" si="12"/>
        <v/>
      </c>
      <c r="AM13" s="309" t="str">
        <f t="shared" si="13"/>
        <v/>
      </c>
      <c r="AN13" s="309" t="str">
        <f t="shared" si="14"/>
        <v/>
      </c>
      <c r="AO13" s="303"/>
      <c r="AP13" s="306">
        <f t="shared" si="77"/>
        <v>0</v>
      </c>
      <c r="AQ13" s="306">
        <f t="shared" si="15"/>
        <v>0</v>
      </c>
      <c r="AR13" s="308">
        <f t="shared" si="16"/>
        <v>0</v>
      </c>
      <c r="AS13" s="306">
        <f t="shared" si="17"/>
        <v>0</v>
      </c>
      <c r="AT13" s="306">
        <f t="shared" si="18"/>
        <v>0</v>
      </c>
      <c r="AU13" s="306">
        <f t="shared" si="19"/>
        <v>0</v>
      </c>
      <c r="AV13" s="306">
        <f t="shared" si="20"/>
        <v>0</v>
      </c>
      <c r="AW13" s="306">
        <f t="shared" si="21"/>
        <v>0</v>
      </c>
      <c r="AX13" s="306">
        <f t="shared" si="78"/>
        <v>0</v>
      </c>
      <c r="AY13" s="305">
        <f t="shared" si="22"/>
        <v>0</v>
      </c>
      <c r="AZ13" s="304">
        <f t="shared" si="23"/>
        <v>0</v>
      </c>
      <c r="BA13" s="301">
        <f t="shared" si="24"/>
        <v>0</v>
      </c>
      <c r="BB13" s="301">
        <f t="shared" si="25"/>
        <v>0</v>
      </c>
      <c r="BC13" s="301">
        <f t="shared" si="26"/>
        <v>0</v>
      </c>
      <c r="BD13" s="301">
        <f>IF(AS13=0,0,($H13-(AZ13*($I13^$BC$241*$AY$242+$AZ$242)+($I13^$BC$241*$BA$242+$BB$242)))/(AZ13*($I13^$BC$241*$AU$242+$AV$242)+($I13^$BC$241*$AW$242+$AX$242)))</f>
        <v>0</v>
      </c>
      <c r="BE13" s="301">
        <f t="shared" si="28"/>
        <v>0</v>
      </c>
      <c r="BF13" s="301">
        <f t="shared" si="29"/>
        <v>0</v>
      </c>
      <c r="BG13" s="301">
        <f t="shared" si="30"/>
        <v>0</v>
      </c>
      <c r="BH13" s="301">
        <f t="shared" si="31"/>
        <v>0</v>
      </c>
      <c r="BI13" s="301">
        <f t="shared" si="32"/>
        <v>0</v>
      </c>
      <c r="BJ13" s="300">
        <f>IF(SUM(BA13:BI13)=0,0,IF(SUM(BA13:BC13)&lt;&gt;0,SUM(BA13:BC13),IF(SUM(BD13:BF13)&lt;&gt;0,SUM(BD13:BF13),SUM(BG13:BI13))))</f>
        <v>0</v>
      </c>
      <c r="BL13" s="306">
        <f t="shared" si="34"/>
        <v>0</v>
      </c>
      <c r="BM13" s="306">
        <f t="shared" si="35"/>
        <v>0</v>
      </c>
      <c r="BN13" s="308">
        <f t="shared" si="36"/>
        <v>0</v>
      </c>
      <c r="BO13" s="307">
        <f t="shared" si="37"/>
        <v>0</v>
      </c>
      <c r="BP13" s="307">
        <f t="shared" si="38"/>
        <v>0</v>
      </c>
      <c r="BQ13" s="306">
        <f t="shared" si="39"/>
        <v>0</v>
      </c>
      <c r="BR13" s="306">
        <f t="shared" si="40"/>
        <v>0</v>
      </c>
      <c r="BS13" s="306">
        <f t="shared" si="41"/>
        <v>0</v>
      </c>
      <c r="BT13" s="306">
        <f t="shared" si="42"/>
        <v>0</v>
      </c>
      <c r="BU13" s="305">
        <f t="shared" si="43"/>
        <v>0</v>
      </c>
      <c r="BV13" s="304">
        <f t="shared" si="44"/>
        <v>0</v>
      </c>
      <c r="BW13" s="301">
        <f t="shared" si="45"/>
        <v>0</v>
      </c>
      <c r="BX13" s="301">
        <f t="shared" si="46"/>
        <v>0</v>
      </c>
      <c r="BY13" s="301">
        <f t="shared" si="47"/>
        <v>0</v>
      </c>
      <c r="BZ13" s="301">
        <f t="shared" si="48"/>
        <v>0</v>
      </c>
      <c r="CA13" s="301">
        <f t="shared" si="49"/>
        <v>0</v>
      </c>
      <c r="CB13" s="301">
        <f t="shared" si="50"/>
        <v>0</v>
      </c>
      <c r="CC13" s="301">
        <f t="shared" si="51"/>
        <v>0</v>
      </c>
      <c r="CD13" s="301">
        <f t="shared" si="52"/>
        <v>0</v>
      </c>
      <c r="CE13" s="301">
        <f t="shared" si="53"/>
        <v>0</v>
      </c>
      <c r="CF13" s="300">
        <f t="shared" si="54"/>
        <v>0</v>
      </c>
      <c r="CH13" s="300">
        <f t="shared" si="55"/>
        <v>0</v>
      </c>
      <c r="CI13" s="300">
        <f t="shared" si="56"/>
        <v>0</v>
      </c>
      <c r="CJ13" s="300">
        <f>IF(C13&lt;&gt;"",IF(AY13&gt;15,16,AZ13),0)</f>
        <v>0</v>
      </c>
      <c r="CK13" s="307">
        <f>IF(C13&lt;&gt;"",BJ13,0)</f>
        <v>0</v>
      </c>
      <c r="CM13" s="302">
        <f>CH13*1+CJ13*1</f>
        <v>0</v>
      </c>
      <c r="CN13" s="304">
        <f>IF(AND(CI13&gt;0,CK13&gt;0),0,CI13*1+CK13*1)</f>
        <v>0</v>
      </c>
      <c r="CO13" s="301">
        <f t="shared" si="61"/>
        <v>0</v>
      </c>
      <c r="CP13" s="301">
        <f t="shared" si="62"/>
        <v>0</v>
      </c>
      <c r="CQ13" s="301">
        <f t="shared" si="63"/>
        <v>0</v>
      </c>
      <c r="CR13" s="301">
        <f t="shared" si="64"/>
        <v>0</v>
      </c>
      <c r="CS13" s="301">
        <f t="shared" si="65"/>
        <v>0</v>
      </c>
      <c r="CT13" s="301">
        <f t="shared" si="66"/>
        <v>0</v>
      </c>
      <c r="CU13" s="301">
        <f t="shared" si="67"/>
        <v>0</v>
      </c>
      <c r="CV13" s="301">
        <f t="shared" si="68"/>
        <v>0</v>
      </c>
      <c r="CW13" s="301">
        <f t="shared" si="69"/>
        <v>0</v>
      </c>
      <c r="CX13" s="301">
        <f t="shared" si="70"/>
        <v>0</v>
      </c>
      <c r="CY13" s="301">
        <f t="shared" si="71"/>
        <v>0</v>
      </c>
      <c r="CZ13" s="301">
        <f t="shared" si="72"/>
        <v>0</v>
      </c>
      <c r="DA13" s="300">
        <f>IF(OR(CM13&gt;15,SUM(CO13:CZ13)=0),0,SUM(CO13:CZ13))</f>
        <v>0</v>
      </c>
      <c r="DC13" s="299">
        <f>CF13</f>
        <v>0</v>
      </c>
      <c r="DD13" s="299">
        <f>BJ13</f>
        <v>0</v>
      </c>
      <c r="DE13" s="299">
        <f t="shared" si="75"/>
        <v>0</v>
      </c>
    </row>
    <row r="14" spans="1:109" x14ac:dyDescent="0.2">
      <c r="B14" s="368"/>
      <c r="C14" s="368"/>
      <c r="D14" s="315"/>
      <c r="E14" s="315"/>
      <c r="F14" s="315"/>
      <c r="G14" s="368"/>
      <c r="H14" s="368"/>
      <c r="I14" s="368"/>
      <c r="J14" s="368"/>
      <c r="K14" s="368"/>
      <c r="L14" s="303"/>
      <c r="M14" s="344" t="str">
        <f t="shared" si="0"/>
        <v/>
      </c>
      <c r="N14" s="344" t="str">
        <f>IF(OR(DA14=0,O14=""),"",ROUND(DA14,0))</f>
        <v/>
      </c>
      <c r="O14" s="344" t="str">
        <f t="shared" si="76"/>
        <v/>
      </c>
      <c r="P14" s="347"/>
      <c r="Q14" s="232" t="str">
        <f t="shared" si="1"/>
        <v/>
      </c>
      <c r="S14" s="232" t="s">
        <v>247</v>
      </c>
      <c r="T14" s="232" t="s">
        <v>246</v>
      </c>
      <c r="AB14" s="314" t="str">
        <f t="shared" si="2"/>
        <v/>
      </c>
      <c r="AC14" s="312" t="str">
        <f t="shared" si="3"/>
        <v/>
      </c>
      <c r="AD14" s="313" t="str">
        <f t="shared" si="4"/>
        <v/>
      </c>
      <c r="AE14" s="312" t="str">
        <f t="shared" si="5"/>
        <v/>
      </c>
      <c r="AF14" s="313" t="str">
        <f t="shared" si="6"/>
        <v/>
      </c>
      <c r="AG14" s="312" t="str">
        <f t="shared" si="7"/>
        <v/>
      </c>
      <c r="AH14" s="313" t="str">
        <f t="shared" si="8"/>
        <v/>
      </c>
      <c r="AI14" s="312" t="str">
        <f t="shared" si="9"/>
        <v/>
      </c>
      <c r="AJ14" s="311" t="str">
        <f t="shared" si="10"/>
        <v/>
      </c>
      <c r="AK14" s="310" t="str">
        <f t="shared" si="11"/>
        <v/>
      </c>
      <c r="AL14" s="310" t="str">
        <f t="shared" si="12"/>
        <v/>
      </c>
      <c r="AM14" s="309" t="str">
        <f t="shared" si="13"/>
        <v/>
      </c>
      <c r="AN14" s="309" t="str">
        <f t="shared" si="14"/>
        <v/>
      </c>
      <c r="AO14" s="303"/>
      <c r="AP14" s="306">
        <f t="shared" si="77"/>
        <v>0</v>
      </c>
      <c r="AQ14" s="306">
        <f t="shared" si="15"/>
        <v>0</v>
      </c>
      <c r="AR14" s="308">
        <f t="shared" si="16"/>
        <v>0</v>
      </c>
      <c r="AS14" s="306">
        <f t="shared" si="17"/>
        <v>0</v>
      </c>
      <c r="AT14" s="306">
        <f t="shared" si="18"/>
        <v>0</v>
      </c>
      <c r="AU14" s="306">
        <f t="shared" si="19"/>
        <v>0</v>
      </c>
      <c r="AV14" s="306">
        <f t="shared" si="20"/>
        <v>0</v>
      </c>
      <c r="AW14" s="306">
        <f t="shared" si="21"/>
        <v>0</v>
      </c>
      <c r="AX14" s="306">
        <f t="shared" si="78"/>
        <v>0</v>
      </c>
      <c r="AY14" s="305">
        <f t="shared" si="22"/>
        <v>0</v>
      </c>
      <c r="AZ14" s="304">
        <f t="shared" si="23"/>
        <v>0</v>
      </c>
      <c r="BA14" s="301">
        <f t="shared" si="24"/>
        <v>0</v>
      </c>
      <c r="BB14" s="301">
        <f t="shared" si="25"/>
        <v>0</v>
      </c>
      <c r="BC14" s="301">
        <f t="shared" si="26"/>
        <v>0</v>
      </c>
      <c r="BD14" s="301">
        <f t="shared" si="27"/>
        <v>0</v>
      </c>
      <c r="BE14" s="301">
        <f t="shared" si="28"/>
        <v>0</v>
      </c>
      <c r="BF14" s="301">
        <f t="shared" si="29"/>
        <v>0</v>
      </c>
      <c r="BG14" s="301">
        <f t="shared" si="30"/>
        <v>0</v>
      </c>
      <c r="BH14" s="301">
        <f t="shared" si="31"/>
        <v>0</v>
      </c>
      <c r="BI14" s="301">
        <f t="shared" si="32"/>
        <v>0</v>
      </c>
      <c r="BJ14" s="300">
        <f t="shared" si="33"/>
        <v>0</v>
      </c>
      <c r="BL14" s="306">
        <f t="shared" si="34"/>
        <v>0</v>
      </c>
      <c r="BM14" s="306">
        <f t="shared" si="35"/>
        <v>0</v>
      </c>
      <c r="BN14" s="308">
        <f t="shared" si="36"/>
        <v>0</v>
      </c>
      <c r="BO14" s="307">
        <f t="shared" si="37"/>
        <v>0</v>
      </c>
      <c r="BP14" s="307">
        <f t="shared" si="38"/>
        <v>0</v>
      </c>
      <c r="BQ14" s="306">
        <f t="shared" si="39"/>
        <v>0</v>
      </c>
      <c r="BR14" s="306">
        <f t="shared" si="40"/>
        <v>0</v>
      </c>
      <c r="BS14" s="306">
        <f t="shared" si="41"/>
        <v>0</v>
      </c>
      <c r="BT14" s="306">
        <f t="shared" si="42"/>
        <v>0</v>
      </c>
      <c r="BU14" s="305">
        <f t="shared" si="43"/>
        <v>0</v>
      </c>
      <c r="BV14" s="304">
        <f t="shared" si="44"/>
        <v>0</v>
      </c>
      <c r="BW14" s="301">
        <f t="shared" si="45"/>
        <v>0</v>
      </c>
      <c r="BX14" s="301">
        <f t="shared" si="46"/>
        <v>0</v>
      </c>
      <c r="BY14" s="301">
        <f t="shared" si="47"/>
        <v>0</v>
      </c>
      <c r="BZ14" s="301">
        <f t="shared" si="48"/>
        <v>0</v>
      </c>
      <c r="CA14" s="301">
        <f t="shared" si="49"/>
        <v>0</v>
      </c>
      <c r="CB14" s="301">
        <f t="shared" si="50"/>
        <v>0</v>
      </c>
      <c r="CC14" s="301">
        <f t="shared" si="51"/>
        <v>0</v>
      </c>
      <c r="CD14" s="301">
        <f t="shared" si="52"/>
        <v>0</v>
      </c>
      <c r="CE14" s="301">
        <f t="shared" si="53"/>
        <v>0</v>
      </c>
      <c r="CF14" s="300">
        <f t="shared" si="54"/>
        <v>0</v>
      </c>
      <c r="CG14" s="300"/>
      <c r="CH14" s="300">
        <f t="shared" si="55"/>
        <v>0</v>
      </c>
      <c r="CI14" s="300">
        <f t="shared" si="56"/>
        <v>0</v>
      </c>
      <c r="CJ14" s="300">
        <f t="shared" si="57"/>
        <v>0</v>
      </c>
      <c r="CK14" s="300">
        <f t="shared" si="58"/>
        <v>0</v>
      </c>
      <c r="CM14" s="302">
        <f t="shared" si="59"/>
        <v>0</v>
      </c>
      <c r="CN14" s="299">
        <f t="shared" si="60"/>
        <v>0</v>
      </c>
      <c r="CO14" s="301">
        <f t="shared" si="61"/>
        <v>0</v>
      </c>
      <c r="CP14" s="301">
        <f t="shared" si="62"/>
        <v>0</v>
      </c>
      <c r="CQ14" s="301">
        <f t="shared" si="63"/>
        <v>0</v>
      </c>
      <c r="CR14" s="301">
        <f t="shared" si="64"/>
        <v>0</v>
      </c>
      <c r="CS14" s="301">
        <f t="shared" si="65"/>
        <v>0</v>
      </c>
      <c r="CT14" s="301">
        <f t="shared" si="66"/>
        <v>0</v>
      </c>
      <c r="CU14" s="301">
        <f t="shared" si="67"/>
        <v>0</v>
      </c>
      <c r="CV14" s="301">
        <f t="shared" si="68"/>
        <v>0</v>
      </c>
      <c r="CW14" s="301">
        <f t="shared" si="69"/>
        <v>0</v>
      </c>
      <c r="CX14" s="301">
        <f t="shared" si="70"/>
        <v>0</v>
      </c>
      <c r="CY14" s="301">
        <f t="shared" si="71"/>
        <v>0</v>
      </c>
      <c r="CZ14" s="301">
        <f t="shared" si="72"/>
        <v>0</v>
      </c>
      <c r="DA14" s="300">
        <f t="shared" si="79"/>
        <v>0</v>
      </c>
      <c r="DC14" s="299">
        <f t="shared" si="73"/>
        <v>0</v>
      </c>
      <c r="DD14" s="299">
        <f t="shared" si="74"/>
        <v>0</v>
      </c>
      <c r="DE14" s="299">
        <f t="shared" si="75"/>
        <v>0</v>
      </c>
    </row>
    <row r="15" spans="1:109" x14ac:dyDescent="0.2">
      <c r="B15" s="368"/>
      <c r="C15" s="368"/>
      <c r="D15" s="315"/>
      <c r="E15" s="315"/>
      <c r="F15" s="315"/>
      <c r="G15" s="368"/>
      <c r="H15" s="368"/>
      <c r="I15" s="368"/>
      <c r="J15" s="368"/>
      <c r="K15" s="368"/>
      <c r="L15" s="303"/>
      <c r="M15" s="344" t="str">
        <f t="shared" si="0"/>
        <v/>
      </c>
      <c r="N15" s="344" t="str">
        <f t="shared" ref="N15:N78" si="80">IF(OR(DA15=0,O15=""),"",ROUND(DA15,0))</f>
        <v/>
      </c>
      <c r="O15" s="344" t="str">
        <f t="shared" si="76"/>
        <v/>
      </c>
      <c r="P15" s="347"/>
      <c r="Q15" s="232" t="str">
        <f t="shared" si="1"/>
        <v/>
      </c>
      <c r="S15" s="232" t="s">
        <v>245</v>
      </c>
      <c r="T15" s="232" t="s">
        <v>244</v>
      </c>
      <c r="AB15" s="314" t="str">
        <f t="shared" si="2"/>
        <v/>
      </c>
      <c r="AC15" s="312" t="str">
        <f t="shared" si="3"/>
        <v/>
      </c>
      <c r="AD15" s="313" t="str">
        <f t="shared" si="4"/>
        <v/>
      </c>
      <c r="AE15" s="312" t="str">
        <f t="shared" si="5"/>
        <v/>
      </c>
      <c r="AF15" s="313" t="str">
        <f t="shared" si="6"/>
        <v/>
      </c>
      <c r="AG15" s="312" t="str">
        <f t="shared" si="7"/>
        <v/>
      </c>
      <c r="AH15" s="313" t="str">
        <f t="shared" si="8"/>
        <v/>
      </c>
      <c r="AI15" s="312" t="str">
        <f t="shared" si="9"/>
        <v/>
      </c>
      <c r="AJ15" s="311" t="str">
        <f t="shared" si="10"/>
        <v/>
      </c>
      <c r="AK15" s="310" t="str">
        <f t="shared" si="11"/>
        <v/>
      </c>
      <c r="AL15" s="310" t="str">
        <f t="shared" si="12"/>
        <v/>
      </c>
      <c r="AM15" s="309" t="str">
        <f t="shared" si="13"/>
        <v/>
      </c>
      <c r="AN15" s="309" t="str">
        <f t="shared" si="14"/>
        <v/>
      </c>
      <c r="AO15" s="303"/>
      <c r="AP15" s="306">
        <f t="shared" si="77"/>
        <v>0</v>
      </c>
      <c r="AQ15" s="306">
        <f t="shared" si="15"/>
        <v>0</v>
      </c>
      <c r="AR15" s="308">
        <f t="shared" si="16"/>
        <v>0</v>
      </c>
      <c r="AS15" s="306">
        <f t="shared" si="17"/>
        <v>0</v>
      </c>
      <c r="AT15" s="306">
        <f t="shared" si="18"/>
        <v>0</v>
      </c>
      <c r="AU15" s="306">
        <f t="shared" si="19"/>
        <v>0</v>
      </c>
      <c r="AV15" s="306">
        <f t="shared" si="20"/>
        <v>0</v>
      </c>
      <c r="AW15" s="306">
        <f t="shared" si="21"/>
        <v>0</v>
      </c>
      <c r="AX15" s="306">
        <f t="shared" si="78"/>
        <v>0</v>
      </c>
      <c r="AY15" s="305">
        <f t="shared" si="22"/>
        <v>0</v>
      </c>
      <c r="AZ15" s="304">
        <f t="shared" si="23"/>
        <v>0</v>
      </c>
      <c r="BA15" s="301">
        <f t="shared" si="24"/>
        <v>0</v>
      </c>
      <c r="BB15" s="301">
        <f t="shared" si="25"/>
        <v>0</v>
      </c>
      <c r="BC15" s="301">
        <f t="shared" si="26"/>
        <v>0</v>
      </c>
      <c r="BD15" s="301">
        <f t="shared" si="27"/>
        <v>0</v>
      </c>
      <c r="BE15" s="301">
        <f t="shared" si="28"/>
        <v>0</v>
      </c>
      <c r="BF15" s="301">
        <f t="shared" si="29"/>
        <v>0</v>
      </c>
      <c r="BG15" s="301">
        <f t="shared" si="30"/>
        <v>0</v>
      </c>
      <c r="BH15" s="301">
        <f t="shared" si="31"/>
        <v>0</v>
      </c>
      <c r="BI15" s="301">
        <f t="shared" si="32"/>
        <v>0</v>
      </c>
      <c r="BJ15" s="300">
        <f t="shared" si="33"/>
        <v>0</v>
      </c>
      <c r="BL15" s="306">
        <f t="shared" si="34"/>
        <v>0</v>
      </c>
      <c r="BM15" s="306">
        <f t="shared" si="35"/>
        <v>0</v>
      </c>
      <c r="BN15" s="308">
        <f t="shared" si="36"/>
        <v>0</v>
      </c>
      <c r="BO15" s="307">
        <f t="shared" si="37"/>
        <v>0</v>
      </c>
      <c r="BP15" s="307">
        <f t="shared" si="38"/>
        <v>0</v>
      </c>
      <c r="BQ15" s="306">
        <f t="shared" si="39"/>
        <v>0</v>
      </c>
      <c r="BR15" s="306">
        <f t="shared" si="40"/>
        <v>0</v>
      </c>
      <c r="BS15" s="306">
        <f t="shared" si="41"/>
        <v>0</v>
      </c>
      <c r="BT15" s="306">
        <f t="shared" si="42"/>
        <v>0</v>
      </c>
      <c r="BU15" s="305">
        <f t="shared" si="43"/>
        <v>0</v>
      </c>
      <c r="BV15" s="304">
        <f t="shared" si="44"/>
        <v>0</v>
      </c>
      <c r="BW15" s="301">
        <f t="shared" si="45"/>
        <v>0</v>
      </c>
      <c r="BX15" s="301">
        <f t="shared" si="46"/>
        <v>0</v>
      </c>
      <c r="BY15" s="301">
        <f t="shared" si="47"/>
        <v>0</v>
      </c>
      <c r="BZ15" s="301">
        <f t="shared" si="48"/>
        <v>0</v>
      </c>
      <c r="CA15" s="301">
        <f t="shared" si="49"/>
        <v>0</v>
      </c>
      <c r="CB15" s="301">
        <f t="shared" si="50"/>
        <v>0</v>
      </c>
      <c r="CC15" s="301">
        <f t="shared" si="51"/>
        <v>0</v>
      </c>
      <c r="CD15" s="301">
        <f t="shared" si="52"/>
        <v>0</v>
      </c>
      <c r="CE15" s="301">
        <f t="shared" si="53"/>
        <v>0</v>
      </c>
      <c r="CF15" s="300">
        <f t="shared" si="54"/>
        <v>0</v>
      </c>
      <c r="CG15" s="300"/>
      <c r="CH15" s="300">
        <f t="shared" si="55"/>
        <v>0</v>
      </c>
      <c r="CI15" s="300">
        <f t="shared" si="56"/>
        <v>0</v>
      </c>
      <c r="CJ15" s="300">
        <f t="shared" si="57"/>
        <v>0</v>
      </c>
      <c r="CK15" s="300">
        <f t="shared" si="58"/>
        <v>0</v>
      </c>
      <c r="CM15" s="302">
        <f t="shared" si="59"/>
        <v>0</v>
      </c>
      <c r="CN15" s="302">
        <f t="shared" si="60"/>
        <v>0</v>
      </c>
      <c r="CO15" s="301">
        <f t="shared" si="61"/>
        <v>0</v>
      </c>
      <c r="CP15" s="301">
        <f t="shared" si="62"/>
        <v>0</v>
      </c>
      <c r="CQ15" s="301">
        <f t="shared" si="63"/>
        <v>0</v>
      </c>
      <c r="CR15" s="301">
        <f t="shared" si="64"/>
        <v>0</v>
      </c>
      <c r="CS15" s="301">
        <f t="shared" si="65"/>
        <v>0</v>
      </c>
      <c r="CT15" s="301">
        <f t="shared" si="66"/>
        <v>0</v>
      </c>
      <c r="CU15" s="301">
        <f t="shared" si="67"/>
        <v>0</v>
      </c>
      <c r="CV15" s="301">
        <f t="shared" si="68"/>
        <v>0</v>
      </c>
      <c r="CW15" s="301">
        <f t="shared" si="69"/>
        <v>0</v>
      </c>
      <c r="CX15" s="301">
        <f t="shared" si="70"/>
        <v>0</v>
      </c>
      <c r="CY15" s="301">
        <f t="shared" si="71"/>
        <v>0</v>
      </c>
      <c r="CZ15" s="301">
        <f t="shared" si="72"/>
        <v>0</v>
      </c>
      <c r="DA15" s="300">
        <f t="shared" si="79"/>
        <v>0</v>
      </c>
      <c r="DC15" s="299">
        <f t="shared" si="73"/>
        <v>0</v>
      </c>
      <c r="DD15" s="299">
        <f t="shared" si="74"/>
        <v>0</v>
      </c>
      <c r="DE15" s="299">
        <f t="shared" si="75"/>
        <v>0</v>
      </c>
    </row>
    <row r="16" spans="1:109" x14ac:dyDescent="0.2">
      <c r="B16" s="368"/>
      <c r="C16" s="368"/>
      <c r="D16" s="315"/>
      <c r="E16" s="315"/>
      <c r="F16" s="315"/>
      <c r="G16" s="368"/>
      <c r="H16" s="368"/>
      <c r="I16" s="368"/>
      <c r="J16" s="368"/>
      <c r="K16" s="368"/>
      <c r="L16" s="303"/>
      <c r="M16" s="344" t="str">
        <f t="shared" si="0"/>
        <v/>
      </c>
      <c r="N16" s="344" t="str">
        <f t="shared" si="80"/>
        <v/>
      </c>
      <c r="O16" s="344" t="str">
        <f t="shared" si="76"/>
        <v/>
      </c>
      <c r="P16" s="347"/>
      <c r="Q16" s="232" t="str">
        <f t="shared" si="1"/>
        <v/>
      </c>
      <c r="S16" s="232" t="s">
        <v>243</v>
      </c>
      <c r="T16" s="232" t="s">
        <v>242</v>
      </c>
      <c r="AB16" s="314" t="str">
        <f t="shared" si="2"/>
        <v/>
      </c>
      <c r="AC16" s="312" t="str">
        <f t="shared" si="3"/>
        <v/>
      </c>
      <c r="AD16" s="313" t="str">
        <f t="shared" si="4"/>
        <v/>
      </c>
      <c r="AE16" s="312" t="str">
        <f t="shared" si="5"/>
        <v/>
      </c>
      <c r="AF16" s="313" t="str">
        <f t="shared" si="6"/>
        <v/>
      </c>
      <c r="AG16" s="312" t="str">
        <f t="shared" si="7"/>
        <v/>
      </c>
      <c r="AH16" s="313" t="str">
        <f t="shared" si="8"/>
        <v/>
      </c>
      <c r="AI16" s="312" t="str">
        <f t="shared" si="9"/>
        <v/>
      </c>
      <c r="AJ16" s="311" t="str">
        <f t="shared" si="10"/>
        <v/>
      </c>
      <c r="AK16" s="310" t="str">
        <f t="shared" si="11"/>
        <v/>
      </c>
      <c r="AL16" s="310" t="str">
        <f t="shared" si="12"/>
        <v/>
      </c>
      <c r="AM16" s="309" t="str">
        <f t="shared" si="13"/>
        <v/>
      </c>
      <c r="AN16" s="309" t="str">
        <f t="shared" si="14"/>
        <v/>
      </c>
      <c r="AO16" s="303"/>
      <c r="AP16" s="306">
        <f t="shared" si="77"/>
        <v>0</v>
      </c>
      <c r="AQ16" s="306">
        <f t="shared" si="15"/>
        <v>0</v>
      </c>
      <c r="AR16" s="308">
        <f t="shared" si="16"/>
        <v>0</v>
      </c>
      <c r="AS16" s="306">
        <f t="shared" si="17"/>
        <v>0</v>
      </c>
      <c r="AT16" s="306">
        <f t="shared" si="18"/>
        <v>0</v>
      </c>
      <c r="AU16" s="306">
        <f t="shared" si="19"/>
        <v>0</v>
      </c>
      <c r="AV16" s="306">
        <f t="shared" si="20"/>
        <v>0</v>
      </c>
      <c r="AW16" s="306">
        <f t="shared" si="21"/>
        <v>0</v>
      </c>
      <c r="AX16" s="306">
        <f t="shared" si="78"/>
        <v>0</v>
      </c>
      <c r="AY16" s="305">
        <f t="shared" si="22"/>
        <v>0</v>
      </c>
      <c r="AZ16" s="304">
        <f t="shared" si="23"/>
        <v>0</v>
      </c>
      <c r="BA16" s="301">
        <f t="shared" si="24"/>
        <v>0</v>
      </c>
      <c r="BB16" s="301">
        <f t="shared" si="25"/>
        <v>0</v>
      </c>
      <c r="BC16" s="301">
        <f t="shared" si="26"/>
        <v>0</v>
      </c>
      <c r="BD16" s="301">
        <f t="shared" si="27"/>
        <v>0</v>
      </c>
      <c r="BE16" s="301">
        <f t="shared" si="28"/>
        <v>0</v>
      </c>
      <c r="BF16" s="301">
        <f t="shared" si="29"/>
        <v>0</v>
      </c>
      <c r="BG16" s="301">
        <f t="shared" si="30"/>
        <v>0</v>
      </c>
      <c r="BH16" s="301">
        <f t="shared" si="31"/>
        <v>0</v>
      </c>
      <c r="BI16" s="301">
        <f t="shared" si="32"/>
        <v>0</v>
      </c>
      <c r="BJ16" s="300">
        <f t="shared" si="33"/>
        <v>0</v>
      </c>
      <c r="BK16" s="300"/>
      <c r="BL16" s="306">
        <f t="shared" si="34"/>
        <v>0</v>
      </c>
      <c r="BM16" s="306">
        <f t="shared" si="35"/>
        <v>0</v>
      </c>
      <c r="BN16" s="308">
        <f t="shared" si="36"/>
        <v>0</v>
      </c>
      <c r="BO16" s="307">
        <f t="shared" si="37"/>
        <v>0</v>
      </c>
      <c r="BP16" s="307">
        <f t="shared" si="38"/>
        <v>0</v>
      </c>
      <c r="BQ16" s="306">
        <f t="shared" si="39"/>
        <v>0</v>
      </c>
      <c r="BR16" s="306">
        <f t="shared" si="40"/>
        <v>0</v>
      </c>
      <c r="BS16" s="306">
        <f t="shared" si="41"/>
        <v>0</v>
      </c>
      <c r="BT16" s="306">
        <f t="shared" si="42"/>
        <v>0</v>
      </c>
      <c r="BU16" s="305">
        <f t="shared" si="43"/>
        <v>0</v>
      </c>
      <c r="BV16" s="304">
        <f t="shared" si="44"/>
        <v>0</v>
      </c>
      <c r="BW16" s="301">
        <f t="shared" si="45"/>
        <v>0</v>
      </c>
      <c r="BX16" s="301">
        <f t="shared" si="46"/>
        <v>0</v>
      </c>
      <c r="BY16" s="301">
        <f t="shared" si="47"/>
        <v>0</v>
      </c>
      <c r="BZ16" s="301">
        <f t="shared" si="48"/>
        <v>0</v>
      </c>
      <c r="CA16" s="301">
        <f t="shared" si="49"/>
        <v>0</v>
      </c>
      <c r="CB16" s="301">
        <f t="shared" si="50"/>
        <v>0</v>
      </c>
      <c r="CC16" s="301">
        <f t="shared" si="51"/>
        <v>0</v>
      </c>
      <c r="CD16" s="301">
        <f t="shared" si="52"/>
        <v>0</v>
      </c>
      <c r="CE16" s="301">
        <f t="shared" si="53"/>
        <v>0</v>
      </c>
      <c r="CF16" s="300">
        <f t="shared" si="54"/>
        <v>0</v>
      </c>
      <c r="CG16" s="300"/>
      <c r="CH16" s="300">
        <f t="shared" si="55"/>
        <v>0</v>
      </c>
      <c r="CI16" s="300">
        <f t="shared" si="56"/>
        <v>0</v>
      </c>
      <c r="CJ16" s="300">
        <f t="shared" si="57"/>
        <v>0</v>
      </c>
      <c r="CK16" s="300">
        <f t="shared" si="58"/>
        <v>0</v>
      </c>
      <c r="CL16" s="300"/>
      <c r="CM16" s="302">
        <f t="shared" si="59"/>
        <v>0</v>
      </c>
      <c r="CN16" s="302">
        <f t="shared" si="60"/>
        <v>0</v>
      </c>
      <c r="CO16" s="301">
        <f t="shared" si="61"/>
        <v>0</v>
      </c>
      <c r="CP16" s="301">
        <f t="shared" si="62"/>
        <v>0</v>
      </c>
      <c r="CQ16" s="301">
        <f t="shared" si="63"/>
        <v>0</v>
      </c>
      <c r="CR16" s="301">
        <f t="shared" si="64"/>
        <v>0</v>
      </c>
      <c r="CS16" s="301">
        <f t="shared" si="65"/>
        <v>0</v>
      </c>
      <c r="CT16" s="301">
        <f t="shared" si="66"/>
        <v>0</v>
      </c>
      <c r="CU16" s="301">
        <f t="shared" si="67"/>
        <v>0</v>
      </c>
      <c r="CV16" s="301">
        <f t="shared" si="68"/>
        <v>0</v>
      </c>
      <c r="CW16" s="301">
        <f t="shared" si="69"/>
        <v>0</v>
      </c>
      <c r="CX16" s="301">
        <f t="shared" si="70"/>
        <v>0</v>
      </c>
      <c r="CY16" s="301">
        <f t="shared" si="71"/>
        <v>0</v>
      </c>
      <c r="CZ16" s="301">
        <f t="shared" si="72"/>
        <v>0</v>
      </c>
      <c r="DA16" s="300">
        <f t="shared" si="79"/>
        <v>0</v>
      </c>
      <c r="DC16" s="299">
        <f t="shared" si="73"/>
        <v>0</v>
      </c>
      <c r="DD16" s="299">
        <f t="shared" si="74"/>
        <v>0</v>
      </c>
      <c r="DE16" s="299">
        <f t="shared" si="75"/>
        <v>0</v>
      </c>
    </row>
    <row r="17" spans="2:109" x14ac:dyDescent="0.2">
      <c r="B17" s="368"/>
      <c r="C17" s="368"/>
      <c r="D17" s="315"/>
      <c r="E17" s="315"/>
      <c r="F17" s="315"/>
      <c r="G17" s="368"/>
      <c r="H17" s="368"/>
      <c r="I17" s="368"/>
      <c r="J17" s="368"/>
      <c r="K17" s="368"/>
      <c r="L17" s="303"/>
      <c r="M17" s="344" t="str">
        <f t="shared" si="0"/>
        <v/>
      </c>
      <c r="N17" s="344" t="str">
        <f t="shared" si="80"/>
        <v/>
      </c>
      <c r="O17" s="344" t="str">
        <f t="shared" si="76"/>
        <v/>
      </c>
      <c r="P17" s="347"/>
      <c r="Q17" s="232" t="str">
        <f t="shared" si="1"/>
        <v/>
      </c>
      <c r="S17" s="232" t="s">
        <v>241</v>
      </c>
      <c r="T17" s="232" t="s">
        <v>240</v>
      </c>
      <c r="AB17" s="314" t="str">
        <f t="shared" si="2"/>
        <v/>
      </c>
      <c r="AC17" s="312" t="str">
        <f t="shared" si="3"/>
        <v/>
      </c>
      <c r="AD17" s="313" t="str">
        <f t="shared" si="4"/>
        <v/>
      </c>
      <c r="AE17" s="312" t="str">
        <f t="shared" si="5"/>
        <v/>
      </c>
      <c r="AF17" s="313" t="str">
        <f t="shared" si="6"/>
        <v/>
      </c>
      <c r="AG17" s="312" t="str">
        <f t="shared" si="7"/>
        <v/>
      </c>
      <c r="AH17" s="313" t="str">
        <f t="shared" si="8"/>
        <v/>
      </c>
      <c r="AI17" s="312" t="str">
        <f t="shared" si="9"/>
        <v/>
      </c>
      <c r="AJ17" s="311" t="str">
        <f t="shared" si="10"/>
        <v/>
      </c>
      <c r="AK17" s="310" t="str">
        <f t="shared" si="11"/>
        <v/>
      </c>
      <c r="AL17" s="310" t="str">
        <f t="shared" si="12"/>
        <v/>
      </c>
      <c r="AM17" s="309" t="str">
        <f t="shared" si="13"/>
        <v/>
      </c>
      <c r="AN17" s="309" t="str">
        <f t="shared" si="14"/>
        <v/>
      </c>
      <c r="AO17" s="303"/>
      <c r="AP17" s="306">
        <f t="shared" si="77"/>
        <v>0</v>
      </c>
      <c r="AQ17" s="306">
        <f t="shared" si="15"/>
        <v>0</v>
      </c>
      <c r="AR17" s="308">
        <f t="shared" si="16"/>
        <v>0</v>
      </c>
      <c r="AS17" s="306">
        <f t="shared" si="17"/>
        <v>0</v>
      </c>
      <c r="AT17" s="306">
        <f t="shared" si="18"/>
        <v>0</v>
      </c>
      <c r="AU17" s="306">
        <f t="shared" si="19"/>
        <v>0</v>
      </c>
      <c r="AV17" s="306">
        <f t="shared" si="20"/>
        <v>0</v>
      </c>
      <c r="AW17" s="306">
        <f t="shared" si="21"/>
        <v>0</v>
      </c>
      <c r="AX17" s="306">
        <f t="shared" si="78"/>
        <v>0</v>
      </c>
      <c r="AY17" s="305">
        <f t="shared" si="22"/>
        <v>0</v>
      </c>
      <c r="AZ17" s="304">
        <f t="shared" si="23"/>
        <v>0</v>
      </c>
      <c r="BA17" s="301">
        <f t="shared" si="24"/>
        <v>0</v>
      </c>
      <c r="BB17" s="301">
        <f t="shared" si="25"/>
        <v>0</v>
      </c>
      <c r="BC17" s="301">
        <f t="shared" si="26"/>
        <v>0</v>
      </c>
      <c r="BD17" s="301">
        <f t="shared" si="27"/>
        <v>0</v>
      </c>
      <c r="BE17" s="301">
        <f t="shared" si="28"/>
        <v>0</v>
      </c>
      <c r="BF17" s="301">
        <f t="shared" si="29"/>
        <v>0</v>
      </c>
      <c r="BG17" s="301">
        <f t="shared" si="30"/>
        <v>0</v>
      </c>
      <c r="BH17" s="301">
        <f t="shared" si="31"/>
        <v>0</v>
      </c>
      <c r="BI17" s="301">
        <f t="shared" si="32"/>
        <v>0</v>
      </c>
      <c r="BJ17" s="300">
        <f t="shared" si="33"/>
        <v>0</v>
      </c>
      <c r="BK17" s="300"/>
      <c r="BL17" s="306">
        <f t="shared" si="34"/>
        <v>0</v>
      </c>
      <c r="BM17" s="306">
        <f t="shared" si="35"/>
        <v>0</v>
      </c>
      <c r="BN17" s="308">
        <f t="shared" si="36"/>
        <v>0</v>
      </c>
      <c r="BO17" s="307">
        <f t="shared" si="37"/>
        <v>0</v>
      </c>
      <c r="BP17" s="307">
        <f t="shared" si="38"/>
        <v>0</v>
      </c>
      <c r="BQ17" s="306">
        <f t="shared" si="39"/>
        <v>0</v>
      </c>
      <c r="BR17" s="306">
        <f t="shared" si="40"/>
        <v>0</v>
      </c>
      <c r="BS17" s="306">
        <f t="shared" si="41"/>
        <v>0</v>
      </c>
      <c r="BT17" s="306">
        <f t="shared" si="42"/>
        <v>0</v>
      </c>
      <c r="BU17" s="305">
        <f t="shared" si="43"/>
        <v>0</v>
      </c>
      <c r="BV17" s="304">
        <f t="shared" si="44"/>
        <v>0</v>
      </c>
      <c r="BW17" s="301">
        <f t="shared" si="45"/>
        <v>0</v>
      </c>
      <c r="BX17" s="301">
        <f t="shared" si="46"/>
        <v>0</v>
      </c>
      <c r="BY17" s="301">
        <f t="shared" si="47"/>
        <v>0</v>
      </c>
      <c r="BZ17" s="301">
        <f t="shared" si="48"/>
        <v>0</v>
      </c>
      <c r="CA17" s="301">
        <f t="shared" si="49"/>
        <v>0</v>
      </c>
      <c r="CB17" s="301">
        <f t="shared" si="50"/>
        <v>0</v>
      </c>
      <c r="CC17" s="301">
        <f t="shared" si="51"/>
        <v>0</v>
      </c>
      <c r="CD17" s="301">
        <f t="shared" si="52"/>
        <v>0</v>
      </c>
      <c r="CE17" s="301">
        <f t="shared" si="53"/>
        <v>0</v>
      </c>
      <c r="CF17" s="300">
        <f t="shared" si="54"/>
        <v>0</v>
      </c>
      <c r="CG17" s="300"/>
      <c r="CH17" s="300">
        <f t="shared" si="55"/>
        <v>0</v>
      </c>
      <c r="CI17" s="300">
        <f t="shared" si="56"/>
        <v>0</v>
      </c>
      <c r="CJ17" s="300">
        <f t="shared" si="57"/>
        <v>0</v>
      </c>
      <c r="CK17" s="300">
        <f t="shared" si="58"/>
        <v>0</v>
      </c>
      <c r="CL17" s="300"/>
      <c r="CM17" s="302">
        <f t="shared" si="59"/>
        <v>0</v>
      </c>
      <c r="CN17" s="302">
        <f t="shared" si="60"/>
        <v>0</v>
      </c>
      <c r="CO17" s="301">
        <f t="shared" si="61"/>
        <v>0</v>
      </c>
      <c r="CP17" s="301">
        <f t="shared" si="62"/>
        <v>0</v>
      </c>
      <c r="CQ17" s="301">
        <f t="shared" si="63"/>
        <v>0</v>
      </c>
      <c r="CR17" s="301">
        <f t="shared" si="64"/>
        <v>0</v>
      </c>
      <c r="CS17" s="301">
        <f t="shared" si="65"/>
        <v>0</v>
      </c>
      <c r="CT17" s="301">
        <f t="shared" si="66"/>
        <v>0</v>
      </c>
      <c r="CU17" s="301">
        <f t="shared" si="67"/>
        <v>0</v>
      </c>
      <c r="CV17" s="301">
        <f t="shared" si="68"/>
        <v>0</v>
      </c>
      <c r="CW17" s="301">
        <f t="shared" si="69"/>
        <v>0</v>
      </c>
      <c r="CX17" s="301">
        <f t="shared" si="70"/>
        <v>0</v>
      </c>
      <c r="CY17" s="301">
        <f t="shared" si="71"/>
        <v>0</v>
      </c>
      <c r="CZ17" s="301">
        <f t="shared" si="72"/>
        <v>0</v>
      </c>
      <c r="DA17" s="300">
        <f t="shared" si="79"/>
        <v>0</v>
      </c>
      <c r="DC17" s="299">
        <f t="shared" si="73"/>
        <v>0</v>
      </c>
      <c r="DD17" s="299">
        <f t="shared" si="74"/>
        <v>0</v>
      </c>
      <c r="DE17" s="299">
        <f t="shared" si="75"/>
        <v>0</v>
      </c>
    </row>
    <row r="18" spans="2:109" x14ac:dyDescent="0.2">
      <c r="B18" s="368"/>
      <c r="C18" s="368"/>
      <c r="D18" s="315"/>
      <c r="E18" s="315"/>
      <c r="F18" s="315"/>
      <c r="G18" s="368"/>
      <c r="H18" s="368"/>
      <c r="I18" s="368"/>
      <c r="J18" s="368"/>
      <c r="K18" s="368"/>
      <c r="L18" s="303"/>
      <c r="M18" s="344" t="str">
        <f t="shared" si="0"/>
        <v/>
      </c>
      <c r="N18" s="344" t="str">
        <f t="shared" si="80"/>
        <v/>
      </c>
      <c r="O18" s="344" t="str">
        <f t="shared" si="76"/>
        <v/>
      </c>
      <c r="P18" s="347"/>
      <c r="Q18" s="232" t="str">
        <f t="shared" si="1"/>
        <v/>
      </c>
      <c r="S18" s="232" t="s">
        <v>239</v>
      </c>
      <c r="T18" s="232" t="s">
        <v>238</v>
      </c>
      <c r="AB18" s="314" t="str">
        <f t="shared" si="2"/>
        <v/>
      </c>
      <c r="AC18" s="312" t="str">
        <f t="shared" si="3"/>
        <v/>
      </c>
      <c r="AD18" s="313" t="str">
        <f t="shared" si="4"/>
        <v/>
      </c>
      <c r="AE18" s="312" t="str">
        <f t="shared" si="5"/>
        <v/>
      </c>
      <c r="AF18" s="313" t="str">
        <f t="shared" si="6"/>
        <v/>
      </c>
      <c r="AG18" s="312" t="str">
        <f t="shared" si="7"/>
        <v/>
      </c>
      <c r="AH18" s="313" t="str">
        <f t="shared" si="8"/>
        <v/>
      </c>
      <c r="AI18" s="312" t="str">
        <f t="shared" si="9"/>
        <v/>
      </c>
      <c r="AJ18" s="311" t="str">
        <f t="shared" si="10"/>
        <v/>
      </c>
      <c r="AK18" s="310" t="str">
        <f t="shared" si="11"/>
        <v/>
      </c>
      <c r="AL18" s="310" t="str">
        <f t="shared" si="12"/>
        <v/>
      </c>
      <c r="AM18" s="309" t="str">
        <f t="shared" si="13"/>
        <v/>
      </c>
      <c r="AN18" s="309" t="str">
        <f t="shared" si="14"/>
        <v/>
      </c>
      <c r="AO18" s="303"/>
      <c r="AP18" s="306">
        <f t="shared" si="77"/>
        <v>0</v>
      </c>
      <c r="AQ18" s="306">
        <f t="shared" si="15"/>
        <v>0</v>
      </c>
      <c r="AR18" s="308">
        <f t="shared" si="16"/>
        <v>0</v>
      </c>
      <c r="AS18" s="306">
        <f t="shared" si="17"/>
        <v>0</v>
      </c>
      <c r="AT18" s="306">
        <f t="shared" si="18"/>
        <v>0</v>
      </c>
      <c r="AU18" s="306">
        <f t="shared" si="19"/>
        <v>0</v>
      </c>
      <c r="AV18" s="306">
        <f t="shared" si="20"/>
        <v>0</v>
      </c>
      <c r="AW18" s="306">
        <f t="shared" si="21"/>
        <v>0</v>
      </c>
      <c r="AX18" s="306">
        <f t="shared" si="78"/>
        <v>0</v>
      </c>
      <c r="AY18" s="305">
        <f t="shared" si="22"/>
        <v>0</v>
      </c>
      <c r="AZ18" s="304">
        <f t="shared" si="23"/>
        <v>0</v>
      </c>
      <c r="BA18" s="301">
        <f t="shared" si="24"/>
        <v>0</v>
      </c>
      <c r="BB18" s="301">
        <f t="shared" si="25"/>
        <v>0</v>
      </c>
      <c r="BC18" s="301">
        <f t="shared" si="26"/>
        <v>0</v>
      </c>
      <c r="BD18" s="301">
        <f t="shared" si="27"/>
        <v>0</v>
      </c>
      <c r="BE18" s="301">
        <f t="shared" si="28"/>
        <v>0</v>
      </c>
      <c r="BF18" s="301">
        <f t="shared" si="29"/>
        <v>0</v>
      </c>
      <c r="BG18" s="301">
        <f t="shared" si="30"/>
        <v>0</v>
      </c>
      <c r="BH18" s="301">
        <f t="shared" si="31"/>
        <v>0</v>
      </c>
      <c r="BI18" s="301">
        <f t="shared" si="32"/>
        <v>0</v>
      </c>
      <c r="BJ18" s="300">
        <f t="shared" si="33"/>
        <v>0</v>
      </c>
      <c r="BK18" s="300"/>
      <c r="BL18" s="306">
        <f t="shared" si="34"/>
        <v>0</v>
      </c>
      <c r="BM18" s="306">
        <f t="shared" si="35"/>
        <v>0</v>
      </c>
      <c r="BN18" s="308">
        <f t="shared" si="36"/>
        <v>0</v>
      </c>
      <c r="BO18" s="307">
        <f t="shared" si="37"/>
        <v>0</v>
      </c>
      <c r="BP18" s="307">
        <f t="shared" si="38"/>
        <v>0</v>
      </c>
      <c r="BQ18" s="306">
        <f t="shared" si="39"/>
        <v>0</v>
      </c>
      <c r="BR18" s="306">
        <f t="shared" si="40"/>
        <v>0</v>
      </c>
      <c r="BS18" s="306">
        <f t="shared" si="41"/>
        <v>0</v>
      </c>
      <c r="BT18" s="306">
        <f t="shared" si="42"/>
        <v>0</v>
      </c>
      <c r="BU18" s="305">
        <f t="shared" si="43"/>
        <v>0</v>
      </c>
      <c r="BV18" s="304">
        <f t="shared" si="44"/>
        <v>0</v>
      </c>
      <c r="BW18" s="301">
        <f t="shared" si="45"/>
        <v>0</v>
      </c>
      <c r="BX18" s="301">
        <f t="shared" si="46"/>
        <v>0</v>
      </c>
      <c r="BY18" s="301">
        <f t="shared" si="47"/>
        <v>0</v>
      </c>
      <c r="BZ18" s="301">
        <f t="shared" si="48"/>
        <v>0</v>
      </c>
      <c r="CA18" s="301">
        <f t="shared" si="49"/>
        <v>0</v>
      </c>
      <c r="CB18" s="301">
        <f t="shared" si="50"/>
        <v>0</v>
      </c>
      <c r="CC18" s="301">
        <f t="shared" si="51"/>
        <v>0</v>
      </c>
      <c r="CD18" s="301">
        <f t="shared" si="52"/>
        <v>0</v>
      </c>
      <c r="CE18" s="301">
        <f t="shared" si="53"/>
        <v>0</v>
      </c>
      <c r="CF18" s="300">
        <f t="shared" si="54"/>
        <v>0</v>
      </c>
      <c r="CG18" s="300"/>
      <c r="CH18" s="300">
        <f t="shared" si="55"/>
        <v>0</v>
      </c>
      <c r="CI18" s="300">
        <f t="shared" si="56"/>
        <v>0</v>
      </c>
      <c r="CJ18" s="300">
        <f t="shared" si="57"/>
        <v>0</v>
      </c>
      <c r="CK18" s="300">
        <f t="shared" si="58"/>
        <v>0</v>
      </c>
      <c r="CL18" s="300"/>
      <c r="CM18" s="302">
        <f t="shared" si="59"/>
        <v>0</v>
      </c>
      <c r="CN18" s="302">
        <f t="shared" si="60"/>
        <v>0</v>
      </c>
      <c r="CO18" s="301">
        <f t="shared" si="61"/>
        <v>0</v>
      </c>
      <c r="CP18" s="301">
        <f t="shared" si="62"/>
        <v>0</v>
      </c>
      <c r="CQ18" s="301">
        <f t="shared" si="63"/>
        <v>0</v>
      </c>
      <c r="CR18" s="301">
        <f t="shared" si="64"/>
        <v>0</v>
      </c>
      <c r="CS18" s="301">
        <f t="shared" si="65"/>
        <v>0</v>
      </c>
      <c r="CT18" s="301">
        <f t="shared" si="66"/>
        <v>0</v>
      </c>
      <c r="CU18" s="301">
        <f t="shared" si="67"/>
        <v>0</v>
      </c>
      <c r="CV18" s="301">
        <f t="shared" si="68"/>
        <v>0</v>
      </c>
      <c r="CW18" s="301">
        <f t="shared" si="69"/>
        <v>0</v>
      </c>
      <c r="CX18" s="301">
        <f t="shared" si="70"/>
        <v>0</v>
      </c>
      <c r="CY18" s="301">
        <f t="shared" si="71"/>
        <v>0</v>
      </c>
      <c r="CZ18" s="301">
        <f t="shared" si="72"/>
        <v>0</v>
      </c>
      <c r="DA18" s="300">
        <f t="shared" si="79"/>
        <v>0</v>
      </c>
      <c r="DC18" s="299">
        <f t="shared" si="73"/>
        <v>0</v>
      </c>
      <c r="DD18" s="299">
        <f t="shared" si="74"/>
        <v>0</v>
      </c>
      <c r="DE18" s="299">
        <f t="shared" si="75"/>
        <v>0</v>
      </c>
    </row>
    <row r="19" spans="2:109" x14ac:dyDescent="0.2">
      <c r="B19" s="368"/>
      <c r="C19" s="368"/>
      <c r="D19" s="315"/>
      <c r="E19" s="315"/>
      <c r="F19" s="315"/>
      <c r="G19" s="368"/>
      <c r="H19" s="368"/>
      <c r="I19" s="368"/>
      <c r="J19" s="368"/>
      <c r="K19" s="368"/>
      <c r="L19" s="303"/>
      <c r="M19" s="344" t="str">
        <f t="shared" si="0"/>
        <v/>
      </c>
      <c r="N19" s="344" t="str">
        <f t="shared" si="80"/>
        <v/>
      </c>
      <c r="O19" s="344" t="str">
        <f t="shared" si="76"/>
        <v/>
      </c>
      <c r="P19" s="347"/>
      <c r="Q19" s="232" t="str">
        <f t="shared" si="1"/>
        <v/>
      </c>
      <c r="S19" s="232" t="s">
        <v>237</v>
      </c>
      <c r="T19" s="232" t="s">
        <v>236</v>
      </c>
      <c r="AB19" s="314" t="str">
        <f t="shared" si="2"/>
        <v/>
      </c>
      <c r="AC19" s="312" t="str">
        <f t="shared" si="3"/>
        <v/>
      </c>
      <c r="AD19" s="313" t="str">
        <f t="shared" si="4"/>
        <v/>
      </c>
      <c r="AE19" s="312" t="str">
        <f t="shared" si="5"/>
        <v/>
      </c>
      <c r="AF19" s="313" t="str">
        <f t="shared" si="6"/>
        <v/>
      </c>
      <c r="AG19" s="312" t="str">
        <f t="shared" si="7"/>
        <v/>
      </c>
      <c r="AH19" s="313" t="str">
        <f t="shared" si="8"/>
        <v/>
      </c>
      <c r="AI19" s="312" t="str">
        <f t="shared" si="9"/>
        <v/>
      </c>
      <c r="AJ19" s="311" t="str">
        <f t="shared" si="10"/>
        <v/>
      </c>
      <c r="AK19" s="310" t="str">
        <f t="shared" si="11"/>
        <v/>
      </c>
      <c r="AL19" s="310" t="str">
        <f t="shared" si="12"/>
        <v/>
      </c>
      <c r="AM19" s="309" t="str">
        <f t="shared" si="13"/>
        <v/>
      </c>
      <c r="AN19" s="309" t="str">
        <f t="shared" si="14"/>
        <v/>
      </c>
      <c r="AO19" s="303"/>
      <c r="AP19" s="306">
        <f t="shared" si="77"/>
        <v>0</v>
      </c>
      <c r="AQ19" s="306">
        <f t="shared" si="15"/>
        <v>0</v>
      </c>
      <c r="AR19" s="308">
        <f t="shared" si="16"/>
        <v>0</v>
      </c>
      <c r="AS19" s="306">
        <f t="shared" si="17"/>
        <v>0</v>
      </c>
      <c r="AT19" s="306">
        <f t="shared" si="18"/>
        <v>0</v>
      </c>
      <c r="AU19" s="306">
        <f t="shared" si="19"/>
        <v>0</v>
      </c>
      <c r="AV19" s="306">
        <f t="shared" si="20"/>
        <v>0</v>
      </c>
      <c r="AW19" s="306">
        <f t="shared" si="21"/>
        <v>0</v>
      </c>
      <c r="AX19" s="306">
        <f t="shared" si="78"/>
        <v>0</v>
      </c>
      <c r="AY19" s="305">
        <f t="shared" si="22"/>
        <v>0</v>
      </c>
      <c r="AZ19" s="304">
        <f t="shared" si="23"/>
        <v>0</v>
      </c>
      <c r="BA19" s="301">
        <f t="shared" si="24"/>
        <v>0</v>
      </c>
      <c r="BB19" s="301">
        <f t="shared" si="25"/>
        <v>0</v>
      </c>
      <c r="BC19" s="301">
        <f t="shared" si="26"/>
        <v>0</v>
      </c>
      <c r="BD19" s="301">
        <f t="shared" si="27"/>
        <v>0</v>
      </c>
      <c r="BE19" s="301">
        <f t="shared" si="28"/>
        <v>0</v>
      </c>
      <c r="BF19" s="301">
        <f t="shared" si="29"/>
        <v>0</v>
      </c>
      <c r="BG19" s="301">
        <f t="shared" si="30"/>
        <v>0</v>
      </c>
      <c r="BH19" s="301">
        <f t="shared" si="31"/>
        <v>0</v>
      </c>
      <c r="BI19" s="301">
        <f t="shared" si="32"/>
        <v>0</v>
      </c>
      <c r="BJ19" s="300">
        <f t="shared" si="33"/>
        <v>0</v>
      </c>
      <c r="BK19" s="300"/>
      <c r="BL19" s="306">
        <f t="shared" si="34"/>
        <v>0</v>
      </c>
      <c r="BM19" s="306">
        <f t="shared" si="35"/>
        <v>0</v>
      </c>
      <c r="BN19" s="308">
        <f t="shared" si="36"/>
        <v>0</v>
      </c>
      <c r="BO19" s="307">
        <f t="shared" si="37"/>
        <v>0</v>
      </c>
      <c r="BP19" s="307">
        <f t="shared" si="38"/>
        <v>0</v>
      </c>
      <c r="BQ19" s="306">
        <f t="shared" si="39"/>
        <v>0</v>
      </c>
      <c r="BR19" s="306">
        <f t="shared" si="40"/>
        <v>0</v>
      </c>
      <c r="BS19" s="306">
        <f t="shared" si="41"/>
        <v>0</v>
      </c>
      <c r="BT19" s="306">
        <f t="shared" si="42"/>
        <v>0</v>
      </c>
      <c r="BU19" s="305">
        <f t="shared" si="43"/>
        <v>0</v>
      </c>
      <c r="BV19" s="304">
        <f t="shared" si="44"/>
        <v>0</v>
      </c>
      <c r="BW19" s="301">
        <f t="shared" si="45"/>
        <v>0</v>
      </c>
      <c r="BX19" s="301">
        <f t="shared" si="46"/>
        <v>0</v>
      </c>
      <c r="BY19" s="301">
        <f t="shared" si="47"/>
        <v>0</v>
      </c>
      <c r="BZ19" s="301">
        <f t="shared" si="48"/>
        <v>0</v>
      </c>
      <c r="CA19" s="301">
        <f t="shared" si="49"/>
        <v>0</v>
      </c>
      <c r="CB19" s="301">
        <f t="shared" si="50"/>
        <v>0</v>
      </c>
      <c r="CC19" s="301">
        <f t="shared" si="51"/>
        <v>0</v>
      </c>
      <c r="CD19" s="301">
        <f t="shared" si="52"/>
        <v>0</v>
      </c>
      <c r="CE19" s="301">
        <f t="shared" si="53"/>
        <v>0</v>
      </c>
      <c r="CF19" s="300">
        <f t="shared" si="54"/>
        <v>0</v>
      </c>
      <c r="CG19" s="300"/>
      <c r="CH19" s="300">
        <f t="shared" si="55"/>
        <v>0</v>
      </c>
      <c r="CI19" s="300">
        <f t="shared" si="56"/>
        <v>0</v>
      </c>
      <c r="CJ19" s="300">
        <f t="shared" si="57"/>
        <v>0</v>
      </c>
      <c r="CK19" s="300">
        <f t="shared" si="58"/>
        <v>0</v>
      </c>
      <c r="CL19" s="300"/>
      <c r="CM19" s="302">
        <f t="shared" si="59"/>
        <v>0</v>
      </c>
      <c r="CN19" s="302">
        <f t="shared" si="60"/>
        <v>0</v>
      </c>
      <c r="CO19" s="301">
        <f t="shared" si="61"/>
        <v>0</v>
      </c>
      <c r="CP19" s="301">
        <f t="shared" si="62"/>
        <v>0</v>
      </c>
      <c r="CQ19" s="301">
        <f t="shared" si="63"/>
        <v>0</v>
      </c>
      <c r="CR19" s="301">
        <f t="shared" si="64"/>
        <v>0</v>
      </c>
      <c r="CS19" s="301">
        <f t="shared" si="65"/>
        <v>0</v>
      </c>
      <c r="CT19" s="301">
        <f t="shared" si="66"/>
        <v>0</v>
      </c>
      <c r="CU19" s="301">
        <f t="shared" si="67"/>
        <v>0</v>
      </c>
      <c r="CV19" s="301">
        <f t="shared" si="68"/>
        <v>0</v>
      </c>
      <c r="CW19" s="301">
        <f t="shared" si="69"/>
        <v>0</v>
      </c>
      <c r="CX19" s="301">
        <f t="shared" si="70"/>
        <v>0</v>
      </c>
      <c r="CY19" s="301">
        <f t="shared" si="71"/>
        <v>0</v>
      </c>
      <c r="CZ19" s="301">
        <f t="shared" si="72"/>
        <v>0</v>
      </c>
      <c r="DA19" s="300">
        <f t="shared" si="79"/>
        <v>0</v>
      </c>
      <c r="DC19" s="299">
        <f t="shared" si="73"/>
        <v>0</v>
      </c>
      <c r="DD19" s="299">
        <f t="shared" si="74"/>
        <v>0</v>
      </c>
      <c r="DE19" s="299">
        <f t="shared" si="75"/>
        <v>0</v>
      </c>
    </row>
    <row r="20" spans="2:109" x14ac:dyDescent="0.2">
      <c r="B20" s="368"/>
      <c r="C20" s="368"/>
      <c r="D20" s="315"/>
      <c r="E20" s="315"/>
      <c r="F20" s="315"/>
      <c r="G20" s="368"/>
      <c r="H20" s="368"/>
      <c r="I20" s="368"/>
      <c r="J20" s="368"/>
      <c r="K20" s="368"/>
      <c r="L20" s="303"/>
      <c r="M20" s="344" t="str">
        <f t="shared" si="0"/>
        <v/>
      </c>
      <c r="N20" s="344" t="str">
        <f t="shared" si="80"/>
        <v/>
      </c>
      <c r="O20" s="344" t="str">
        <f t="shared" si="76"/>
        <v/>
      </c>
      <c r="P20" s="347"/>
      <c r="Q20" s="232" t="str">
        <f t="shared" si="1"/>
        <v/>
      </c>
      <c r="S20" s="232" t="s">
        <v>235</v>
      </c>
      <c r="T20" s="232" t="s">
        <v>234</v>
      </c>
      <c r="AB20" s="314" t="str">
        <f t="shared" si="2"/>
        <v/>
      </c>
      <c r="AC20" s="312" t="str">
        <f t="shared" si="3"/>
        <v/>
      </c>
      <c r="AD20" s="313" t="str">
        <f t="shared" si="4"/>
        <v/>
      </c>
      <c r="AE20" s="312" t="str">
        <f t="shared" si="5"/>
        <v/>
      </c>
      <c r="AF20" s="313" t="str">
        <f t="shared" si="6"/>
        <v/>
      </c>
      <c r="AG20" s="312" t="str">
        <f t="shared" si="7"/>
        <v/>
      </c>
      <c r="AH20" s="313" t="str">
        <f t="shared" si="8"/>
        <v/>
      </c>
      <c r="AI20" s="312" t="str">
        <f t="shared" si="9"/>
        <v/>
      </c>
      <c r="AJ20" s="311" t="str">
        <f t="shared" si="10"/>
        <v/>
      </c>
      <c r="AK20" s="310" t="str">
        <f t="shared" si="11"/>
        <v/>
      </c>
      <c r="AL20" s="310" t="str">
        <f t="shared" si="12"/>
        <v/>
      </c>
      <c r="AM20" s="309" t="str">
        <f t="shared" si="13"/>
        <v/>
      </c>
      <c r="AN20" s="309" t="str">
        <f t="shared" si="14"/>
        <v/>
      </c>
      <c r="AO20" s="303"/>
      <c r="AP20" s="306">
        <f t="shared" si="77"/>
        <v>0</v>
      </c>
      <c r="AQ20" s="306">
        <f t="shared" si="15"/>
        <v>0</v>
      </c>
      <c r="AR20" s="308">
        <f t="shared" si="16"/>
        <v>0</v>
      </c>
      <c r="AS20" s="306">
        <f t="shared" si="17"/>
        <v>0</v>
      </c>
      <c r="AT20" s="306">
        <f t="shared" si="18"/>
        <v>0</v>
      </c>
      <c r="AU20" s="306">
        <f t="shared" si="19"/>
        <v>0</v>
      </c>
      <c r="AV20" s="306">
        <f t="shared" si="20"/>
        <v>0</v>
      </c>
      <c r="AW20" s="306">
        <f>IF(AND($H20&gt;=$AQ$246,$H20&lt;$AR$246),IF(AND(($H20-$BB$246-$J20*$AX$246-$I20^$BC$241*($BA$246+$J20*$AW$246))/($I20^$BC$241*($J20*$AU$246+$AY$246)+$J20*$AV$246+$AZ$246)&gt;=$AS$246,($H20-$BB$246-$J20*$AX$246-$I20^$BC$241*($BA$246+$J20*$AW$246))/($I20^$BC$241*($J20*$AU$246+$AY$246)+$J20*$AV$246+$AZ$246)&lt;=$AT$246),($H20-$BB$246-$J20*$AX$246-$I20^$BC$241*($BA$246+$J20*$AW$246))/($I20^$BC$241*($J20*$AU$246+$AY$246)+$J20*$AV$246+$AZ$246),0),0)</f>
        <v>0</v>
      </c>
      <c r="AX20" s="306">
        <f t="shared" si="78"/>
        <v>0</v>
      </c>
      <c r="AY20" s="305">
        <f t="shared" si="22"/>
        <v>0</v>
      </c>
      <c r="AZ20" s="304">
        <f t="shared" si="23"/>
        <v>0</v>
      </c>
      <c r="BA20" s="301">
        <f t="shared" si="24"/>
        <v>0</v>
      </c>
      <c r="BB20" s="301">
        <f t="shared" si="25"/>
        <v>0</v>
      </c>
      <c r="BC20" s="301">
        <f t="shared" si="26"/>
        <v>0</v>
      </c>
      <c r="BD20" s="301">
        <f t="shared" si="27"/>
        <v>0</v>
      </c>
      <c r="BE20" s="301">
        <f t="shared" si="28"/>
        <v>0</v>
      </c>
      <c r="BF20" s="301">
        <f t="shared" si="29"/>
        <v>0</v>
      </c>
      <c r="BG20" s="301">
        <f t="shared" si="30"/>
        <v>0</v>
      </c>
      <c r="BH20" s="301">
        <f t="shared" si="31"/>
        <v>0</v>
      </c>
      <c r="BI20" s="301">
        <f t="shared" si="32"/>
        <v>0</v>
      </c>
      <c r="BJ20" s="300">
        <f t="shared" si="33"/>
        <v>0</v>
      </c>
      <c r="BK20" s="303"/>
      <c r="BL20" s="306">
        <f t="shared" si="34"/>
        <v>0</v>
      </c>
      <c r="BM20" s="306">
        <f t="shared" si="35"/>
        <v>0</v>
      </c>
      <c r="BN20" s="308">
        <f t="shared" si="36"/>
        <v>0</v>
      </c>
      <c r="BO20" s="307">
        <f t="shared" si="37"/>
        <v>0</v>
      </c>
      <c r="BP20" s="307">
        <f t="shared" si="38"/>
        <v>0</v>
      </c>
      <c r="BQ20" s="306">
        <f t="shared" si="39"/>
        <v>0</v>
      </c>
      <c r="BR20" s="306">
        <f t="shared" si="40"/>
        <v>0</v>
      </c>
      <c r="BS20" s="306">
        <f t="shared" si="41"/>
        <v>0</v>
      </c>
      <c r="BT20" s="306">
        <f t="shared" si="42"/>
        <v>0</v>
      </c>
      <c r="BU20" s="305">
        <f t="shared" si="43"/>
        <v>0</v>
      </c>
      <c r="BV20" s="304">
        <f t="shared" si="44"/>
        <v>0</v>
      </c>
      <c r="BW20" s="301">
        <f t="shared" si="45"/>
        <v>0</v>
      </c>
      <c r="BX20" s="301">
        <f t="shared" si="46"/>
        <v>0</v>
      </c>
      <c r="BY20" s="301">
        <f t="shared" si="47"/>
        <v>0</v>
      </c>
      <c r="BZ20" s="301">
        <f t="shared" si="48"/>
        <v>0</v>
      </c>
      <c r="CA20" s="301">
        <f t="shared" si="49"/>
        <v>0</v>
      </c>
      <c r="CB20" s="301">
        <f t="shared" si="50"/>
        <v>0</v>
      </c>
      <c r="CC20" s="301">
        <f t="shared" si="51"/>
        <v>0</v>
      </c>
      <c r="CD20" s="301">
        <f t="shared" si="52"/>
        <v>0</v>
      </c>
      <c r="CE20" s="301">
        <f t="shared" si="53"/>
        <v>0</v>
      </c>
      <c r="CF20" s="300">
        <f t="shared" si="54"/>
        <v>0</v>
      </c>
      <c r="CG20" s="300"/>
      <c r="CH20" s="300">
        <f t="shared" si="55"/>
        <v>0</v>
      </c>
      <c r="CI20" s="300">
        <f t="shared" si="56"/>
        <v>0</v>
      </c>
      <c r="CJ20" s="300">
        <f t="shared" si="57"/>
        <v>0</v>
      </c>
      <c r="CK20" s="300">
        <f t="shared" si="58"/>
        <v>0</v>
      </c>
      <c r="CL20" s="303"/>
      <c r="CM20" s="302">
        <f t="shared" si="59"/>
        <v>0</v>
      </c>
      <c r="CN20" s="302">
        <f t="shared" si="60"/>
        <v>0</v>
      </c>
      <c r="CO20" s="301">
        <f t="shared" si="61"/>
        <v>0</v>
      </c>
      <c r="CP20" s="301">
        <f t="shared" si="62"/>
        <v>0</v>
      </c>
      <c r="CQ20" s="301">
        <f t="shared" si="63"/>
        <v>0</v>
      </c>
      <c r="CR20" s="301">
        <f t="shared" si="64"/>
        <v>0</v>
      </c>
      <c r="CS20" s="301">
        <f t="shared" si="65"/>
        <v>0</v>
      </c>
      <c r="CT20" s="301">
        <f t="shared" si="66"/>
        <v>0</v>
      </c>
      <c r="CU20" s="301">
        <f t="shared" si="67"/>
        <v>0</v>
      </c>
      <c r="CV20" s="301">
        <f t="shared" si="68"/>
        <v>0</v>
      </c>
      <c r="CW20" s="301">
        <f t="shared" si="69"/>
        <v>0</v>
      </c>
      <c r="CX20" s="301">
        <f t="shared" si="70"/>
        <v>0</v>
      </c>
      <c r="CY20" s="301">
        <f t="shared" si="71"/>
        <v>0</v>
      </c>
      <c r="CZ20" s="301">
        <f t="shared" si="72"/>
        <v>0</v>
      </c>
      <c r="DA20" s="300">
        <f t="shared" si="79"/>
        <v>0</v>
      </c>
      <c r="DC20" s="299">
        <f t="shared" si="73"/>
        <v>0</v>
      </c>
      <c r="DD20" s="299">
        <f t="shared" si="74"/>
        <v>0</v>
      </c>
      <c r="DE20" s="299">
        <f t="shared" si="75"/>
        <v>0</v>
      </c>
    </row>
    <row r="21" spans="2:109" x14ac:dyDescent="0.2">
      <c r="B21" s="368"/>
      <c r="C21" s="368"/>
      <c r="D21" s="315"/>
      <c r="E21" s="315"/>
      <c r="F21" s="315"/>
      <c r="G21" s="368"/>
      <c r="H21" s="368"/>
      <c r="I21" s="368"/>
      <c r="J21" s="368"/>
      <c r="K21" s="368"/>
      <c r="L21" s="303"/>
      <c r="M21" s="344" t="str">
        <f t="shared" si="0"/>
        <v/>
      </c>
      <c r="N21" s="344" t="str">
        <f t="shared" si="80"/>
        <v/>
      </c>
      <c r="O21" s="344" t="str">
        <f t="shared" si="76"/>
        <v/>
      </c>
      <c r="P21" s="347"/>
      <c r="Q21" s="232" t="str">
        <f t="shared" si="1"/>
        <v/>
      </c>
      <c r="S21" s="232" t="s">
        <v>233</v>
      </c>
      <c r="T21" s="232" t="s">
        <v>232</v>
      </c>
      <c r="AB21" s="314" t="str">
        <f t="shared" si="2"/>
        <v/>
      </c>
      <c r="AC21" s="312" t="str">
        <f t="shared" si="3"/>
        <v/>
      </c>
      <c r="AD21" s="313" t="str">
        <f t="shared" si="4"/>
        <v/>
      </c>
      <c r="AE21" s="312" t="str">
        <f t="shared" si="5"/>
        <v/>
      </c>
      <c r="AF21" s="313" t="str">
        <f t="shared" si="6"/>
        <v/>
      </c>
      <c r="AG21" s="312" t="str">
        <f t="shared" si="7"/>
        <v/>
      </c>
      <c r="AH21" s="313" t="str">
        <f t="shared" si="8"/>
        <v/>
      </c>
      <c r="AI21" s="312" t="str">
        <f t="shared" si="9"/>
        <v/>
      </c>
      <c r="AJ21" s="311" t="str">
        <f t="shared" si="10"/>
        <v/>
      </c>
      <c r="AK21" s="310" t="str">
        <f t="shared" si="11"/>
        <v/>
      </c>
      <c r="AL21" s="310" t="str">
        <f t="shared" si="12"/>
        <v/>
      </c>
      <c r="AM21" s="309" t="str">
        <f t="shared" si="13"/>
        <v/>
      </c>
      <c r="AN21" s="309" t="str">
        <f t="shared" si="14"/>
        <v/>
      </c>
      <c r="AO21" s="303"/>
      <c r="AP21" s="306">
        <f t="shared" si="77"/>
        <v>0</v>
      </c>
      <c r="AQ21" s="306">
        <f t="shared" si="15"/>
        <v>0</v>
      </c>
      <c r="AR21" s="308">
        <f t="shared" si="16"/>
        <v>0</v>
      </c>
      <c r="AS21" s="306">
        <f t="shared" si="17"/>
        <v>0</v>
      </c>
      <c r="AT21" s="306">
        <f t="shared" si="18"/>
        <v>0</v>
      </c>
      <c r="AU21" s="306">
        <f t="shared" si="19"/>
        <v>0</v>
      </c>
      <c r="AV21" s="306">
        <f t="shared" si="20"/>
        <v>0</v>
      </c>
      <c r="AW21" s="306">
        <f t="shared" si="21"/>
        <v>0</v>
      </c>
      <c r="AX21" s="306">
        <f t="shared" si="78"/>
        <v>0</v>
      </c>
      <c r="AY21" s="305">
        <f t="shared" si="22"/>
        <v>0</v>
      </c>
      <c r="AZ21" s="304">
        <f t="shared" si="23"/>
        <v>0</v>
      </c>
      <c r="BA21" s="301">
        <f t="shared" si="24"/>
        <v>0</v>
      </c>
      <c r="BB21" s="301">
        <f t="shared" si="25"/>
        <v>0</v>
      </c>
      <c r="BC21" s="301">
        <f t="shared" si="26"/>
        <v>0</v>
      </c>
      <c r="BD21" s="301">
        <f t="shared" si="27"/>
        <v>0</v>
      </c>
      <c r="BE21" s="301">
        <f t="shared" si="28"/>
        <v>0</v>
      </c>
      <c r="BF21" s="301">
        <f t="shared" si="29"/>
        <v>0</v>
      </c>
      <c r="BG21" s="301">
        <f t="shared" si="30"/>
        <v>0</v>
      </c>
      <c r="BH21" s="301">
        <f t="shared" si="31"/>
        <v>0</v>
      </c>
      <c r="BI21" s="301">
        <f t="shared" si="32"/>
        <v>0</v>
      </c>
      <c r="BJ21" s="300">
        <f t="shared" si="33"/>
        <v>0</v>
      </c>
      <c r="BK21" s="303"/>
      <c r="BL21" s="306">
        <f t="shared" si="34"/>
        <v>0</v>
      </c>
      <c r="BM21" s="306">
        <f t="shared" si="35"/>
        <v>0</v>
      </c>
      <c r="BN21" s="308">
        <f t="shared" si="36"/>
        <v>0</v>
      </c>
      <c r="BO21" s="307">
        <f t="shared" si="37"/>
        <v>0</v>
      </c>
      <c r="BP21" s="307">
        <f t="shared" si="38"/>
        <v>0</v>
      </c>
      <c r="BQ21" s="306">
        <f t="shared" si="39"/>
        <v>0</v>
      </c>
      <c r="BR21" s="306">
        <f t="shared" si="40"/>
        <v>0</v>
      </c>
      <c r="BS21" s="306">
        <f t="shared" si="41"/>
        <v>0</v>
      </c>
      <c r="BT21" s="306">
        <f t="shared" si="42"/>
        <v>0</v>
      </c>
      <c r="BU21" s="305">
        <f t="shared" si="43"/>
        <v>0</v>
      </c>
      <c r="BV21" s="304">
        <f t="shared" si="44"/>
        <v>0</v>
      </c>
      <c r="BW21" s="301">
        <f t="shared" si="45"/>
        <v>0</v>
      </c>
      <c r="BX21" s="301">
        <f t="shared" si="46"/>
        <v>0</v>
      </c>
      <c r="BY21" s="301">
        <f t="shared" si="47"/>
        <v>0</v>
      </c>
      <c r="BZ21" s="301">
        <f t="shared" si="48"/>
        <v>0</v>
      </c>
      <c r="CA21" s="301">
        <f t="shared" si="49"/>
        <v>0</v>
      </c>
      <c r="CB21" s="301">
        <f t="shared" si="50"/>
        <v>0</v>
      </c>
      <c r="CC21" s="301">
        <f t="shared" si="51"/>
        <v>0</v>
      </c>
      <c r="CD21" s="301">
        <f t="shared" si="52"/>
        <v>0</v>
      </c>
      <c r="CE21" s="301">
        <f t="shared" si="53"/>
        <v>0</v>
      </c>
      <c r="CF21" s="300">
        <f t="shared" si="54"/>
        <v>0</v>
      </c>
      <c r="CG21" s="300"/>
      <c r="CH21" s="300">
        <f t="shared" si="55"/>
        <v>0</v>
      </c>
      <c r="CI21" s="300">
        <f t="shared" si="56"/>
        <v>0</v>
      </c>
      <c r="CJ21" s="300">
        <f t="shared" si="57"/>
        <v>0</v>
      </c>
      <c r="CK21" s="300">
        <f t="shared" si="58"/>
        <v>0</v>
      </c>
      <c r="CL21" s="303"/>
      <c r="CM21" s="302">
        <f t="shared" si="59"/>
        <v>0</v>
      </c>
      <c r="CN21" s="302">
        <f t="shared" si="60"/>
        <v>0</v>
      </c>
      <c r="CO21" s="301">
        <f t="shared" si="61"/>
        <v>0</v>
      </c>
      <c r="CP21" s="301">
        <f t="shared" si="62"/>
        <v>0</v>
      </c>
      <c r="CQ21" s="301">
        <f t="shared" si="63"/>
        <v>0</v>
      </c>
      <c r="CR21" s="301">
        <f t="shared" si="64"/>
        <v>0</v>
      </c>
      <c r="CS21" s="301">
        <f t="shared" si="65"/>
        <v>0</v>
      </c>
      <c r="CT21" s="301">
        <f t="shared" si="66"/>
        <v>0</v>
      </c>
      <c r="CU21" s="301">
        <f t="shared" si="67"/>
        <v>0</v>
      </c>
      <c r="CV21" s="301">
        <f t="shared" si="68"/>
        <v>0</v>
      </c>
      <c r="CW21" s="301">
        <f t="shared" si="69"/>
        <v>0</v>
      </c>
      <c r="CX21" s="301">
        <f t="shared" si="70"/>
        <v>0</v>
      </c>
      <c r="CY21" s="301">
        <f t="shared" si="71"/>
        <v>0</v>
      </c>
      <c r="CZ21" s="301">
        <f t="shared" si="72"/>
        <v>0</v>
      </c>
      <c r="DA21" s="300">
        <f t="shared" si="79"/>
        <v>0</v>
      </c>
      <c r="DC21" s="299">
        <f t="shared" si="73"/>
        <v>0</v>
      </c>
      <c r="DD21" s="299">
        <f t="shared" si="74"/>
        <v>0</v>
      </c>
      <c r="DE21" s="299">
        <f t="shared" si="75"/>
        <v>0</v>
      </c>
    </row>
    <row r="22" spans="2:109" x14ac:dyDescent="0.2">
      <c r="B22" s="368"/>
      <c r="C22" s="368"/>
      <c r="D22" s="315"/>
      <c r="E22" s="315"/>
      <c r="F22" s="315"/>
      <c r="G22" s="368"/>
      <c r="H22" s="368"/>
      <c r="I22" s="368"/>
      <c r="J22" s="368"/>
      <c r="K22" s="368"/>
      <c r="L22" s="303"/>
      <c r="M22" s="344" t="str">
        <f t="shared" si="0"/>
        <v/>
      </c>
      <c r="N22" s="344" t="str">
        <f t="shared" si="80"/>
        <v/>
      </c>
      <c r="O22" s="344" t="str">
        <f t="shared" si="76"/>
        <v/>
      </c>
      <c r="P22" s="347"/>
      <c r="Q22" s="232" t="str">
        <f t="shared" si="1"/>
        <v/>
      </c>
      <c r="S22" s="232" t="s">
        <v>231</v>
      </c>
      <c r="T22" s="232" t="s">
        <v>230</v>
      </c>
      <c r="AB22" s="314" t="str">
        <f t="shared" si="2"/>
        <v/>
      </c>
      <c r="AC22" s="312" t="str">
        <f t="shared" si="3"/>
        <v/>
      </c>
      <c r="AD22" s="313" t="str">
        <f t="shared" si="4"/>
        <v/>
      </c>
      <c r="AE22" s="312" t="str">
        <f t="shared" si="5"/>
        <v/>
      </c>
      <c r="AF22" s="313" t="str">
        <f t="shared" si="6"/>
        <v/>
      </c>
      <c r="AG22" s="312" t="str">
        <f t="shared" si="7"/>
        <v/>
      </c>
      <c r="AH22" s="313" t="str">
        <f t="shared" si="8"/>
        <v/>
      </c>
      <c r="AI22" s="312" t="str">
        <f t="shared" si="9"/>
        <v/>
      </c>
      <c r="AJ22" s="311" t="str">
        <f t="shared" si="10"/>
        <v/>
      </c>
      <c r="AK22" s="310" t="str">
        <f t="shared" si="11"/>
        <v/>
      </c>
      <c r="AL22" s="310" t="str">
        <f t="shared" si="12"/>
        <v/>
      </c>
      <c r="AM22" s="309" t="str">
        <f t="shared" si="13"/>
        <v/>
      </c>
      <c r="AN22" s="309" t="str">
        <f t="shared" si="14"/>
        <v/>
      </c>
      <c r="AO22" s="303"/>
      <c r="AP22" s="306">
        <f t="shared" si="77"/>
        <v>0</v>
      </c>
      <c r="AQ22" s="306">
        <f t="shared" si="15"/>
        <v>0</v>
      </c>
      <c r="AR22" s="308">
        <f t="shared" si="16"/>
        <v>0</v>
      </c>
      <c r="AS22" s="306">
        <f t="shared" si="17"/>
        <v>0</v>
      </c>
      <c r="AT22" s="306">
        <f t="shared" si="18"/>
        <v>0</v>
      </c>
      <c r="AU22" s="306">
        <f t="shared" si="19"/>
        <v>0</v>
      </c>
      <c r="AV22" s="306">
        <f t="shared" si="20"/>
        <v>0</v>
      </c>
      <c r="AW22" s="306">
        <f t="shared" si="21"/>
        <v>0</v>
      </c>
      <c r="AX22" s="306">
        <f t="shared" si="78"/>
        <v>0</v>
      </c>
      <c r="AY22" s="305">
        <f t="shared" si="22"/>
        <v>0</v>
      </c>
      <c r="AZ22" s="304">
        <f t="shared" si="23"/>
        <v>0</v>
      </c>
      <c r="BA22" s="301">
        <f t="shared" si="24"/>
        <v>0</v>
      </c>
      <c r="BB22" s="301">
        <f t="shared" si="25"/>
        <v>0</v>
      </c>
      <c r="BC22" s="301">
        <f t="shared" si="26"/>
        <v>0</v>
      </c>
      <c r="BD22" s="301">
        <f t="shared" si="27"/>
        <v>0</v>
      </c>
      <c r="BE22" s="301">
        <f t="shared" si="28"/>
        <v>0</v>
      </c>
      <c r="BF22" s="301">
        <f t="shared" si="29"/>
        <v>0</v>
      </c>
      <c r="BG22" s="301">
        <f t="shared" si="30"/>
        <v>0</v>
      </c>
      <c r="BH22" s="301">
        <f t="shared" si="31"/>
        <v>0</v>
      </c>
      <c r="BI22" s="301">
        <f t="shared" si="32"/>
        <v>0</v>
      </c>
      <c r="BJ22" s="300">
        <f t="shared" si="33"/>
        <v>0</v>
      </c>
      <c r="BK22" s="303"/>
      <c r="BL22" s="306">
        <f t="shared" si="34"/>
        <v>0</v>
      </c>
      <c r="BM22" s="306">
        <f t="shared" si="35"/>
        <v>0</v>
      </c>
      <c r="BN22" s="308">
        <f t="shared" si="36"/>
        <v>0</v>
      </c>
      <c r="BO22" s="307">
        <f t="shared" si="37"/>
        <v>0</v>
      </c>
      <c r="BP22" s="307">
        <f t="shared" si="38"/>
        <v>0</v>
      </c>
      <c r="BQ22" s="306">
        <f t="shared" si="39"/>
        <v>0</v>
      </c>
      <c r="BR22" s="306">
        <f t="shared" si="40"/>
        <v>0</v>
      </c>
      <c r="BS22" s="306">
        <f t="shared" si="41"/>
        <v>0</v>
      </c>
      <c r="BT22" s="306">
        <f t="shared" si="42"/>
        <v>0</v>
      </c>
      <c r="BU22" s="305">
        <f t="shared" si="43"/>
        <v>0</v>
      </c>
      <c r="BV22" s="304">
        <f t="shared" si="44"/>
        <v>0</v>
      </c>
      <c r="BW22" s="301">
        <f t="shared" si="45"/>
        <v>0</v>
      </c>
      <c r="BX22" s="301">
        <f t="shared" si="46"/>
        <v>0</v>
      </c>
      <c r="BY22" s="301">
        <f t="shared" si="47"/>
        <v>0</v>
      </c>
      <c r="BZ22" s="301">
        <f t="shared" si="48"/>
        <v>0</v>
      </c>
      <c r="CA22" s="301">
        <f t="shared" si="49"/>
        <v>0</v>
      </c>
      <c r="CB22" s="301">
        <f t="shared" si="50"/>
        <v>0</v>
      </c>
      <c r="CC22" s="301">
        <f t="shared" si="51"/>
        <v>0</v>
      </c>
      <c r="CD22" s="301">
        <f t="shared" si="52"/>
        <v>0</v>
      </c>
      <c r="CE22" s="301">
        <f t="shared" si="53"/>
        <v>0</v>
      </c>
      <c r="CF22" s="300">
        <f t="shared" si="54"/>
        <v>0</v>
      </c>
      <c r="CG22" s="300"/>
      <c r="CH22" s="300">
        <f t="shared" si="55"/>
        <v>0</v>
      </c>
      <c r="CI22" s="300">
        <f t="shared" si="56"/>
        <v>0</v>
      </c>
      <c r="CJ22" s="300">
        <f t="shared" si="57"/>
        <v>0</v>
      </c>
      <c r="CK22" s="300">
        <f t="shared" si="58"/>
        <v>0</v>
      </c>
      <c r="CL22" s="303"/>
      <c r="CM22" s="302">
        <f t="shared" si="59"/>
        <v>0</v>
      </c>
      <c r="CN22" s="302">
        <f t="shared" si="60"/>
        <v>0</v>
      </c>
      <c r="CO22" s="301">
        <f t="shared" si="61"/>
        <v>0</v>
      </c>
      <c r="CP22" s="301">
        <f t="shared" si="62"/>
        <v>0</v>
      </c>
      <c r="CQ22" s="301">
        <f t="shared" si="63"/>
        <v>0</v>
      </c>
      <c r="CR22" s="301">
        <f t="shared" si="64"/>
        <v>0</v>
      </c>
      <c r="CS22" s="301">
        <f t="shared" si="65"/>
        <v>0</v>
      </c>
      <c r="CT22" s="301">
        <f t="shared" si="66"/>
        <v>0</v>
      </c>
      <c r="CU22" s="301">
        <f t="shared" si="67"/>
        <v>0</v>
      </c>
      <c r="CV22" s="301">
        <f t="shared" si="68"/>
        <v>0</v>
      </c>
      <c r="CW22" s="301">
        <f t="shared" si="69"/>
        <v>0</v>
      </c>
      <c r="CX22" s="301">
        <f t="shared" si="70"/>
        <v>0</v>
      </c>
      <c r="CY22" s="301">
        <f t="shared" si="71"/>
        <v>0</v>
      </c>
      <c r="CZ22" s="301">
        <f t="shared" si="72"/>
        <v>0</v>
      </c>
      <c r="DA22" s="300">
        <f t="shared" si="79"/>
        <v>0</v>
      </c>
      <c r="DC22" s="299">
        <f t="shared" si="73"/>
        <v>0</v>
      </c>
      <c r="DD22" s="299">
        <f t="shared" si="74"/>
        <v>0</v>
      </c>
      <c r="DE22" s="299">
        <f t="shared" si="75"/>
        <v>0</v>
      </c>
    </row>
    <row r="23" spans="2:109" x14ac:dyDescent="0.2">
      <c r="B23" s="368"/>
      <c r="C23" s="368"/>
      <c r="D23" s="315"/>
      <c r="E23" s="315"/>
      <c r="F23" s="315"/>
      <c r="G23" s="368"/>
      <c r="H23" s="368"/>
      <c r="I23" s="368"/>
      <c r="J23" s="368"/>
      <c r="K23" s="368"/>
      <c r="L23" s="303"/>
      <c r="M23" s="344" t="str">
        <f t="shared" si="0"/>
        <v/>
      </c>
      <c r="N23" s="344" t="str">
        <f t="shared" si="80"/>
        <v/>
      </c>
      <c r="O23" s="344" t="str">
        <f t="shared" si="76"/>
        <v/>
      </c>
      <c r="P23" s="347"/>
      <c r="Q23" s="232" t="str">
        <f t="shared" si="1"/>
        <v/>
      </c>
      <c r="S23" s="232" t="s">
        <v>229</v>
      </c>
      <c r="T23" s="232" t="s">
        <v>228</v>
      </c>
      <c r="AB23" s="314" t="str">
        <f t="shared" si="2"/>
        <v/>
      </c>
      <c r="AC23" s="312" t="str">
        <f t="shared" si="3"/>
        <v/>
      </c>
      <c r="AD23" s="313" t="str">
        <f t="shared" si="4"/>
        <v/>
      </c>
      <c r="AE23" s="312" t="str">
        <f t="shared" si="5"/>
        <v/>
      </c>
      <c r="AF23" s="313" t="str">
        <f t="shared" si="6"/>
        <v/>
      </c>
      <c r="AG23" s="312" t="str">
        <f t="shared" si="7"/>
        <v/>
      </c>
      <c r="AH23" s="313" t="str">
        <f t="shared" si="8"/>
        <v/>
      </c>
      <c r="AI23" s="312" t="str">
        <f t="shared" si="9"/>
        <v/>
      </c>
      <c r="AJ23" s="311" t="str">
        <f t="shared" si="10"/>
        <v/>
      </c>
      <c r="AK23" s="310" t="str">
        <f t="shared" si="11"/>
        <v/>
      </c>
      <c r="AL23" s="310" t="str">
        <f t="shared" si="12"/>
        <v/>
      </c>
      <c r="AM23" s="309" t="str">
        <f t="shared" si="13"/>
        <v/>
      </c>
      <c r="AN23" s="309" t="str">
        <f t="shared" si="14"/>
        <v/>
      </c>
      <c r="AO23" s="303"/>
      <c r="AP23" s="306">
        <f t="shared" si="77"/>
        <v>0</v>
      </c>
      <c r="AQ23" s="306">
        <f t="shared" si="15"/>
        <v>0</v>
      </c>
      <c r="AR23" s="308">
        <f t="shared" si="16"/>
        <v>0</v>
      </c>
      <c r="AS23" s="306">
        <f t="shared" si="17"/>
        <v>0</v>
      </c>
      <c r="AT23" s="306">
        <f t="shared" si="18"/>
        <v>0</v>
      </c>
      <c r="AU23" s="306">
        <f t="shared" si="19"/>
        <v>0</v>
      </c>
      <c r="AV23" s="306">
        <f t="shared" si="20"/>
        <v>0</v>
      </c>
      <c r="AW23" s="306">
        <f t="shared" si="21"/>
        <v>0</v>
      </c>
      <c r="AX23" s="306">
        <f t="shared" si="78"/>
        <v>0</v>
      </c>
      <c r="AY23" s="305">
        <f t="shared" si="22"/>
        <v>0</v>
      </c>
      <c r="AZ23" s="304">
        <f t="shared" si="23"/>
        <v>0</v>
      </c>
      <c r="BA23" s="301">
        <f t="shared" si="24"/>
        <v>0</v>
      </c>
      <c r="BB23" s="301">
        <f t="shared" si="25"/>
        <v>0</v>
      </c>
      <c r="BC23" s="301">
        <f t="shared" si="26"/>
        <v>0</v>
      </c>
      <c r="BD23" s="301">
        <f t="shared" si="27"/>
        <v>0</v>
      </c>
      <c r="BE23" s="301">
        <f t="shared" si="28"/>
        <v>0</v>
      </c>
      <c r="BF23" s="301">
        <f t="shared" si="29"/>
        <v>0</v>
      </c>
      <c r="BG23" s="301">
        <f t="shared" si="30"/>
        <v>0</v>
      </c>
      <c r="BH23" s="301">
        <f t="shared" si="31"/>
        <v>0</v>
      </c>
      <c r="BI23" s="301">
        <f t="shared" si="32"/>
        <v>0</v>
      </c>
      <c r="BJ23" s="300">
        <f t="shared" si="33"/>
        <v>0</v>
      </c>
      <c r="BK23" s="303"/>
      <c r="BL23" s="306">
        <f t="shared" si="34"/>
        <v>0</v>
      </c>
      <c r="BM23" s="306">
        <f t="shared" si="35"/>
        <v>0</v>
      </c>
      <c r="BN23" s="308">
        <f t="shared" si="36"/>
        <v>0</v>
      </c>
      <c r="BO23" s="307">
        <f t="shared" si="37"/>
        <v>0</v>
      </c>
      <c r="BP23" s="307">
        <f t="shared" si="38"/>
        <v>0</v>
      </c>
      <c r="BQ23" s="306">
        <f t="shared" si="39"/>
        <v>0</v>
      </c>
      <c r="BR23" s="306">
        <f t="shared" si="40"/>
        <v>0</v>
      </c>
      <c r="BS23" s="306">
        <f t="shared" si="41"/>
        <v>0</v>
      </c>
      <c r="BT23" s="306">
        <f t="shared" si="42"/>
        <v>0</v>
      </c>
      <c r="BU23" s="305">
        <f t="shared" si="43"/>
        <v>0</v>
      </c>
      <c r="BV23" s="304">
        <f t="shared" si="44"/>
        <v>0</v>
      </c>
      <c r="BW23" s="301">
        <f t="shared" si="45"/>
        <v>0</v>
      </c>
      <c r="BX23" s="301">
        <f t="shared" si="46"/>
        <v>0</v>
      </c>
      <c r="BY23" s="301">
        <f t="shared" si="47"/>
        <v>0</v>
      </c>
      <c r="BZ23" s="301">
        <f t="shared" si="48"/>
        <v>0</v>
      </c>
      <c r="CA23" s="301">
        <f t="shared" si="49"/>
        <v>0</v>
      </c>
      <c r="CB23" s="301">
        <f t="shared" si="50"/>
        <v>0</v>
      </c>
      <c r="CC23" s="301">
        <f t="shared" si="51"/>
        <v>0</v>
      </c>
      <c r="CD23" s="301">
        <f t="shared" si="52"/>
        <v>0</v>
      </c>
      <c r="CE23" s="301">
        <f t="shared" si="53"/>
        <v>0</v>
      </c>
      <c r="CF23" s="300">
        <f t="shared" si="54"/>
        <v>0</v>
      </c>
      <c r="CG23" s="300"/>
      <c r="CH23" s="300">
        <f t="shared" si="55"/>
        <v>0</v>
      </c>
      <c r="CI23" s="300">
        <f t="shared" si="56"/>
        <v>0</v>
      </c>
      <c r="CJ23" s="300">
        <f t="shared" si="57"/>
        <v>0</v>
      </c>
      <c r="CK23" s="300">
        <f t="shared" si="58"/>
        <v>0</v>
      </c>
      <c r="CL23" s="303"/>
      <c r="CM23" s="302">
        <f t="shared" si="59"/>
        <v>0</v>
      </c>
      <c r="CN23" s="302">
        <f t="shared" si="60"/>
        <v>0</v>
      </c>
      <c r="CO23" s="301">
        <f t="shared" si="61"/>
        <v>0</v>
      </c>
      <c r="CP23" s="301">
        <f t="shared" si="62"/>
        <v>0</v>
      </c>
      <c r="CQ23" s="301">
        <f t="shared" si="63"/>
        <v>0</v>
      </c>
      <c r="CR23" s="301">
        <f t="shared" si="64"/>
        <v>0</v>
      </c>
      <c r="CS23" s="301">
        <f t="shared" si="65"/>
        <v>0</v>
      </c>
      <c r="CT23" s="301">
        <f t="shared" si="66"/>
        <v>0</v>
      </c>
      <c r="CU23" s="301">
        <f t="shared" si="67"/>
        <v>0</v>
      </c>
      <c r="CV23" s="301">
        <f t="shared" si="68"/>
        <v>0</v>
      </c>
      <c r="CW23" s="301">
        <f t="shared" si="69"/>
        <v>0</v>
      </c>
      <c r="CX23" s="301">
        <f t="shared" si="70"/>
        <v>0</v>
      </c>
      <c r="CY23" s="301">
        <f t="shared" si="71"/>
        <v>0</v>
      </c>
      <c r="CZ23" s="301">
        <f t="shared" si="72"/>
        <v>0</v>
      </c>
      <c r="DA23" s="300">
        <f t="shared" si="79"/>
        <v>0</v>
      </c>
      <c r="DC23" s="299">
        <f t="shared" si="73"/>
        <v>0</v>
      </c>
      <c r="DD23" s="299">
        <f t="shared" si="74"/>
        <v>0</v>
      </c>
      <c r="DE23" s="299">
        <f t="shared" si="75"/>
        <v>0</v>
      </c>
    </row>
    <row r="24" spans="2:109" x14ac:dyDescent="0.2">
      <c r="B24" s="368"/>
      <c r="C24" s="368"/>
      <c r="D24" s="315"/>
      <c r="E24" s="315"/>
      <c r="F24" s="315"/>
      <c r="G24" s="368"/>
      <c r="H24" s="368"/>
      <c r="I24" s="368"/>
      <c r="J24" s="368"/>
      <c r="K24" s="368"/>
      <c r="L24" s="303"/>
      <c r="M24" s="344" t="str">
        <f t="shared" si="0"/>
        <v/>
      </c>
      <c r="N24" s="344" t="str">
        <f t="shared" si="80"/>
        <v/>
      </c>
      <c r="O24" s="344" t="str">
        <f t="shared" si="76"/>
        <v/>
      </c>
      <c r="P24" s="347"/>
      <c r="Q24" s="232" t="str">
        <f t="shared" si="1"/>
        <v/>
      </c>
      <c r="S24" s="232" t="s">
        <v>227</v>
      </c>
      <c r="T24" s="318" t="s">
        <v>226</v>
      </c>
      <c r="AB24" s="314" t="str">
        <f t="shared" si="2"/>
        <v/>
      </c>
      <c r="AC24" s="312" t="str">
        <f t="shared" si="3"/>
        <v/>
      </c>
      <c r="AD24" s="313" t="str">
        <f t="shared" si="4"/>
        <v/>
      </c>
      <c r="AE24" s="312" t="str">
        <f t="shared" si="5"/>
        <v/>
      </c>
      <c r="AF24" s="313" t="str">
        <f t="shared" si="6"/>
        <v/>
      </c>
      <c r="AG24" s="312" t="str">
        <f t="shared" si="7"/>
        <v/>
      </c>
      <c r="AH24" s="313" t="str">
        <f t="shared" si="8"/>
        <v/>
      </c>
      <c r="AI24" s="312" t="str">
        <f t="shared" si="9"/>
        <v/>
      </c>
      <c r="AJ24" s="311" t="str">
        <f t="shared" si="10"/>
        <v/>
      </c>
      <c r="AK24" s="310" t="str">
        <f t="shared" si="11"/>
        <v/>
      </c>
      <c r="AL24" s="310" t="str">
        <f t="shared" si="12"/>
        <v/>
      </c>
      <c r="AM24" s="309" t="str">
        <f t="shared" si="13"/>
        <v/>
      </c>
      <c r="AN24" s="309" t="str">
        <f t="shared" si="14"/>
        <v/>
      </c>
      <c r="AO24" s="303"/>
      <c r="AP24" s="306">
        <f t="shared" si="77"/>
        <v>0</v>
      </c>
      <c r="AQ24" s="306">
        <f t="shared" si="15"/>
        <v>0</v>
      </c>
      <c r="AR24" s="308">
        <f t="shared" si="16"/>
        <v>0</v>
      </c>
      <c r="AS24" s="306">
        <f t="shared" si="17"/>
        <v>0</v>
      </c>
      <c r="AT24" s="306">
        <f t="shared" si="18"/>
        <v>0</v>
      </c>
      <c r="AU24" s="306">
        <f t="shared" si="19"/>
        <v>0</v>
      </c>
      <c r="AV24" s="306">
        <f t="shared" si="20"/>
        <v>0</v>
      </c>
      <c r="AW24" s="306">
        <f t="shared" si="21"/>
        <v>0</v>
      </c>
      <c r="AX24" s="306">
        <f t="shared" si="78"/>
        <v>0</v>
      </c>
      <c r="AY24" s="305">
        <f t="shared" si="22"/>
        <v>0</v>
      </c>
      <c r="AZ24" s="304">
        <f t="shared" si="23"/>
        <v>0</v>
      </c>
      <c r="BA24" s="301">
        <f t="shared" si="24"/>
        <v>0</v>
      </c>
      <c r="BB24" s="301">
        <f t="shared" si="25"/>
        <v>0</v>
      </c>
      <c r="BC24" s="301">
        <f t="shared" si="26"/>
        <v>0</v>
      </c>
      <c r="BD24" s="301">
        <f t="shared" si="27"/>
        <v>0</v>
      </c>
      <c r="BE24" s="301">
        <f t="shared" si="28"/>
        <v>0</v>
      </c>
      <c r="BF24" s="301">
        <f t="shared" si="29"/>
        <v>0</v>
      </c>
      <c r="BG24" s="301">
        <f t="shared" si="30"/>
        <v>0</v>
      </c>
      <c r="BH24" s="301">
        <f t="shared" si="31"/>
        <v>0</v>
      </c>
      <c r="BI24" s="301">
        <f t="shared" si="32"/>
        <v>0</v>
      </c>
      <c r="BJ24" s="300">
        <f t="shared" si="33"/>
        <v>0</v>
      </c>
      <c r="BK24" s="303"/>
      <c r="BL24" s="306">
        <f t="shared" si="34"/>
        <v>0</v>
      </c>
      <c r="BM24" s="306">
        <f t="shared" si="35"/>
        <v>0</v>
      </c>
      <c r="BN24" s="308">
        <f t="shared" si="36"/>
        <v>0</v>
      </c>
      <c r="BO24" s="307">
        <f t="shared" si="37"/>
        <v>0</v>
      </c>
      <c r="BP24" s="307">
        <f t="shared" si="38"/>
        <v>0</v>
      </c>
      <c r="BQ24" s="306">
        <f t="shared" si="39"/>
        <v>0</v>
      </c>
      <c r="BR24" s="306">
        <f t="shared" si="40"/>
        <v>0</v>
      </c>
      <c r="BS24" s="306">
        <f t="shared" si="41"/>
        <v>0</v>
      </c>
      <c r="BT24" s="306">
        <f t="shared" si="42"/>
        <v>0</v>
      </c>
      <c r="BU24" s="305">
        <f t="shared" si="43"/>
        <v>0</v>
      </c>
      <c r="BV24" s="304">
        <f t="shared" si="44"/>
        <v>0</v>
      </c>
      <c r="BW24" s="301">
        <f t="shared" si="45"/>
        <v>0</v>
      </c>
      <c r="BX24" s="301">
        <f t="shared" si="46"/>
        <v>0</v>
      </c>
      <c r="BY24" s="301">
        <f t="shared" si="47"/>
        <v>0</v>
      </c>
      <c r="BZ24" s="301">
        <f t="shared" si="48"/>
        <v>0</v>
      </c>
      <c r="CA24" s="301">
        <f t="shared" si="49"/>
        <v>0</v>
      </c>
      <c r="CB24" s="301">
        <f t="shared" si="50"/>
        <v>0</v>
      </c>
      <c r="CC24" s="301">
        <f t="shared" si="51"/>
        <v>0</v>
      </c>
      <c r="CD24" s="301">
        <f t="shared" si="52"/>
        <v>0</v>
      </c>
      <c r="CE24" s="301">
        <f t="shared" si="53"/>
        <v>0</v>
      </c>
      <c r="CF24" s="300">
        <f t="shared" si="54"/>
        <v>0</v>
      </c>
      <c r="CG24" s="300"/>
      <c r="CH24" s="300">
        <f t="shared" si="55"/>
        <v>0</v>
      </c>
      <c r="CI24" s="300">
        <f t="shared" si="56"/>
        <v>0</v>
      </c>
      <c r="CJ24" s="300">
        <f t="shared" si="57"/>
        <v>0</v>
      </c>
      <c r="CK24" s="300">
        <f t="shared" si="58"/>
        <v>0</v>
      </c>
      <c r="CL24" s="303"/>
      <c r="CM24" s="302">
        <f t="shared" si="59"/>
        <v>0</v>
      </c>
      <c r="CN24" s="302">
        <f t="shared" si="60"/>
        <v>0</v>
      </c>
      <c r="CO24" s="301">
        <f t="shared" si="61"/>
        <v>0</v>
      </c>
      <c r="CP24" s="301">
        <f t="shared" si="62"/>
        <v>0</v>
      </c>
      <c r="CQ24" s="301">
        <f t="shared" si="63"/>
        <v>0</v>
      </c>
      <c r="CR24" s="301">
        <f t="shared" si="64"/>
        <v>0</v>
      </c>
      <c r="CS24" s="301">
        <f t="shared" si="65"/>
        <v>0</v>
      </c>
      <c r="CT24" s="301">
        <f t="shared" si="66"/>
        <v>0</v>
      </c>
      <c r="CU24" s="301">
        <f t="shared" si="67"/>
        <v>0</v>
      </c>
      <c r="CV24" s="301">
        <f t="shared" si="68"/>
        <v>0</v>
      </c>
      <c r="CW24" s="301">
        <f t="shared" si="69"/>
        <v>0</v>
      </c>
      <c r="CX24" s="301">
        <f t="shared" si="70"/>
        <v>0</v>
      </c>
      <c r="CY24" s="301">
        <f t="shared" si="71"/>
        <v>0</v>
      </c>
      <c r="CZ24" s="301">
        <f t="shared" si="72"/>
        <v>0</v>
      </c>
      <c r="DA24" s="300">
        <f t="shared" si="79"/>
        <v>0</v>
      </c>
      <c r="DC24" s="299">
        <f t="shared" si="73"/>
        <v>0</v>
      </c>
      <c r="DD24" s="299">
        <f t="shared" si="74"/>
        <v>0</v>
      </c>
      <c r="DE24" s="299">
        <f t="shared" si="75"/>
        <v>0</v>
      </c>
    </row>
    <row r="25" spans="2:109" x14ac:dyDescent="0.2">
      <c r="B25" s="368"/>
      <c r="C25" s="368"/>
      <c r="D25" s="315"/>
      <c r="E25" s="315"/>
      <c r="F25" s="315"/>
      <c r="G25" s="368"/>
      <c r="H25" s="368"/>
      <c r="I25" s="368"/>
      <c r="J25" s="368"/>
      <c r="K25" s="368"/>
      <c r="L25" s="303"/>
      <c r="M25" s="344" t="str">
        <f t="shared" si="0"/>
        <v/>
      </c>
      <c r="N25" s="344" t="str">
        <f t="shared" si="80"/>
        <v/>
      </c>
      <c r="O25" s="344" t="str">
        <f t="shared" si="76"/>
        <v/>
      </c>
      <c r="P25" s="347"/>
      <c r="Q25" s="232" t="str">
        <f t="shared" si="1"/>
        <v/>
      </c>
      <c r="S25" s="232" t="s">
        <v>225</v>
      </c>
      <c r="T25" s="318" t="s">
        <v>224</v>
      </c>
      <c r="AB25" s="314" t="str">
        <f t="shared" si="2"/>
        <v/>
      </c>
      <c r="AC25" s="312" t="str">
        <f t="shared" si="3"/>
        <v/>
      </c>
      <c r="AD25" s="313" t="str">
        <f t="shared" si="4"/>
        <v/>
      </c>
      <c r="AE25" s="312" t="str">
        <f t="shared" si="5"/>
        <v/>
      </c>
      <c r="AF25" s="313" t="str">
        <f t="shared" si="6"/>
        <v/>
      </c>
      <c r="AG25" s="312" t="str">
        <f t="shared" si="7"/>
        <v/>
      </c>
      <c r="AH25" s="313" t="str">
        <f t="shared" si="8"/>
        <v/>
      </c>
      <c r="AI25" s="312" t="str">
        <f t="shared" si="9"/>
        <v/>
      </c>
      <c r="AJ25" s="311" t="str">
        <f t="shared" si="10"/>
        <v/>
      </c>
      <c r="AK25" s="310" t="str">
        <f t="shared" si="11"/>
        <v/>
      </c>
      <c r="AL25" s="310" t="str">
        <f t="shared" si="12"/>
        <v/>
      </c>
      <c r="AM25" s="309" t="str">
        <f t="shared" si="13"/>
        <v/>
      </c>
      <c r="AN25" s="309" t="str">
        <f t="shared" si="14"/>
        <v/>
      </c>
      <c r="AO25" s="303"/>
      <c r="AP25" s="306">
        <f t="shared" si="77"/>
        <v>0</v>
      </c>
      <c r="AQ25" s="306">
        <f t="shared" si="15"/>
        <v>0</v>
      </c>
      <c r="AR25" s="308">
        <f t="shared" si="16"/>
        <v>0</v>
      </c>
      <c r="AS25" s="306">
        <f t="shared" si="17"/>
        <v>0</v>
      </c>
      <c r="AT25" s="306">
        <f t="shared" si="18"/>
        <v>0</v>
      </c>
      <c r="AU25" s="306">
        <f t="shared" si="19"/>
        <v>0</v>
      </c>
      <c r="AV25" s="306">
        <f t="shared" si="20"/>
        <v>0</v>
      </c>
      <c r="AW25" s="306">
        <f t="shared" si="21"/>
        <v>0</v>
      </c>
      <c r="AX25" s="306">
        <f t="shared" si="78"/>
        <v>0</v>
      </c>
      <c r="AY25" s="305">
        <f t="shared" si="22"/>
        <v>0</v>
      </c>
      <c r="AZ25" s="304">
        <f t="shared" si="23"/>
        <v>0</v>
      </c>
      <c r="BA25" s="301">
        <f t="shared" si="24"/>
        <v>0</v>
      </c>
      <c r="BB25" s="301">
        <f t="shared" si="25"/>
        <v>0</v>
      </c>
      <c r="BC25" s="301">
        <f t="shared" si="26"/>
        <v>0</v>
      </c>
      <c r="BD25" s="301">
        <f t="shared" si="27"/>
        <v>0</v>
      </c>
      <c r="BE25" s="301">
        <f t="shared" si="28"/>
        <v>0</v>
      </c>
      <c r="BF25" s="301">
        <f t="shared" si="29"/>
        <v>0</v>
      </c>
      <c r="BG25" s="301">
        <f t="shared" si="30"/>
        <v>0</v>
      </c>
      <c r="BH25" s="301">
        <f t="shared" si="31"/>
        <v>0</v>
      </c>
      <c r="BI25" s="301">
        <f t="shared" si="32"/>
        <v>0</v>
      </c>
      <c r="BJ25" s="300">
        <f t="shared" si="33"/>
        <v>0</v>
      </c>
      <c r="BK25" s="303"/>
      <c r="BL25" s="306">
        <f t="shared" si="34"/>
        <v>0</v>
      </c>
      <c r="BM25" s="306">
        <f t="shared" si="35"/>
        <v>0</v>
      </c>
      <c r="BN25" s="308">
        <f t="shared" si="36"/>
        <v>0</v>
      </c>
      <c r="BO25" s="307">
        <f t="shared" si="37"/>
        <v>0</v>
      </c>
      <c r="BP25" s="307">
        <f t="shared" si="38"/>
        <v>0</v>
      </c>
      <c r="BQ25" s="306">
        <f t="shared" si="39"/>
        <v>0</v>
      </c>
      <c r="BR25" s="306">
        <f t="shared" si="40"/>
        <v>0</v>
      </c>
      <c r="BS25" s="306">
        <f t="shared" si="41"/>
        <v>0</v>
      </c>
      <c r="BT25" s="306">
        <f t="shared" si="42"/>
        <v>0</v>
      </c>
      <c r="BU25" s="305">
        <f t="shared" si="43"/>
        <v>0</v>
      </c>
      <c r="BV25" s="304">
        <f t="shared" si="44"/>
        <v>0</v>
      </c>
      <c r="BW25" s="301">
        <f t="shared" si="45"/>
        <v>0</v>
      </c>
      <c r="BX25" s="301">
        <f t="shared" si="46"/>
        <v>0</v>
      </c>
      <c r="BY25" s="301">
        <f t="shared" si="47"/>
        <v>0</v>
      </c>
      <c r="BZ25" s="301">
        <f t="shared" si="48"/>
        <v>0</v>
      </c>
      <c r="CA25" s="301">
        <f t="shared" si="49"/>
        <v>0</v>
      </c>
      <c r="CB25" s="301">
        <f t="shared" si="50"/>
        <v>0</v>
      </c>
      <c r="CC25" s="301">
        <f t="shared" si="51"/>
        <v>0</v>
      </c>
      <c r="CD25" s="301">
        <f t="shared" si="52"/>
        <v>0</v>
      </c>
      <c r="CE25" s="301">
        <f t="shared" si="53"/>
        <v>0</v>
      </c>
      <c r="CF25" s="300">
        <f t="shared" si="54"/>
        <v>0</v>
      </c>
      <c r="CG25" s="300"/>
      <c r="CH25" s="300">
        <f t="shared" si="55"/>
        <v>0</v>
      </c>
      <c r="CI25" s="300">
        <f t="shared" si="56"/>
        <v>0</v>
      </c>
      <c r="CJ25" s="300">
        <f t="shared" si="57"/>
        <v>0</v>
      </c>
      <c r="CK25" s="300">
        <f t="shared" si="58"/>
        <v>0</v>
      </c>
      <c r="CL25" s="303"/>
      <c r="CM25" s="302">
        <f t="shared" si="59"/>
        <v>0</v>
      </c>
      <c r="CN25" s="302">
        <f t="shared" si="60"/>
        <v>0</v>
      </c>
      <c r="CO25" s="301">
        <f t="shared" si="61"/>
        <v>0</v>
      </c>
      <c r="CP25" s="301">
        <f t="shared" si="62"/>
        <v>0</v>
      </c>
      <c r="CQ25" s="301">
        <f t="shared" si="63"/>
        <v>0</v>
      </c>
      <c r="CR25" s="301">
        <f t="shared" si="64"/>
        <v>0</v>
      </c>
      <c r="CS25" s="301">
        <f t="shared" si="65"/>
        <v>0</v>
      </c>
      <c r="CT25" s="301">
        <f t="shared" si="66"/>
        <v>0</v>
      </c>
      <c r="CU25" s="301">
        <f t="shared" si="67"/>
        <v>0</v>
      </c>
      <c r="CV25" s="301">
        <f t="shared" si="68"/>
        <v>0</v>
      </c>
      <c r="CW25" s="301">
        <f t="shared" si="69"/>
        <v>0</v>
      </c>
      <c r="CX25" s="301">
        <f t="shared" si="70"/>
        <v>0</v>
      </c>
      <c r="CY25" s="301">
        <f t="shared" si="71"/>
        <v>0</v>
      </c>
      <c r="CZ25" s="301">
        <f t="shared" si="72"/>
        <v>0</v>
      </c>
      <c r="DA25" s="300">
        <f t="shared" si="79"/>
        <v>0</v>
      </c>
      <c r="DC25" s="299">
        <f t="shared" si="73"/>
        <v>0</v>
      </c>
      <c r="DD25" s="299">
        <f t="shared" si="74"/>
        <v>0</v>
      </c>
      <c r="DE25" s="299">
        <f t="shared" si="75"/>
        <v>0</v>
      </c>
    </row>
    <row r="26" spans="2:109" x14ac:dyDescent="0.2">
      <c r="B26" s="368"/>
      <c r="C26" s="368"/>
      <c r="D26" s="315"/>
      <c r="E26" s="315"/>
      <c r="F26" s="315"/>
      <c r="G26" s="368"/>
      <c r="H26" s="368"/>
      <c r="I26" s="368"/>
      <c r="J26" s="368"/>
      <c r="K26" s="368"/>
      <c r="L26" s="303"/>
      <c r="M26" s="344" t="str">
        <f t="shared" si="0"/>
        <v/>
      </c>
      <c r="N26" s="344" t="str">
        <f t="shared" si="80"/>
        <v/>
      </c>
      <c r="O26" s="344" t="str">
        <f t="shared" si="76"/>
        <v/>
      </c>
      <c r="P26" s="347"/>
      <c r="Q26" s="232" t="str">
        <f t="shared" si="1"/>
        <v/>
      </c>
      <c r="S26" s="232" t="s">
        <v>223</v>
      </c>
      <c r="T26" s="232" t="s">
        <v>222</v>
      </c>
      <c r="AB26" s="314" t="str">
        <f t="shared" si="2"/>
        <v/>
      </c>
      <c r="AC26" s="312" t="str">
        <f t="shared" si="3"/>
        <v/>
      </c>
      <c r="AD26" s="313" t="str">
        <f t="shared" si="4"/>
        <v/>
      </c>
      <c r="AE26" s="312" t="str">
        <f t="shared" si="5"/>
        <v/>
      </c>
      <c r="AF26" s="313" t="str">
        <f t="shared" si="6"/>
        <v/>
      </c>
      <c r="AG26" s="312" t="str">
        <f t="shared" si="7"/>
        <v/>
      </c>
      <c r="AH26" s="313" t="str">
        <f t="shared" si="8"/>
        <v/>
      </c>
      <c r="AI26" s="312" t="str">
        <f t="shared" si="9"/>
        <v/>
      </c>
      <c r="AJ26" s="311" t="str">
        <f t="shared" si="10"/>
        <v/>
      </c>
      <c r="AK26" s="310" t="str">
        <f t="shared" si="11"/>
        <v/>
      </c>
      <c r="AL26" s="310" t="str">
        <f t="shared" si="12"/>
        <v/>
      </c>
      <c r="AM26" s="309" t="str">
        <f t="shared" si="13"/>
        <v/>
      </c>
      <c r="AN26" s="309" t="str">
        <f t="shared" si="14"/>
        <v/>
      </c>
      <c r="AO26" s="303"/>
      <c r="AP26" s="306">
        <f t="shared" si="77"/>
        <v>0</v>
      </c>
      <c r="AQ26" s="306">
        <f t="shared" si="15"/>
        <v>0</v>
      </c>
      <c r="AR26" s="308">
        <f t="shared" si="16"/>
        <v>0</v>
      </c>
      <c r="AS26" s="306">
        <f t="shared" si="17"/>
        <v>0</v>
      </c>
      <c r="AT26" s="306">
        <f t="shared" si="18"/>
        <v>0</v>
      </c>
      <c r="AU26" s="306">
        <f t="shared" si="19"/>
        <v>0</v>
      </c>
      <c r="AV26" s="306">
        <f t="shared" si="20"/>
        <v>0</v>
      </c>
      <c r="AW26" s="306">
        <f t="shared" si="21"/>
        <v>0</v>
      </c>
      <c r="AX26" s="306">
        <f t="shared" si="78"/>
        <v>0</v>
      </c>
      <c r="AY26" s="305">
        <f t="shared" si="22"/>
        <v>0</v>
      </c>
      <c r="AZ26" s="304">
        <f t="shared" si="23"/>
        <v>0</v>
      </c>
      <c r="BA26" s="301">
        <f t="shared" si="24"/>
        <v>0</v>
      </c>
      <c r="BB26" s="301">
        <f t="shared" si="25"/>
        <v>0</v>
      </c>
      <c r="BC26" s="301">
        <f t="shared" si="26"/>
        <v>0</v>
      </c>
      <c r="BD26" s="301">
        <f t="shared" si="27"/>
        <v>0</v>
      </c>
      <c r="BE26" s="301">
        <f t="shared" si="28"/>
        <v>0</v>
      </c>
      <c r="BF26" s="301">
        <f t="shared" si="29"/>
        <v>0</v>
      </c>
      <c r="BG26" s="301">
        <f t="shared" si="30"/>
        <v>0</v>
      </c>
      <c r="BH26" s="301">
        <f t="shared" si="31"/>
        <v>0</v>
      </c>
      <c r="BI26" s="301">
        <f t="shared" si="32"/>
        <v>0</v>
      </c>
      <c r="BJ26" s="300">
        <f t="shared" si="33"/>
        <v>0</v>
      </c>
      <c r="BK26" s="303"/>
      <c r="BL26" s="306">
        <f t="shared" si="34"/>
        <v>0</v>
      </c>
      <c r="BM26" s="306">
        <f t="shared" si="35"/>
        <v>0</v>
      </c>
      <c r="BN26" s="308">
        <f t="shared" si="36"/>
        <v>0</v>
      </c>
      <c r="BO26" s="307">
        <f t="shared" si="37"/>
        <v>0</v>
      </c>
      <c r="BP26" s="307">
        <f t="shared" si="38"/>
        <v>0</v>
      </c>
      <c r="BQ26" s="306">
        <f t="shared" si="39"/>
        <v>0</v>
      </c>
      <c r="BR26" s="306">
        <f t="shared" si="40"/>
        <v>0</v>
      </c>
      <c r="BS26" s="306">
        <f t="shared" si="41"/>
        <v>0</v>
      </c>
      <c r="BT26" s="306">
        <f t="shared" si="42"/>
        <v>0</v>
      </c>
      <c r="BU26" s="305">
        <f t="shared" si="43"/>
        <v>0</v>
      </c>
      <c r="BV26" s="304">
        <f t="shared" si="44"/>
        <v>0</v>
      </c>
      <c r="BW26" s="301">
        <f t="shared" si="45"/>
        <v>0</v>
      </c>
      <c r="BX26" s="301">
        <f t="shared" si="46"/>
        <v>0</v>
      </c>
      <c r="BY26" s="301">
        <f t="shared" si="47"/>
        <v>0</v>
      </c>
      <c r="BZ26" s="301">
        <f t="shared" si="48"/>
        <v>0</v>
      </c>
      <c r="CA26" s="301">
        <f t="shared" si="49"/>
        <v>0</v>
      </c>
      <c r="CB26" s="301">
        <f t="shared" si="50"/>
        <v>0</v>
      </c>
      <c r="CC26" s="301">
        <f t="shared" si="51"/>
        <v>0</v>
      </c>
      <c r="CD26" s="301">
        <f t="shared" si="52"/>
        <v>0</v>
      </c>
      <c r="CE26" s="301">
        <f t="shared" si="53"/>
        <v>0</v>
      </c>
      <c r="CF26" s="300">
        <f t="shared" si="54"/>
        <v>0</v>
      </c>
      <c r="CG26" s="300"/>
      <c r="CH26" s="300">
        <f t="shared" si="55"/>
        <v>0</v>
      </c>
      <c r="CI26" s="300">
        <f t="shared" si="56"/>
        <v>0</v>
      </c>
      <c r="CJ26" s="300">
        <f t="shared" si="57"/>
        <v>0</v>
      </c>
      <c r="CK26" s="300">
        <f t="shared" si="58"/>
        <v>0</v>
      </c>
      <c r="CL26" s="303"/>
      <c r="CM26" s="302">
        <f t="shared" si="59"/>
        <v>0</v>
      </c>
      <c r="CN26" s="302">
        <f t="shared" si="60"/>
        <v>0</v>
      </c>
      <c r="CO26" s="301">
        <f t="shared" si="61"/>
        <v>0</v>
      </c>
      <c r="CP26" s="301">
        <f t="shared" si="62"/>
        <v>0</v>
      </c>
      <c r="CQ26" s="301">
        <f t="shared" si="63"/>
        <v>0</v>
      </c>
      <c r="CR26" s="301">
        <f t="shared" si="64"/>
        <v>0</v>
      </c>
      <c r="CS26" s="301">
        <f t="shared" si="65"/>
        <v>0</v>
      </c>
      <c r="CT26" s="301">
        <f t="shared" si="66"/>
        <v>0</v>
      </c>
      <c r="CU26" s="301">
        <f t="shared" si="67"/>
        <v>0</v>
      </c>
      <c r="CV26" s="301">
        <f t="shared" si="68"/>
        <v>0</v>
      </c>
      <c r="CW26" s="301">
        <f t="shared" si="69"/>
        <v>0</v>
      </c>
      <c r="CX26" s="301">
        <f t="shared" si="70"/>
        <v>0</v>
      </c>
      <c r="CY26" s="301">
        <f t="shared" si="71"/>
        <v>0</v>
      </c>
      <c r="CZ26" s="301">
        <f t="shared" si="72"/>
        <v>0</v>
      </c>
      <c r="DA26" s="300">
        <f t="shared" si="79"/>
        <v>0</v>
      </c>
      <c r="DC26" s="299">
        <f t="shared" si="73"/>
        <v>0</v>
      </c>
      <c r="DD26" s="299">
        <f t="shared" si="74"/>
        <v>0</v>
      </c>
      <c r="DE26" s="299">
        <f t="shared" si="75"/>
        <v>0</v>
      </c>
    </row>
    <row r="27" spans="2:109" x14ac:dyDescent="0.2">
      <c r="B27" s="368"/>
      <c r="C27" s="368"/>
      <c r="D27" s="315"/>
      <c r="E27" s="315"/>
      <c r="F27" s="315"/>
      <c r="G27" s="368"/>
      <c r="H27" s="368"/>
      <c r="I27" s="368"/>
      <c r="J27" s="368"/>
      <c r="K27" s="368"/>
      <c r="L27" s="303"/>
      <c r="M27" s="344" t="str">
        <f t="shared" si="0"/>
        <v/>
      </c>
      <c r="N27" s="344" t="str">
        <f t="shared" si="80"/>
        <v/>
      </c>
      <c r="O27" s="344" t="str">
        <f t="shared" si="76"/>
        <v/>
      </c>
      <c r="P27" s="347"/>
      <c r="Q27" s="232" t="str">
        <f t="shared" si="1"/>
        <v/>
      </c>
      <c r="S27" s="232" t="s">
        <v>221</v>
      </c>
      <c r="T27" s="232" t="s">
        <v>220</v>
      </c>
      <c r="AB27" s="314" t="str">
        <f t="shared" si="2"/>
        <v/>
      </c>
      <c r="AC27" s="312" t="str">
        <f t="shared" si="3"/>
        <v/>
      </c>
      <c r="AD27" s="313" t="str">
        <f t="shared" si="4"/>
        <v/>
      </c>
      <c r="AE27" s="312" t="str">
        <f t="shared" si="5"/>
        <v/>
      </c>
      <c r="AF27" s="313" t="str">
        <f t="shared" si="6"/>
        <v/>
      </c>
      <c r="AG27" s="312" t="str">
        <f t="shared" si="7"/>
        <v/>
      </c>
      <c r="AH27" s="313" t="str">
        <f t="shared" si="8"/>
        <v/>
      </c>
      <c r="AI27" s="312" t="str">
        <f t="shared" si="9"/>
        <v/>
      </c>
      <c r="AJ27" s="311" t="str">
        <f t="shared" si="10"/>
        <v/>
      </c>
      <c r="AK27" s="310" t="str">
        <f t="shared" si="11"/>
        <v/>
      </c>
      <c r="AL27" s="310" t="str">
        <f t="shared" si="12"/>
        <v/>
      </c>
      <c r="AM27" s="309" t="str">
        <f t="shared" si="13"/>
        <v/>
      </c>
      <c r="AN27" s="309" t="str">
        <f t="shared" si="14"/>
        <v/>
      </c>
      <c r="AO27" s="303"/>
      <c r="AP27" s="306">
        <f t="shared" si="77"/>
        <v>0</v>
      </c>
      <c r="AQ27" s="306">
        <f t="shared" si="15"/>
        <v>0</v>
      </c>
      <c r="AR27" s="308">
        <f t="shared" si="16"/>
        <v>0</v>
      </c>
      <c r="AS27" s="306">
        <f t="shared" si="17"/>
        <v>0</v>
      </c>
      <c r="AT27" s="306">
        <f t="shared" si="18"/>
        <v>0</v>
      </c>
      <c r="AU27" s="306">
        <f t="shared" si="19"/>
        <v>0</v>
      </c>
      <c r="AV27" s="306">
        <f t="shared" si="20"/>
        <v>0</v>
      </c>
      <c r="AW27" s="306">
        <f t="shared" si="21"/>
        <v>0</v>
      </c>
      <c r="AX27" s="306">
        <f t="shared" si="78"/>
        <v>0</v>
      </c>
      <c r="AY27" s="305">
        <f t="shared" si="22"/>
        <v>0</v>
      </c>
      <c r="AZ27" s="304">
        <f t="shared" si="23"/>
        <v>0</v>
      </c>
      <c r="BA27" s="301">
        <f t="shared" si="24"/>
        <v>0</v>
      </c>
      <c r="BB27" s="301">
        <f t="shared" si="25"/>
        <v>0</v>
      </c>
      <c r="BC27" s="301">
        <f t="shared" si="26"/>
        <v>0</v>
      </c>
      <c r="BD27" s="301">
        <f t="shared" si="27"/>
        <v>0</v>
      </c>
      <c r="BE27" s="301">
        <f t="shared" si="28"/>
        <v>0</v>
      </c>
      <c r="BF27" s="301">
        <f t="shared" si="29"/>
        <v>0</v>
      </c>
      <c r="BG27" s="301">
        <f t="shared" si="30"/>
        <v>0</v>
      </c>
      <c r="BH27" s="301">
        <f t="shared" si="31"/>
        <v>0</v>
      </c>
      <c r="BI27" s="301">
        <f t="shared" si="32"/>
        <v>0</v>
      </c>
      <c r="BJ27" s="300">
        <f t="shared" si="33"/>
        <v>0</v>
      </c>
      <c r="BK27" s="303"/>
      <c r="BL27" s="306">
        <f t="shared" si="34"/>
        <v>0</v>
      </c>
      <c r="BM27" s="306">
        <f t="shared" si="35"/>
        <v>0</v>
      </c>
      <c r="BN27" s="308">
        <f t="shared" si="36"/>
        <v>0</v>
      </c>
      <c r="BO27" s="307">
        <f t="shared" si="37"/>
        <v>0</v>
      </c>
      <c r="BP27" s="307">
        <f t="shared" si="38"/>
        <v>0</v>
      </c>
      <c r="BQ27" s="306">
        <f t="shared" si="39"/>
        <v>0</v>
      </c>
      <c r="BR27" s="306">
        <f t="shared" si="40"/>
        <v>0</v>
      </c>
      <c r="BS27" s="306">
        <f t="shared" si="41"/>
        <v>0</v>
      </c>
      <c r="BT27" s="306">
        <f t="shared" si="42"/>
        <v>0</v>
      </c>
      <c r="BU27" s="305">
        <f t="shared" si="43"/>
        <v>0</v>
      </c>
      <c r="BV27" s="304">
        <f t="shared" si="44"/>
        <v>0</v>
      </c>
      <c r="BW27" s="301">
        <f t="shared" si="45"/>
        <v>0</v>
      </c>
      <c r="BX27" s="301">
        <f t="shared" si="46"/>
        <v>0</v>
      </c>
      <c r="BY27" s="301">
        <f t="shared" si="47"/>
        <v>0</v>
      </c>
      <c r="BZ27" s="301">
        <f t="shared" si="48"/>
        <v>0</v>
      </c>
      <c r="CA27" s="301">
        <f t="shared" si="49"/>
        <v>0</v>
      </c>
      <c r="CB27" s="301">
        <f t="shared" si="50"/>
        <v>0</v>
      </c>
      <c r="CC27" s="301">
        <f t="shared" si="51"/>
        <v>0</v>
      </c>
      <c r="CD27" s="301">
        <f t="shared" si="52"/>
        <v>0</v>
      </c>
      <c r="CE27" s="301">
        <f t="shared" si="53"/>
        <v>0</v>
      </c>
      <c r="CF27" s="300">
        <f t="shared" si="54"/>
        <v>0</v>
      </c>
      <c r="CG27" s="300"/>
      <c r="CH27" s="300">
        <f t="shared" si="55"/>
        <v>0</v>
      </c>
      <c r="CI27" s="300">
        <f t="shared" si="56"/>
        <v>0</v>
      </c>
      <c r="CJ27" s="300">
        <f t="shared" si="57"/>
        <v>0</v>
      </c>
      <c r="CK27" s="300">
        <f t="shared" si="58"/>
        <v>0</v>
      </c>
      <c r="CL27" s="303"/>
      <c r="CM27" s="302">
        <f t="shared" si="59"/>
        <v>0</v>
      </c>
      <c r="CN27" s="302">
        <f t="shared" si="60"/>
        <v>0</v>
      </c>
      <c r="CO27" s="301">
        <f t="shared" si="61"/>
        <v>0</v>
      </c>
      <c r="CP27" s="301">
        <f t="shared" si="62"/>
        <v>0</v>
      </c>
      <c r="CQ27" s="301">
        <f t="shared" si="63"/>
        <v>0</v>
      </c>
      <c r="CR27" s="301">
        <f t="shared" si="64"/>
        <v>0</v>
      </c>
      <c r="CS27" s="301">
        <f t="shared" si="65"/>
        <v>0</v>
      </c>
      <c r="CT27" s="301">
        <f t="shared" si="66"/>
        <v>0</v>
      </c>
      <c r="CU27" s="301">
        <f t="shared" si="67"/>
        <v>0</v>
      </c>
      <c r="CV27" s="301">
        <f t="shared" si="68"/>
        <v>0</v>
      </c>
      <c r="CW27" s="301">
        <f t="shared" si="69"/>
        <v>0</v>
      </c>
      <c r="CX27" s="301">
        <f t="shared" si="70"/>
        <v>0</v>
      </c>
      <c r="CY27" s="301">
        <f t="shared" si="71"/>
        <v>0</v>
      </c>
      <c r="CZ27" s="301">
        <f t="shared" si="72"/>
        <v>0</v>
      </c>
      <c r="DA27" s="300">
        <f t="shared" si="79"/>
        <v>0</v>
      </c>
      <c r="DC27" s="299">
        <f t="shared" si="73"/>
        <v>0</v>
      </c>
      <c r="DD27" s="299">
        <f t="shared" si="74"/>
        <v>0</v>
      </c>
      <c r="DE27" s="299">
        <f t="shared" si="75"/>
        <v>0</v>
      </c>
    </row>
    <row r="28" spans="2:109" x14ac:dyDescent="0.2">
      <c r="B28" s="368"/>
      <c r="C28" s="368"/>
      <c r="D28" s="315"/>
      <c r="E28" s="315"/>
      <c r="F28" s="315"/>
      <c r="G28" s="368"/>
      <c r="H28" s="368"/>
      <c r="I28" s="368"/>
      <c r="J28" s="368"/>
      <c r="K28" s="368"/>
      <c r="L28" s="303"/>
      <c r="M28" s="344" t="str">
        <f t="shared" si="0"/>
        <v/>
      </c>
      <c r="N28" s="344" t="str">
        <f t="shared" si="80"/>
        <v/>
      </c>
      <c r="O28" s="344" t="str">
        <f t="shared" si="76"/>
        <v/>
      </c>
      <c r="P28" s="347"/>
      <c r="Q28" s="232" t="str">
        <f t="shared" si="1"/>
        <v/>
      </c>
      <c r="S28" s="232" t="s">
        <v>219</v>
      </c>
      <c r="T28" s="232" t="s">
        <v>218</v>
      </c>
      <c r="AB28" s="314" t="str">
        <f t="shared" si="2"/>
        <v/>
      </c>
      <c r="AC28" s="312" t="str">
        <f t="shared" si="3"/>
        <v/>
      </c>
      <c r="AD28" s="313" t="str">
        <f t="shared" si="4"/>
        <v/>
      </c>
      <c r="AE28" s="312" t="str">
        <f t="shared" si="5"/>
        <v/>
      </c>
      <c r="AF28" s="313" t="str">
        <f t="shared" si="6"/>
        <v/>
      </c>
      <c r="AG28" s="312" t="str">
        <f t="shared" si="7"/>
        <v/>
      </c>
      <c r="AH28" s="313" t="str">
        <f t="shared" si="8"/>
        <v/>
      </c>
      <c r="AI28" s="312" t="str">
        <f t="shared" si="9"/>
        <v/>
      </c>
      <c r="AJ28" s="311" t="str">
        <f t="shared" si="10"/>
        <v/>
      </c>
      <c r="AK28" s="310" t="str">
        <f t="shared" si="11"/>
        <v/>
      </c>
      <c r="AL28" s="310" t="str">
        <f t="shared" si="12"/>
        <v/>
      </c>
      <c r="AM28" s="309" t="str">
        <f t="shared" si="13"/>
        <v/>
      </c>
      <c r="AN28" s="309" t="str">
        <f t="shared" si="14"/>
        <v/>
      </c>
      <c r="AO28" s="303"/>
      <c r="AP28" s="306">
        <f t="shared" si="77"/>
        <v>0</v>
      </c>
      <c r="AQ28" s="306">
        <f t="shared" si="15"/>
        <v>0</v>
      </c>
      <c r="AR28" s="308">
        <f t="shared" si="16"/>
        <v>0</v>
      </c>
      <c r="AS28" s="306">
        <f t="shared" si="17"/>
        <v>0</v>
      </c>
      <c r="AT28" s="306">
        <f t="shared" si="18"/>
        <v>0</v>
      </c>
      <c r="AU28" s="306">
        <f t="shared" si="19"/>
        <v>0</v>
      </c>
      <c r="AV28" s="306">
        <f t="shared" si="20"/>
        <v>0</v>
      </c>
      <c r="AW28" s="306">
        <f t="shared" si="21"/>
        <v>0</v>
      </c>
      <c r="AX28" s="306">
        <f t="shared" si="78"/>
        <v>0</v>
      </c>
      <c r="AY28" s="305">
        <f t="shared" si="22"/>
        <v>0</v>
      </c>
      <c r="AZ28" s="304">
        <f t="shared" si="23"/>
        <v>0</v>
      </c>
      <c r="BA28" s="301">
        <f t="shared" si="24"/>
        <v>0</v>
      </c>
      <c r="BB28" s="301">
        <f t="shared" si="25"/>
        <v>0</v>
      </c>
      <c r="BC28" s="301">
        <f t="shared" si="26"/>
        <v>0</v>
      </c>
      <c r="BD28" s="301">
        <f t="shared" si="27"/>
        <v>0</v>
      </c>
      <c r="BE28" s="301">
        <f t="shared" si="28"/>
        <v>0</v>
      </c>
      <c r="BF28" s="301">
        <f t="shared" si="29"/>
        <v>0</v>
      </c>
      <c r="BG28" s="301">
        <f t="shared" si="30"/>
        <v>0</v>
      </c>
      <c r="BH28" s="301">
        <f t="shared" si="31"/>
        <v>0</v>
      </c>
      <c r="BI28" s="301">
        <f t="shared" si="32"/>
        <v>0</v>
      </c>
      <c r="BJ28" s="300">
        <f t="shared" si="33"/>
        <v>0</v>
      </c>
      <c r="BK28" s="303"/>
      <c r="BL28" s="306">
        <f t="shared" si="34"/>
        <v>0</v>
      </c>
      <c r="BM28" s="306">
        <f t="shared" si="35"/>
        <v>0</v>
      </c>
      <c r="BN28" s="308">
        <f t="shared" si="36"/>
        <v>0</v>
      </c>
      <c r="BO28" s="307">
        <f t="shared" si="37"/>
        <v>0</v>
      </c>
      <c r="BP28" s="307">
        <f t="shared" si="38"/>
        <v>0</v>
      </c>
      <c r="BQ28" s="306">
        <f t="shared" si="39"/>
        <v>0</v>
      </c>
      <c r="BR28" s="306">
        <f t="shared" si="40"/>
        <v>0</v>
      </c>
      <c r="BS28" s="306">
        <f t="shared" si="41"/>
        <v>0</v>
      </c>
      <c r="BT28" s="306">
        <f t="shared" si="42"/>
        <v>0</v>
      </c>
      <c r="BU28" s="305">
        <f t="shared" si="43"/>
        <v>0</v>
      </c>
      <c r="BV28" s="304">
        <f t="shared" si="44"/>
        <v>0</v>
      </c>
      <c r="BW28" s="301">
        <f t="shared" si="45"/>
        <v>0</v>
      </c>
      <c r="BX28" s="301">
        <f t="shared" si="46"/>
        <v>0</v>
      </c>
      <c r="BY28" s="301">
        <f t="shared" si="47"/>
        <v>0</v>
      </c>
      <c r="BZ28" s="301">
        <f t="shared" si="48"/>
        <v>0</v>
      </c>
      <c r="CA28" s="301">
        <f t="shared" si="49"/>
        <v>0</v>
      </c>
      <c r="CB28" s="301">
        <f t="shared" si="50"/>
        <v>0</v>
      </c>
      <c r="CC28" s="301">
        <f t="shared" si="51"/>
        <v>0</v>
      </c>
      <c r="CD28" s="301">
        <f t="shared" si="52"/>
        <v>0</v>
      </c>
      <c r="CE28" s="301">
        <f t="shared" si="53"/>
        <v>0</v>
      </c>
      <c r="CF28" s="300">
        <f t="shared" si="54"/>
        <v>0</v>
      </c>
      <c r="CG28" s="300"/>
      <c r="CH28" s="300">
        <f t="shared" si="55"/>
        <v>0</v>
      </c>
      <c r="CI28" s="300">
        <f t="shared" si="56"/>
        <v>0</v>
      </c>
      <c r="CJ28" s="300">
        <f t="shared" si="57"/>
        <v>0</v>
      </c>
      <c r="CK28" s="300">
        <f t="shared" si="58"/>
        <v>0</v>
      </c>
      <c r="CL28" s="303"/>
      <c r="CM28" s="302">
        <f t="shared" si="59"/>
        <v>0</v>
      </c>
      <c r="CN28" s="302">
        <f t="shared" si="60"/>
        <v>0</v>
      </c>
      <c r="CO28" s="301">
        <f t="shared" si="61"/>
        <v>0</v>
      </c>
      <c r="CP28" s="301">
        <f t="shared" si="62"/>
        <v>0</v>
      </c>
      <c r="CQ28" s="301">
        <f t="shared" si="63"/>
        <v>0</v>
      </c>
      <c r="CR28" s="301">
        <f t="shared" si="64"/>
        <v>0</v>
      </c>
      <c r="CS28" s="301">
        <f t="shared" si="65"/>
        <v>0</v>
      </c>
      <c r="CT28" s="301">
        <f t="shared" si="66"/>
        <v>0</v>
      </c>
      <c r="CU28" s="301">
        <f t="shared" si="67"/>
        <v>0</v>
      </c>
      <c r="CV28" s="301">
        <f t="shared" si="68"/>
        <v>0</v>
      </c>
      <c r="CW28" s="301">
        <f t="shared" si="69"/>
        <v>0</v>
      </c>
      <c r="CX28" s="301">
        <f t="shared" si="70"/>
        <v>0</v>
      </c>
      <c r="CY28" s="301">
        <f t="shared" si="71"/>
        <v>0</v>
      </c>
      <c r="CZ28" s="301">
        <f t="shared" si="72"/>
        <v>0</v>
      </c>
      <c r="DA28" s="300">
        <f t="shared" si="79"/>
        <v>0</v>
      </c>
      <c r="DC28" s="299">
        <f t="shared" si="73"/>
        <v>0</v>
      </c>
      <c r="DD28" s="299">
        <f t="shared" si="74"/>
        <v>0</v>
      </c>
      <c r="DE28" s="299">
        <f t="shared" si="75"/>
        <v>0</v>
      </c>
    </row>
    <row r="29" spans="2:109" x14ac:dyDescent="0.2">
      <c r="B29" s="368"/>
      <c r="C29" s="368"/>
      <c r="D29" s="315"/>
      <c r="E29" s="315"/>
      <c r="F29" s="315"/>
      <c r="G29" s="368"/>
      <c r="H29" s="368"/>
      <c r="I29" s="368"/>
      <c r="J29" s="368"/>
      <c r="K29" s="368"/>
      <c r="L29" s="303"/>
      <c r="M29" s="344" t="str">
        <f t="shared" si="0"/>
        <v/>
      </c>
      <c r="N29" s="344" t="str">
        <f t="shared" si="80"/>
        <v/>
      </c>
      <c r="O29" s="344" t="str">
        <f t="shared" si="76"/>
        <v/>
      </c>
      <c r="P29" s="347"/>
      <c r="Q29" s="232" t="str">
        <f t="shared" si="1"/>
        <v/>
      </c>
      <c r="S29" s="232" t="s">
        <v>217</v>
      </c>
      <c r="T29" s="232" t="s">
        <v>216</v>
      </c>
      <c r="AB29" s="314" t="str">
        <f t="shared" si="2"/>
        <v/>
      </c>
      <c r="AC29" s="312" t="str">
        <f t="shared" si="3"/>
        <v/>
      </c>
      <c r="AD29" s="313" t="str">
        <f t="shared" si="4"/>
        <v/>
      </c>
      <c r="AE29" s="312" t="str">
        <f t="shared" si="5"/>
        <v/>
      </c>
      <c r="AF29" s="313" t="str">
        <f t="shared" si="6"/>
        <v/>
      </c>
      <c r="AG29" s="312" t="str">
        <f t="shared" si="7"/>
        <v/>
      </c>
      <c r="AH29" s="313" t="str">
        <f t="shared" si="8"/>
        <v/>
      </c>
      <c r="AI29" s="312" t="str">
        <f t="shared" si="9"/>
        <v/>
      </c>
      <c r="AJ29" s="311" t="str">
        <f t="shared" si="10"/>
        <v/>
      </c>
      <c r="AK29" s="310" t="str">
        <f t="shared" si="11"/>
        <v/>
      </c>
      <c r="AL29" s="310" t="str">
        <f t="shared" si="12"/>
        <v/>
      </c>
      <c r="AM29" s="309" t="str">
        <f t="shared" si="13"/>
        <v/>
      </c>
      <c r="AN29" s="309" t="str">
        <f t="shared" si="14"/>
        <v/>
      </c>
      <c r="AO29" s="303"/>
      <c r="AP29" s="306">
        <f t="shared" si="77"/>
        <v>0</v>
      </c>
      <c r="AQ29" s="306">
        <f t="shared" si="15"/>
        <v>0</v>
      </c>
      <c r="AR29" s="308">
        <f t="shared" si="16"/>
        <v>0</v>
      </c>
      <c r="AS29" s="306">
        <f t="shared" si="17"/>
        <v>0</v>
      </c>
      <c r="AT29" s="306">
        <f t="shared" si="18"/>
        <v>0</v>
      </c>
      <c r="AU29" s="306">
        <f t="shared" si="19"/>
        <v>0</v>
      </c>
      <c r="AV29" s="306">
        <f t="shared" si="20"/>
        <v>0</v>
      </c>
      <c r="AW29" s="306">
        <f t="shared" si="21"/>
        <v>0</v>
      </c>
      <c r="AX29" s="306">
        <f t="shared" si="78"/>
        <v>0</v>
      </c>
      <c r="AY29" s="305">
        <f t="shared" si="22"/>
        <v>0</v>
      </c>
      <c r="AZ29" s="304">
        <f t="shared" si="23"/>
        <v>0</v>
      </c>
      <c r="BA29" s="301">
        <f t="shared" si="24"/>
        <v>0</v>
      </c>
      <c r="BB29" s="301">
        <f t="shared" si="25"/>
        <v>0</v>
      </c>
      <c r="BC29" s="301">
        <f t="shared" si="26"/>
        <v>0</v>
      </c>
      <c r="BD29" s="301">
        <f t="shared" si="27"/>
        <v>0</v>
      </c>
      <c r="BE29" s="301">
        <f t="shared" si="28"/>
        <v>0</v>
      </c>
      <c r="BF29" s="301">
        <f t="shared" si="29"/>
        <v>0</v>
      </c>
      <c r="BG29" s="301">
        <f t="shared" si="30"/>
        <v>0</v>
      </c>
      <c r="BH29" s="301">
        <f t="shared" si="31"/>
        <v>0</v>
      </c>
      <c r="BI29" s="301">
        <f t="shared" si="32"/>
        <v>0</v>
      </c>
      <c r="BJ29" s="300">
        <f t="shared" si="33"/>
        <v>0</v>
      </c>
      <c r="BK29" s="303"/>
      <c r="BL29" s="306">
        <f t="shared" si="34"/>
        <v>0</v>
      </c>
      <c r="BM29" s="306">
        <f t="shared" si="35"/>
        <v>0</v>
      </c>
      <c r="BN29" s="308">
        <f t="shared" si="36"/>
        <v>0</v>
      </c>
      <c r="BO29" s="307">
        <f t="shared" si="37"/>
        <v>0</v>
      </c>
      <c r="BP29" s="307">
        <f t="shared" si="38"/>
        <v>0</v>
      </c>
      <c r="BQ29" s="306">
        <f t="shared" si="39"/>
        <v>0</v>
      </c>
      <c r="BR29" s="306">
        <f t="shared" si="40"/>
        <v>0</v>
      </c>
      <c r="BS29" s="306">
        <f t="shared" si="41"/>
        <v>0</v>
      </c>
      <c r="BT29" s="306">
        <f t="shared" si="42"/>
        <v>0</v>
      </c>
      <c r="BU29" s="305">
        <f t="shared" si="43"/>
        <v>0</v>
      </c>
      <c r="BV29" s="304">
        <f t="shared" si="44"/>
        <v>0</v>
      </c>
      <c r="BW29" s="301">
        <f t="shared" si="45"/>
        <v>0</v>
      </c>
      <c r="BX29" s="301">
        <f t="shared" si="46"/>
        <v>0</v>
      </c>
      <c r="BY29" s="301">
        <f t="shared" si="47"/>
        <v>0</v>
      </c>
      <c r="BZ29" s="301">
        <f t="shared" si="48"/>
        <v>0</v>
      </c>
      <c r="CA29" s="301">
        <f t="shared" si="49"/>
        <v>0</v>
      </c>
      <c r="CB29" s="301">
        <f t="shared" si="50"/>
        <v>0</v>
      </c>
      <c r="CC29" s="301">
        <f t="shared" si="51"/>
        <v>0</v>
      </c>
      <c r="CD29" s="301">
        <f t="shared" si="52"/>
        <v>0</v>
      </c>
      <c r="CE29" s="301">
        <f t="shared" si="53"/>
        <v>0</v>
      </c>
      <c r="CF29" s="300">
        <f t="shared" si="54"/>
        <v>0</v>
      </c>
      <c r="CG29" s="300"/>
      <c r="CH29" s="300">
        <f t="shared" si="55"/>
        <v>0</v>
      </c>
      <c r="CI29" s="300">
        <f t="shared" si="56"/>
        <v>0</v>
      </c>
      <c r="CJ29" s="300">
        <f t="shared" si="57"/>
        <v>0</v>
      </c>
      <c r="CK29" s="300">
        <f t="shared" si="58"/>
        <v>0</v>
      </c>
      <c r="CL29" s="303"/>
      <c r="CM29" s="302">
        <f t="shared" si="59"/>
        <v>0</v>
      </c>
      <c r="CN29" s="302">
        <f t="shared" si="60"/>
        <v>0</v>
      </c>
      <c r="CO29" s="301">
        <f t="shared" si="61"/>
        <v>0</v>
      </c>
      <c r="CP29" s="301">
        <f t="shared" si="62"/>
        <v>0</v>
      </c>
      <c r="CQ29" s="301">
        <f t="shared" si="63"/>
        <v>0</v>
      </c>
      <c r="CR29" s="301">
        <f t="shared" si="64"/>
        <v>0</v>
      </c>
      <c r="CS29" s="301">
        <f t="shared" si="65"/>
        <v>0</v>
      </c>
      <c r="CT29" s="301">
        <f t="shared" si="66"/>
        <v>0</v>
      </c>
      <c r="CU29" s="301">
        <f t="shared" si="67"/>
        <v>0</v>
      </c>
      <c r="CV29" s="301">
        <f t="shared" si="68"/>
        <v>0</v>
      </c>
      <c r="CW29" s="301">
        <f t="shared" si="69"/>
        <v>0</v>
      </c>
      <c r="CX29" s="301">
        <f t="shared" si="70"/>
        <v>0</v>
      </c>
      <c r="CY29" s="301">
        <f t="shared" si="71"/>
        <v>0</v>
      </c>
      <c r="CZ29" s="301">
        <f t="shared" si="72"/>
        <v>0</v>
      </c>
      <c r="DA29" s="300">
        <f t="shared" si="79"/>
        <v>0</v>
      </c>
      <c r="DC29" s="299">
        <f t="shared" si="73"/>
        <v>0</v>
      </c>
      <c r="DD29" s="299">
        <f t="shared" si="74"/>
        <v>0</v>
      </c>
      <c r="DE29" s="299">
        <f t="shared" si="75"/>
        <v>0</v>
      </c>
    </row>
    <row r="30" spans="2:109" x14ac:dyDescent="0.2">
      <c r="B30" s="368"/>
      <c r="C30" s="368"/>
      <c r="D30" s="315"/>
      <c r="E30" s="315"/>
      <c r="F30" s="315"/>
      <c r="G30" s="368"/>
      <c r="H30" s="368"/>
      <c r="I30" s="368"/>
      <c r="J30" s="368"/>
      <c r="K30" s="368"/>
      <c r="L30" s="303"/>
      <c r="M30" s="344" t="str">
        <f t="shared" si="0"/>
        <v/>
      </c>
      <c r="N30" s="344" t="str">
        <f t="shared" si="80"/>
        <v/>
      </c>
      <c r="O30" s="344" t="str">
        <f t="shared" si="76"/>
        <v/>
      </c>
      <c r="P30" s="347"/>
      <c r="Q30" s="232" t="str">
        <f t="shared" si="1"/>
        <v/>
      </c>
      <c r="S30" s="232" t="s">
        <v>215</v>
      </c>
      <c r="T30" s="318" t="s">
        <v>214</v>
      </c>
      <c r="AB30" s="314" t="str">
        <f t="shared" si="2"/>
        <v/>
      </c>
      <c r="AC30" s="312" t="str">
        <f t="shared" si="3"/>
        <v/>
      </c>
      <c r="AD30" s="313" t="str">
        <f t="shared" si="4"/>
        <v/>
      </c>
      <c r="AE30" s="312" t="str">
        <f t="shared" si="5"/>
        <v/>
      </c>
      <c r="AF30" s="313" t="str">
        <f t="shared" si="6"/>
        <v/>
      </c>
      <c r="AG30" s="312" t="str">
        <f t="shared" si="7"/>
        <v/>
      </c>
      <c r="AH30" s="313" t="str">
        <f t="shared" si="8"/>
        <v/>
      </c>
      <c r="AI30" s="312" t="str">
        <f t="shared" si="9"/>
        <v/>
      </c>
      <c r="AJ30" s="311" t="str">
        <f t="shared" si="10"/>
        <v/>
      </c>
      <c r="AK30" s="310" t="str">
        <f t="shared" si="11"/>
        <v/>
      </c>
      <c r="AL30" s="310" t="str">
        <f t="shared" si="12"/>
        <v/>
      </c>
      <c r="AM30" s="309" t="str">
        <f t="shared" si="13"/>
        <v/>
      </c>
      <c r="AN30" s="309" t="str">
        <f t="shared" si="14"/>
        <v/>
      </c>
      <c r="AO30" s="303"/>
      <c r="AP30" s="306">
        <f t="shared" si="77"/>
        <v>0</v>
      </c>
      <c r="AQ30" s="306">
        <f t="shared" si="15"/>
        <v>0</v>
      </c>
      <c r="AR30" s="308">
        <f t="shared" si="16"/>
        <v>0</v>
      </c>
      <c r="AS30" s="306">
        <f t="shared" si="17"/>
        <v>0</v>
      </c>
      <c r="AT30" s="306">
        <f t="shared" si="18"/>
        <v>0</v>
      </c>
      <c r="AU30" s="306">
        <f t="shared" si="19"/>
        <v>0</v>
      </c>
      <c r="AV30" s="306">
        <f t="shared" si="20"/>
        <v>0</v>
      </c>
      <c r="AW30" s="306">
        <f t="shared" si="21"/>
        <v>0</v>
      </c>
      <c r="AX30" s="306">
        <f t="shared" si="78"/>
        <v>0</v>
      </c>
      <c r="AY30" s="305">
        <f t="shared" si="22"/>
        <v>0</v>
      </c>
      <c r="AZ30" s="304">
        <f t="shared" si="23"/>
        <v>0</v>
      </c>
      <c r="BA30" s="301">
        <f t="shared" si="24"/>
        <v>0</v>
      </c>
      <c r="BB30" s="301">
        <f t="shared" si="25"/>
        <v>0</v>
      </c>
      <c r="BC30" s="301">
        <f t="shared" si="26"/>
        <v>0</v>
      </c>
      <c r="BD30" s="301">
        <f t="shared" si="27"/>
        <v>0</v>
      </c>
      <c r="BE30" s="301">
        <f t="shared" si="28"/>
        <v>0</v>
      </c>
      <c r="BF30" s="301">
        <f t="shared" si="29"/>
        <v>0</v>
      </c>
      <c r="BG30" s="301">
        <f t="shared" si="30"/>
        <v>0</v>
      </c>
      <c r="BH30" s="301">
        <f t="shared" si="31"/>
        <v>0</v>
      </c>
      <c r="BI30" s="301">
        <f t="shared" si="32"/>
        <v>0</v>
      </c>
      <c r="BJ30" s="300">
        <f t="shared" si="33"/>
        <v>0</v>
      </c>
      <c r="BK30" s="303"/>
      <c r="BL30" s="306">
        <f t="shared" si="34"/>
        <v>0</v>
      </c>
      <c r="BM30" s="306">
        <f t="shared" si="35"/>
        <v>0</v>
      </c>
      <c r="BN30" s="308">
        <f t="shared" si="36"/>
        <v>0</v>
      </c>
      <c r="BO30" s="307">
        <f t="shared" si="37"/>
        <v>0</v>
      </c>
      <c r="BP30" s="307">
        <f t="shared" si="38"/>
        <v>0</v>
      </c>
      <c r="BQ30" s="306">
        <f t="shared" si="39"/>
        <v>0</v>
      </c>
      <c r="BR30" s="306">
        <f t="shared" si="40"/>
        <v>0</v>
      </c>
      <c r="BS30" s="306">
        <f t="shared" si="41"/>
        <v>0</v>
      </c>
      <c r="BT30" s="306">
        <f t="shared" si="42"/>
        <v>0</v>
      </c>
      <c r="BU30" s="305">
        <f t="shared" si="43"/>
        <v>0</v>
      </c>
      <c r="BV30" s="304">
        <f t="shared" si="44"/>
        <v>0</v>
      </c>
      <c r="BW30" s="301">
        <f t="shared" si="45"/>
        <v>0</v>
      </c>
      <c r="BX30" s="301">
        <f t="shared" si="46"/>
        <v>0</v>
      </c>
      <c r="BY30" s="301">
        <f t="shared" si="47"/>
        <v>0</v>
      </c>
      <c r="BZ30" s="301">
        <f t="shared" si="48"/>
        <v>0</v>
      </c>
      <c r="CA30" s="301">
        <f t="shared" si="49"/>
        <v>0</v>
      </c>
      <c r="CB30" s="301">
        <f t="shared" si="50"/>
        <v>0</v>
      </c>
      <c r="CC30" s="301">
        <f t="shared" si="51"/>
        <v>0</v>
      </c>
      <c r="CD30" s="301">
        <f t="shared" si="52"/>
        <v>0</v>
      </c>
      <c r="CE30" s="301">
        <f t="shared" si="53"/>
        <v>0</v>
      </c>
      <c r="CF30" s="300">
        <f t="shared" si="54"/>
        <v>0</v>
      </c>
      <c r="CG30" s="300"/>
      <c r="CH30" s="300">
        <f t="shared" si="55"/>
        <v>0</v>
      </c>
      <c r="CI30" s="300">
        <f t="shared" si="56"/>
        <v>0</v>
      </c>
      <c r="CJ30" s="300">
        <f t="shared" si="57"/>
        <v>0</v>
      </c>
      <c r="CK30" s="300">
        <f t="shared" si="58"/>
        <v>0</v>
      </c>
      <c r="CL30" s="303"/>
      <c r="CM30" s="302">
        <f t="shared" si="59"/>
        <v>0</v>
      </c>
      <c r="CN30" s="302">
        <f t="shared" si="60"/>
        <v>0</v>
      </c>
      <c r="CO30" s="301">
        <f t="shared" si="61"/>
        <v>0</v>
      </c>
      <c r="CP30" s="301">
        <f t="shared" si="62"/>
        <v>0</v>
      </c>
      <c r="CQ30" s="301">
        <f t="shared" si="63"/>
        <v>0</v>
      </c>
      <c r="CR30" s="301">
        <f t="shared" si="64"/>
        <v>0</v>
      </c>
      <c r="CS30" s="301">
        <f t="shared" si="65"/>
        <v>0</v>
      </c>
      <c r="CT30" s="301">
        <f t="shared" si="66"/>
        <v>0</v>
      </c>
      <c r="CU30" s="301">
        <f t="shared" si="67"/>
        <v>0</v>
      </c>
      <c r="CV30" s="301">
        <f t="shared" si="68"/>
        <v>0</v>
      </c>
      <c r="CW30" s="301">
        <f t="shared" si="69"/>
        <v>0</v>
      </c>
      <c r="CX30" s="301">
        <f t="shared" si="70"/>
        <v>0</v>
      </c>
      <c r="CY30" s="301">
        <f t="shared" si="71"/>
        <v>0</v>
      </c>
      <c r="CZ30" s="301">
        <f t="shared" si="72"/>
        <v>0</v>
      </c>
      <c r="DA30" s="300">
        <f t="shared" si="79"/>
        <v>0</v>
      </c>
      <c r="DC30" s="299">
        <f t="shared" si="73"/>
        <v>0</v>
      </c>
      <c r="DD30" s="299">
        <f t="shared" si="74"/>
        <v>0</v>
      </c>
      <c r="DE30" s="299">
        <f t="shared" si="75"/>
        <v>0</v>
      </c>
    </row>
    <row r="31" spans="2:109" x14ac:dyDescent="0.2">
      <c r="B31" s="368"/>
      <c r="C31" s="368"/>
      <c r="D31" s="315"/>
      <c r="E31" s="315"/>
      <c r="F31" s="315"/>
      <c r="G31" s="368"/>
      <c r="H31" s="368"/>
      <c r="I31" s="368"/>
      <c r="J31" s="368"/>
      <c r="K31" s="368"/>
      <c r="L31" s="303"/>
      <c r="M31" s="344" t="str">
        <f t="shared" ref="M31:M73" si="81">IF(O31="","",IF(CM31=16,"(15)",IF(CN31=0,"",CM31)))</f>
        <v/>
      </c>
      <c r="N31" s="344" t="str">
        <f t="shared" si="80"/>
        <v/>
      </c>
      <c r="O31" s="344" t="str">
        <f t="shared" si="76"/>
        <v/>
      </c>
      <c r="P31" s="347"/>
      <c r="Q31" s="232" t="str">
        <f t="shared" si="1"/>
        <v/>
      </c>
      <c r="S31" s="232" t="s">
        <v>213</v>
      </c>
      <c r="T31" s="318" t="s">
        <v>212</v>
      </c>
      <c r="AB31" s="314" t="str">
        <f t="shared" si="2"/>
        <v/>
      </c>
      <c r="AC31" s="312" t="str">
        <f t="shared" si="3"/>
        <v/>
      </c>
      <c r="AD31" s="313" t="str">
        <f t="shared" si="4"/>
        <v/>
      </c>
      <c r="AE31" s="312" t="str">
        <f t="shared" si="5"/>
        <v/>
      </c>
      <c r="AF31" s="313" t="str">
        <f t="shared" si="6"/>
        <v/>
      </c>
      <c r="AG31" s="312" t="str">
        <f t="shared" si="7"/>
        <v/>
      </c>
      <c r="AH31" s="313" t="str">
        <f t="shared" si="8"/>
        <v/>
      </c>
      <c r="AI31" s="312" t="str">
        <f t="shared" si="9"/>
        <v/>
      </c>
      <c r="AJ31" s="311" t="str">
        <f t="shared" si="10"/>
        <v/>
      </c>
      <c r="AK31" s="310" t="str">
        <f t="shared" si="11"/>
        <v/>
      </c>
      <c r="AL31" s="310" t="str">
        <f t="shared" si="12"/>
        <v/>
      </c>
      <c r="AM31" s="309" t="str">
        <f t="shared" si="13"/>
        <v/>
      </c>
      <c r="AN31" s="309" t="str">
        <f t="shared" si="14"/>
        <v/>
      </c>
      <c r="AO31" s="303"/>
      <c r="AP31" s="306">
        <f t="shared" si="77"/>
        <v>0</v>
      </c>
      <c r="AQ31" s="306">
        <f t="shared" si="15"/>
        <v>0</v>
      </c>
      <c r="AR31" s="308">
        <f t="shared" si="16"/>
        <v>0</v>
      </c>
      <c r="AS31" s="306">
        <f t="shared" si="17"/>
        <v>0</v>
      </c>
      <c r="AT31" s="306">
        <f t="shared" si="18"/>
        <v>0</v>
      </c>
      <c r="AU31" s="306">
        <f t="shared" si="19"/>
        <v>0</v>
      </c>
      <c r="AV31" s="306">
        <f t="shared" si="20"/>
        <v>0</v>
      </c>
      <c r="AW31" s="306">
        <f t="shared" si="21"/>
        <v>0</v>
      </c>
      <c r="AX31" s="306">
        <f t="shared" si="78"/>
        <v>0</v>
      </c>
      <c r="AY31" s="305">
        <f t="shared" si="22"/>
        <v>0</v>
      </c>
      <c r="AZ31" s="304">
        <f t="shared" si="23"/>
        <v>0</v>
      </c>
      <c r="BA31" s="301">
        <f t="shared" si="24"/>
        <v>0</v>
      </c>
      <c r="BB31" s="301">
        <f t="shared" si="25"/>
        <v>0</v>
      </c>
      <c r="BC31" s="301">
        <f t="shared" si="26"/>
        <v>0</v>
      </c>
      <c r="BD31" s="301">
        <f t="shared" si="27"/>
        <v>0</v>
      </c>
      <c r="BE31" s="301">
        <f t="shared" si="28"/>
        <v>0</v>
      </c>
      <c r="BF31" s="301">
        <f t="shared" si="29"/>
        <v>0</v>
      </c>
      <c r="BG31" s="301">
        <f t="shared" si="30"/>
        <v>0</v>
      </c>
      <c r="BH31" s="301">
        <f t="shared" si="31"/>
        <v>0</v>
      </c>
      <c r="BI31" s="301">
        <f t="shared" si="32"/>
        <v>0</v>
      </c>
      <c r="BJ31" s="300">
        <f t="shared" si="33"/>
        <v>0</v>
      </c>
      <c r="BK31" s="303"/>
      <c r="BL31" s="306">
        <f t="shared" si="34"/>
        <v>0</v>
      </c>
      <c r="BM31" s="306">
        <f t="shared" si="35"/>
        <v>0</v>
      </c>
      <c r="BN31" s="308">
        <f t="shared" si="36"/>
        <v>0</v>
      </c>
      <c r="BO31" s="307">
        <f t="shared" si="37"/>
        <v>0</v>
      </c>
      <c r="BP31" s="307">
        <f t="shared" si="38"/>
        <v>0</v>
      </c>
      <c r="BQ31" s="306">
        <f t="shared" si="39"/>
        <v>0</v>
      </c>
      <c r="BR31" s="306">
        <f t="shared" si="40"/>
        <v>0</v>
      </c>
      <c r="BS31" s="306">
        <f t="shared" si="41"/>
        <v>0</v>
      </c>
      <c r="BT31" s="306">
        <f t="shared" si="42"/>
        <v>0</v>
      </c>
      <c r="BU31" s="305">
        <f t="shared" si="43"/>
        <v>0</v>
      </c>
      <c r="BV31" s="304">
        <f t="shared" si="44"/>
        <v>0</v>
      </c>
      <c r="BW31" s="301">
        <f t="shared" si="45"/>
        <v>0</v>
      </c>
      <c r="BX31" s="301">
        <f t="shared" si="46"/>
        <v>0</v>
      </c>
      <c r="BY31" s="301">
        <f t="shared" si="47"/>
        <v>0</v>
      </c>
      <c r="BZ31" s="301">
        <f t="shared" si="48"/>
        <v>0</v>
      </c>
      <c r="CA31" s="301">
        <f t="shared" si="49"/>
        <v>0</v>
      </c>
      <c r="CB31" s="301">
        <f t="shared" si="50"/>
        <v>0</v>
      </c>
      <c r="CC31" s="301">
        <f t="shared" si="51"/>
        <v>0</v>
      </c>
      <c r="CD31" s="301">
        <f t="shared" si="52"/>
        <v>0</v>
      </c>
      <c r="CE31" s="301">
        <f t="shared" si="53"/>
        <v>0</v>
      </c>
      <c r="CF31" s="300">
        <f t="shared" si="54"/>
        <v>0</v>
      </c>
      <c r="CG31" s="300"/>
      <c r="CH31" s="300">
        <f t="shared" si="55"/>
        <v>0</v>
      </c>
      <c r="CI31" s="300">
        <f t="shared" si="56"/>
        <v>0</v>
      </c>
      <c r="CJ31" s="300">
        <f t="shared" si="57"/>
        <v>0</v>
      </c>
      <c r="CK31" s="300">
        <f t="shared" si="58"/>
        <v>0</v>
      </c>
      <c r="CL31" s="303"/>
      <c r="CM31" s="302">
        <f t="shared" si="59"/>
        <v>0</v>
      </c>
      <c r="CN31" s="302">
        <f t="shared" si="60"/>
        <v>0</v>
      </c>
      <c r="CO31" s="301">
        <f t="shared" si="61"/>
        <v>0</v>
      </c>
      <c r="CP31" s="301">
        <f t="shared" si="62"/>
        <v>0</v>
      </c>
      <c r="CQ31" s="301">
        <f t="shared" si="63"/>
        <v>0</v>
      </c>
      <c r="CR31" s="301">
        <f t="shared" si="64"/>
        <v>0</v>
      </c>
      <c r="CS31" s="301">
        <f t="shared" si="65"/>
        <v>0</v>
      </c>
      <c r="CT31" s="301">
        <f t="shared" si="66"/>
        <v>0</v>
      </c>
      <c r="CU31" s="301">
        <f t="shared" si="67"/>
        <v>0</v>
      </c>
      <c r="CV31" s="301">
        <f t="shared" si="68"/>
        <v>0</v>
      </c>
      <c r="CW31" s="301">
        <f t="shared" si="69"/>
        <v>0</v>
      </c>
      <c r="CX31" s="301">
        <f t="shared" si="70"/>
        <v>0</v>
      </c>
      <c r="CY31" s="301">
        <f t="shared" si="71"/>
        <v>0</v>
      </c>
      <c r="CZ31" s="301">
        <f t="shared" si="72"/>
        <v>0</v>
      </c>
      <c r="DA31" s="300">
        <f t="shared" si="79"/>
        <v>0</v>
      </c>
      <c r="DC31" s="299">
        <f t="shared" si="73"/>
        <v>0</v>
      </c>
      <c r="DD31" s="299">
        <f t="shared" si="74"/>
        <v>0</v>
      </c>
      <c r="DE31" s="299">
        <f t="shared" si="75"/>
        <v>0</v>
      </c>
    </row>
    <row r="32" spans="2:109" x14ac:dyDescent="0.2">
      <c r="B32" s="368"/>
      <c r="C32" s="368"/>
      <c r="D32" s="315"/>
      <c r="E32" s="315"/>
      <c r="F32" s="315"/>
      <c r="G32" s="368"/>
      <c r="H32" s="368"/>
      <c r="I32" s="368"/>
      <c r="J32" s="368"/>
      <c r="K32" s="368"/>
      <c r="L32" s="303"/>
      <c r="M32" s="344" t="str">
        <f t="shared" si="81"/>
        <v/>
      </c>
      <c r="N32" s="367" t="str">
        <f t="shared" si="80"/>
        <v/>
      </c>
      <c r="O32" s="344" t="str">
        <f t="shared" si="76"/>
        <v/>
      </c>
      <c r="P32" s="347"/>
      <c r="Q32" s="232" t="str">
        <f t="shared" si="1"/>
        <v/>
      </c>
      <c r="S32" s="232" t="s">
        <v>211</v>
      </c>
      <c r="T32" s="318" t="s">
        <v>210</v>
      </c>
      <c r="AB32" s="314" t="str">
        <f t="shared" si="2"/>
        <v/>
      </c>
      <c r="AC32" s="312" t="str">
        <f t="shared" si="3"/>
        <v/>
      </c>
      <c r="AD32" s="313" t="str">
        <f t="shared" si="4"/>
        <v/>
      </c>
      <c r="AE32" s="312" t="str">
        <f t="shared" si="5"/>
        <v/>
      </c>
      <c r="AF32" s="313" t="str">
        <f t="shared" si="6"/>
        <v/>
      </c>
      <c r="AG32" s="312" t="str">
        <f t="shared" si="7"/>
        <v/>
      </c>
      <c r="AH32" s="313" t="str">
        <f t="shared" si="8"/>
        <v/>
      </c>
      <c r="AI32" s="312" t="str">
        <f t="shared" si="9"/>
        <v/>
      </c>
      <c r="AJ32" s="311" t="str">
        <f t="shared" si="10"/>
        <v/>
      </c>
      <c r="AK32" s="310" t="str">
        <f t="shared" si="11"/>
        <v/>
      </c>
      <c r="AL32" s="310" t="str">
        <f t="shared" si="12"/>
        <v/>
      </c>
      <c r="AM32" s="309" t="str">
        <f t="shared" si="13"/>
        <v/>
      </c>
      <c r="AN32" s="309" t="str">
        <f t="shared" si="14"/>
        <v/>
      </c>
      <c r="AO32" s="303"/>
      <c r="AP32" s="306">
        <f t="shared" si="77"/>
        <v>0</v>
      </c>
      <c r="AQ32" s="306">
        <f t="shared" si="15"/>
        <v>0</v>
      </c>
      <c r="AR32" s="308">
        <f t="shared" si="16"/>
        <v>0</v>
      </c>
      <c r="AS32" s="306">
        <f t="shared" si="17"/>
        <v>0</v>
      </c>
      <c r="AT32" s="306">
        <f t="shared" si="18"/>
        <v>0</v>
      </c>
      <c r="AU32" s="306">
        <f t="shared" si="19"/>
        <v>0</v>
      </c>
      <c r="AV32" s="306">
        <f t="shared" si="20"/>
        <v>0</v>
      </c>
      <c r="AW32" s="306">
        <f t="shared" si="21"/>
        <v>0</v>
      </c>
      <c r="AX32" s="306">
        <f t="shared" si="78"/>
        <v>0</v>
      </c>
      <c r="AY32" s="305">
        <f t="shared" si="22"/>
        <v>0</v>
      </c>
      <c r="AZ32" s="304">
        <f t="shared" si="23"/>
        <v>0</v>
      </c>
      <c r="BA32" s="301">
        <f t="shared" si="24"/>
        <v>0</v>
      </c>
      <c r="BB32" s="301">
        <f t="shared" si="25"/>
        <v>0</v>
      </c>
      <c r="BC32" s="301">
        <f t="shared" si="26"/>
        <v>0</v>
      </c>
      <c r="BD32" s="301">
        <f t="shared" si="27"/>
        <v>0</v>
      </c>
      <c r="BE32" s="301">
        <f t="shared" si="28"/>
        <v>0</v>
      </c>
      <c r="BF32" s="301">
        <f t="shared" si="29"/>
        <v>0</v>
      </c>
      <c r="BG32" s="301">
        <f t="shared" si="30"/>
        <v>0</v>
      </c>
      <c r="BH32" s="301">
        <f t="shared" si="31"/>
        <v>0</v>
      </c>
      <c r="BI32" s="301">
        <f t="shared" si="32"/>
        <v>0</v>
      </c>
      <c r="BJ32" s="300">
        <f t="shared" si="33"/>
        <v>0</v>
      </c>
      <c r="BK32" s="303"/>
      <c r="BL32" s="306">
        <f t="shared" si="34"/>
        <v>0</v>
      </c>
      <c r="BM32" s="306">
        <f t="shared" si="35"/>
        <v>0</v>
      </c>
      <c r="BN32" s="308">
        <f t="shared" si="36"/>
        <v>0</v>
      </c>
      <c r="BO32" s="307">
        <f t="shared" si="37"/>
        <v>0</v>
      </c>
      <c r="BP32" s="307">
        <f t="shared" si="38"/>
        <v>0</v>
      </c>
      <c r="BQ32" s="306">
        <f t="shared" si="39"/>
        <v>0</v>
      </c>
      <c r="BR32" s="306">
        <f t="shared" si="40"/>
        <v>0</v>
      </c>
      <c r="BS32" s="306">
        <f t="shared" si="41"/>
        <v>0</v>
      </c>
      <c r="BT32" s="306">
        <f t="shared" si="42"/>
        <v>0</v>
      </c>
      <c r="BU32" s="305">
        <f t="shared" si="43"/>
        <v>0</v>
      </c>
      <c r="BV32" s="304">
        <f t="shared" si="44"/>
        <v>0</v>
      </c>
      <c r="BW32" s="301">
        <f t="shared" si="45"/>
        <v>0</v>
      </c>
      <c r="BX32" s="301">
        <f t="shared" si="46"/>
        <v>0</v>
      </c>
      <c r="BY32" s="301">
        <f t="shared" si="47"/>
        <v>0</v>
      </c>
      <c r="BZ32" s="301">
        <f t="shared" si="48"/>
        <v>0</v>
      </c>
      <c r="CA32" s="301">
        <f t="shared" si="49"/>
        <v>0</v>
      </c>
      <c r="CB32" s="301">
        <f t="shared" si="50"/>
        <v>0</v>
      </c>
      <c r="CC32" s="301">
        <f t="shared" si="51"/>
        <v>0</v>
      </c>
      <c r="CD32" s="301">
        <f t="shared" si="52"/>
        <v>0</v>
      </c>
      <c r="CE32" s="301">
        <f t="shared" si="53"/>
        <v>0</v>
      </c>
      <c r="CF32" s="300">
        <f t="shared" si="54"/>
        <v>0</v>
      </c>
      <c r="CG32" s="300"/>
      <c r="CH32" s="300">
        <f t="shared" si="55"/>
        <v>0</v>
      </c>
      <c r="CI32" s="300">
        <f t="shared" si="56"/>
        <v>0</v>
      </c>
      <c r="CJ32" s="300">
        <f t="shared" si="57"/>
        <v>0</v>
      </c>
      <c r="CK32" s="300">
        <f t="shared" si="58"/>
        <v>0</v>
      </c>
      <c r="CL32" s="303"/>
      <c r="CM32" s="302">
        <f t="shared" si="59"/>
        <v>0</v>
      </c>
      <c r="CN32" s="302">
        <f t="shared" si="60"/>
        <v>0</v>
      </c>
      <c r="CO32" s="301">
        <f t="shared" si="61"/>
        <v>0</v>
      </c>
      <c r="CP32" s="301">
        <f t="shared" si="62"/>
        <v>0</v>
      </c>
      <c r="CQ32" s="301">
        <f t="shared" si="63"/>
        <v>0</v>
      </c>
      <c r="CR32" s="301">
        <f t="shared" si="64"/>
        <v>0</v>
      </c>
      <c r="CS32" s="301">
        <f t="shared" si="65"/>
        <v>0</v>
      </c>
      <c r="CT32" s="301">
        <f t="shared" si="66"/>
        <v>0</v>
      </c>
      <c r="CU32" s="301">
        <f t="shared" si="67"/>
        <v>0</v>
      </c>
      <c r="CV32" s="301">
        <f t="shared" si="68"/>
        <v>0</v>
      </c>
      <c r="CW32" s="301">
        <f t="shared" si="69"/>
        <v>0</v>
      </c>
      <c r="CX32" s="301">
        <f t="shared" si="70"/>
        <v>0</v>
      </c>
      <c r="CY32" s="301">
        <f t="shared" si="71"/>
        <v>0</v>
      </c>
      <c r="CZ32" s="301">
        <f t="shared" si="72"/>
        <v>0</v>
      </c>
      <c r="DA32" s="300">
        <f t="shared" si="79"/>
        <v>0</v>
      </c>
      <c r="DC32" s="299">
        <f t="shared" si="73"/>
        <v>0</v>
      </c>
      <c r="DD32" s="299">
        <f t="shared" si="74"/>
        <v>0</v>
      </c>
      <c r="DE32" s="299">
        <f t="shared" si="75"/>
        <v>0</v>
      </c>
    </row>
    <row r="33" spans="2:109" x14ac:dyDescent="0.2">
      <c r="B33" s="368"/>
      <c r="C33" s="368"/>
      <c r="D33" s="315"/>
      <c r="E33" s="315"/>
      <c r="F33" s="315"/>
      <c r="G33" s="368"/>
      <c r="H33" s="368"/>
      <c r="I33" s="368"/>
      <c r="J33" s="368"/>
      <c r="K33" s="368"/>
      <c r="L33" s="303"/>
      <c r="M33" s="344" t="str">
        <f t="shared" si="81"/>
        <v/>
      </c>
      <c r="N33" s="367" t="str">
        <f t="shared" si="80"/>
        <v/>
      </c>
      <c r="O33" s="344" t="str">
        <f t="shared" si="76"/>
        <v/>
      </c>
      <c r="P33" s="347"/>
      <c r="Q33" s="232" t="str">
        <f t="shared" si="1"/>
        <v/>
      </c>
      <c r="S33" s="345" t="s">
        <v>209</v>
      </c>
      <c r="AB33" s="314" t="str">
        <f t="shared" si="2"/>
        <v/>
      </c>
      <c r="AC33" s="312" t="str">
        <f t="shared" si="3"/>
        <v/>
      </c>
      <c r="AD33" s="313" t="str">
        <f t="shared" si="4"/>
        <v/>
      </c>
      <c r="AE33" s="312" t="str">
        <f t="shared" si="5"/>
        <v/>
      </c>
      <c r="AF33" s="313" t="str">
        <f t="shared" si="6"/>
        <v/>
      </c>
      <c r="AG33" s="312" t="str">
        <f t="shared" si="7"/>
        <v/>
      </c>
      <c r="AH33" s="313" t="str">
        <f t="shared" si="8"/>
        <v/>
      </c>
      <c r="AI33" s="312" t="str">
        <f t="shared" si="9"/>
        <v/>
      </c>
      <c r="AJ33" s="311" t="str">
        <f t="shared" si="10"/>
        <v/>
      </c>
      <c r="AK33" s="310" t="str">
        <f t="shared" si="11"/>
        <v/>
      </c>
      <c r="AL33" s="310" t="str">
        <f t="shared" si="12"/>
        <v/>
      </c>
      <c r="AM33" s="309" t="str">
        <f t="shared" si="13"/>
        <v/>
      </c>
      <c r="AN33" s="309" t="str">
        <f t="shared" si="14"/>
        <v/>
      </c>
      <c r="AO33" s="303"/>
      <c r="AP33" s="306">
        <f t="shared" si="77"/>
        <v>0</v>
      </c>
      <c r="AQ33" s="306">
        <f t="shared" si="15"/>
        <v>0</v>
      </c>
      <c r="AR33" s="308">
        <f t="shared" si="16"/>
        <v>0</v>
      </c>
      <c r="AS33" s="306">
        <f t="shared" si="17"/>
        <v>0</v>
      </c>
      <c r="AT33" s="306">
        <f t="shared" si="18"/>
        <v>0</v>
      </c>
      <c r="AU33" s="306">
        <f t="shared" si="19"/>
        <v>0</v>
      </c>
      <c r="AV33" s="306">
        <f t="shared" si="20"/>
        <v>0</v>
      </c>
      <c r="AW33" s="306">
        <f t="shared" si="21"/>
        <v>0</v>
      </c>
      <c r="AX33" s="306">
        <f t="shared" si="78"/>
        <v>0</v>
      </c>
      <c r="AY33" s="305">
        <f t="shared" si="22"/>
        <v>0</v>
      </c>
      <c r="AZ33" s="304">
        <f t="shared" si="23"/>
        <v>0</v>
      </c>
      <c r="BA33" s="301">
        <f t="shared" si="24"/>
        <v>0</v>
      </c>
      <c r="BB33" s="301">
        <f t="shared" si="25"/>
        <v>0</v>
      </c>
      <c r="BC33" s="301">
        <f t="shared" si="26"/>
        <v>0</v>
      </c>
      <c r="BD33" s="301">
        <f t="shared" si="27"/>
        <v>0</v>
      </c>
      <c r="BE33" s="301">
        <f t="shared" si="28"/>
        <v>0</v>
      </c>
      <c r="BF33" s="301">
        <f t="shared" si="29"/>
        <v>0</v>
      </c>
      <c r="BG33" s="301">
        <f t="shared" si="30"/>
        <v>0</v>
      </c>
      <c r="BH33" s="301">
        <f t="shared" si="31"/>
        <v>0</v>
      </c>
      <c r="BI33" s="301">
        <f t="shared" si="32"/>
        <v>0</v>
      </c>
      <c r="BJ33" s="300">
        <f t="shared" si="33"/>
        <v>0</v>
      </c>
      <c r="BK33" s="303"/>
      <c r="BL33" s="306">
        <f t="shared" si="34"/>
        <v>0</v>
      </c>
      <c r="BM33" s="306">
        <f t="shared" si="35"/>
        <v>0</v>
      </c>
      <c r="BN33" s="308">
        <f t="shared" si="36"/>
        <v>0</v>
      </c>
      <c r="BO33" s="307">
        <f t="shared" si="37"/>
        <v>0</v>
      </c>
      <c r="BP33" s="307">
        <f t="shared" si="38"/>
        <v>0</v>
      </c>
      <c r="BQ33" s="306">
        <f t="shared" si="39"/>
        <v>0</v>
      </c>
      <c r="BR33" s="306">
        <f t="shared" si="40"/>
        <v>0</v>
      </c>
      <c r="BS33" s="306">
        <f t="shared" si="41"/>
        <v>0</v>
      </c>
      <c r="BT33" s="306">
        <f t="shared" si="42"/>
        <v>0</v>
      </c>
      <c r="BU33" s="305">
        <f t="shared" si="43"/>
        <v>0</v>
      </c>
      <c r="BV33" s="304">
        <f t="shared" si="44"/>
        <v>0</v>
      </c>
      <c r="BW33" s="301">
        <f t="shared" si="45"/>
        <v>0</v>
      </c>
      <c r="BX33" s="301">
        <f t="shared" si="46"/>
        <v>0</v>
      </c>
      <c r="BY33" s="301">
        <f t="shared" si="47"/>
        <v>0</v>
      </c>
      <c r="BZ33" s="301">
        <f t="shared" si="48"/>
        <v>0</v>
      </c>
      <c r="CA33" s="301">
        <f t="shared" si="49"/>
        <v>0</v>
      </c>
      <c r="CB33" s="301">
        <f t="shared" si="50"/>
        <v>0</v>
      </c>
      <c r="CC33" s="301">
        <f t="shared" si="51"/>
        <v>0</v>
      </c>
      <c r="CD33" s="301">
        <f t="shared" si="52"/>
        <v>0</v>
      </c>
      <c r="CE33" s="301">
        <f t="shared" si="53"/>
        <v>0</v>
      </c>
      <c r="CF33" s="300">
        <f t="shared" si="54"/>
        <v>0</v>
      </c>
      <c r="CG33" s="300"/>
      <c r="CH33" s="300">
        <f t="shared" si="55"/>
        <v>0</v>
      </c>
      <c r="CI33" s="300">
        <f t="shared" si="56"/>
        <v>0</v>
      </c>
      <c r="CJ33" s="300">
        <f t="shared" si="57"/>
        <v>0</v>
      </c>
      <c r="CK33" s="300">
        <f t="shared" si="58"/>
        <v>0</v>
      </c>
      <c r="CL33" s="303"/>
      <c r="CM33" s="302">
        <f t="shared" si="59"/>
        <v>0</v>
      </c>
      <c r="CN33" s="302">
        <f t="shared" si="60"/>
        <v>0</v>
      </c>
      <c r="CO33" s="301">
        <f t="shared" si="61"/>
        <v>0</v>
      </c>
      <c r="CP33" s="301">
        <f t="shared" si="62"/>
        <v>0</v>
      </c>
      <c r="CQ33" s="301">
        <f t="shared" si="63"/>
        <v>0</v>
      </c>
      <c r="CR33" s="301">
        <f t="shared" si="64"/>
        <v>0</v>
      </c>
      <c r="CS33" s="301">
        <f t="shared" si="65"/>
        <v>0</v>
      </c>
      <c r="CT33" s="301">
        <f t="shared" si="66"/>
        <v>0</v>
      </c>
      <c r="CU33" s="301">
        <f t="shared" si="67"/>
        <v>0</v>
      </c>
      <c r="CV33" s="301">
        <f t="shared" si="68"/>
        <v>0</v>
      </c>
      <c r="CW33" s="301">
        <f t="shared" si="69"/>
        <v>0</v>
      </c>
      <c r="CX33" s="301">
        <f t="shared" si="70"/>
        <v>0</v>
      </c>
      <c r="CY33" s="301">
        <f t="shared" si="71"/>
        <v>0</v>
      </c>
      <c r="CZ33" s="301">
        <f t="shared" si="72"/>
        <v>0</v>
      </c>
      <c r="DA33" s="300">
        <f t="shared" si="79"/>
        <v>0</v>
      </c>
      <c r="DC33" s="299">
        <f t="shared" si="73"/>
        <v>0</v>
      </c>
      <c r="DD33" s="299">
        <f t="shared" si="74"/>
        <v>0</v>
      </c>
      <c r="DE33" s="299">
        <f t="shared" si="75"/>
        <v>0</v>
      </c>
    </row>
    <row r="34" spans="2:109" x14ac:dyDescent="0.2">
      <c r="B34" s="368"/>
      <c r="C34" s="368"/>
      <c r="D34" s="315"/>
      <c r="E34" s="315"/>
      <c r="F34" s="315"/>
      <c r="G34" s="368"/>
      <c r="H34" s="368"/>
      <c r="I34" s="368"/>
      <c r="J34" s="368"/>
      <c r="K34" s="368"/>
      <c r="L34" s="303"/>
      <c r="M34" s="344" t="str">
        <f t="shared" si="81"/>
        <v/>
      </c>
      <c r="N34" s="367" t="str">
        <f t="shared" si="80"/>
        <v/>
      </c>
      <c r="O34" s="344" t="str">
        <f t="shared" si="76"/>
        <v/>
      </c>
      <c r="P34" s="347"/>
      <c r="Q34" s="232" t="str">
        <f t="shared" si="1"/>
        <v/>
      </c>
      <c r="S34" s="318" t="s">
        <v>208</v>
      </c>
      <c r="T34" s="232" t="s">
        <v>207</v>
      </c>
      <c r="AB34" s="314" t="str">
        <f t="shared" si="2"/>
        <v/>
      </c>
      <c r="AC34" s="312" t="str">
        <f t="shared" si="3"/>
        <v/>
      </c>
      <c r="AD34" s="313" t="str">
        <f t="shared" si="4"/>
        <v/>
      </c>
      <c r="AE34" s="312" t="str">
        <f t="shared" si="5"/>
        <v/>
      </c>
      <c r="AF34" s="313" t="str">
        <f t="shared" si="6"/>
        <v/>
      </c>
      <c r="AG34" s="312" t="str">
        <f t="shared" si="7"/>
        <v/>
      </c>
      <c r="AH34" s="313" t="str">
        <f t="shared" si="8"/>
        <v/>
      </c>
      <c r="AI34" s="312" t="str">
        <f t="shared" si="9"/>
        <v/>
      </c>
      <c r="AJ34" s="311" t="str">
        <f t="shared" si="10"/>
        <v/>
      </c>
      <c r="AK34" s="310" t="str">
        <f t="shared" si="11"/>
        <v/>
      </c>
      <c r="AL34" s="310" t="str">
        <f t="shared" si="12"/>
        <v/>
      </c>
      <c r="AM34" s="309" t="str">
        <f t="shared" si="13"/>
        <v/>
      </c>
      <c r="AN34" s="309" t="str">
        <f t="shared" si="14"/>
        <v/>
      </c>
      <c r="AO34" s="303"/>
      <c r="AP34" s="306">
        <f t="shared" si="77"/>
        <v>0</v>
      </c>
      <c r="AQ34" s="306">
        <f t="shared" si="15"/>
        <v>0</v>
      </c>
      <c r="AR34" s="308">
        <f t="shared" si="16"/>
        <v>0</v>
      </c>
      <c r="AS34" s="306">
        <f t="shared" si="17"/>
        <v>0</v>
      </c>
      <c r="AT34" s="306">
        <f t="shared" si="18"/>
        <v>0</v>
      </c>
      <c r="AU34" s="306">
        <f t="shared" si="19"/>
        <v>0</v>
      </c>
      <c r="AV34" s="306">
        <f t="shared" si="20"/>
        <v>0</v>
      </c>
      <c r="AW34" s="306">
        <f t="shared" si="21"/>
        <v>0</v>
      </c>
      <c r="AX34" s="306">
        <f t="shared" si="78"/>
        <v>0</v>
      </c>
      <c r="AY34" s="305">
        <f t="shared" si="22"/>
        <v>0</v>
      </c>
      <c r="AZ34" s="304">
        <f t="shared" si="23"/>
        <v>0</v>
      </c>
      <c r="BA34" s="301">
        <f t="shared" si="24"/>
        <v>0</v>
      </c>
      <c r="BB34" s="301">
        <f t="shared" si="25"/>
        <v>0</v>
      </c>
      <c r="BC34" s="301">
        <f t="shared" si="26"/>
        <v>0</v>
      </c>
      <c r="BD34" s="301">
        <f t="shared" si="27"/>
        <v>0</v>
      </c>
      <c r="BE34" s="301">
        <f t="shared" si="28"/>
        <v>0</v>
      </c>
      <c r="BF34" s="301">
        <f t="shared" si="29"/>
        <v>0</v>
      </c>
      <c r="BG34" s="301">
        <f t="shared" si="30"/>
        <v>0</v>
      </c>
      <c r="BH34" s="301">
        <f t="shared" si="31"/>
        <v>0</v>
      </c>
      <c r="BI34" s="301">
        <f t="shared" si="32"/>
        <v>0</v>
      </c>
      <c r="BJ34" s="300">
        <f t="shared" si="33"/>
        <v>0</v>
      </c>
      <c r="BK34" s="303"/>
      <c r="BL34" s="306">
        <f t="shared" si="34"/>
        <v>0</v>
      </c>
      <c r="BM34" s="306">
        <f t="shared" si="35"/>
        <v>0</v>
      </c>
      <c r="BN34" s="308">
        <f t="shared" si="36"/>
        <v>0</v>
      </c>
      <c r="BO34" s="307">
        <f t="shared" si="37"/>
        <v>0</v>
      </c>
      <c r="BP34" s="307">
        <f t="shared" si="38"/>
        <v>0</v>
      </c>
      <c r="BQ34" s="306">
        <f t="shared" si="39"/>
        <v>0</v>
      </c>
      <c r="BR34" s="306">
        <f t="shared" si="40"/>
        <v>0</v>
      </c>
      <c r="BS34" s="306">
        <f t="shared" si="41"/>
        <v>0</v>
      </c>
      <c r="BT34" s="306">
        <f t="shared" si="42"/>
        <v>0</v>
      </c>
      <c r="BU34" s="305">
        <f t="shared" si="43"/>
        <v>0</v>
      </c>
      <c r="BV34" s="304">
        <f t="shared" si="44"/>
        <v>0</v>
      </c>
      <c r="BW34" s="301">
        <f t="shared" si="45"/>
        <v>0</v>
      </c>
      <c r="BX34" s="301">
        <f t="shared" si="46"/>
        <v>0</v>
      </c>
      <c r="BY34" s="301">
        <f t="shared" si="47"/>
        <v>0</v>
      </c>
      <c r="BZ34" s="301">
        <f t="shared" si="48"/>
        <v>0</v>
      </c>
      <c r="CA34" s="301">
        <f t="shared" si="49"/>
        <v>0</v>
      </c>
      <c r="CB34" s="301">
        <f t="shared" si="50"/>
        <v>0</v>
      </c>
      <c r="CC34" s="301">
        <f t="shared" si="51"/>
        <v>0</v>
      </c>
      <c r="CD34" s="301">
        <f t="shared" si="52"/>
        <v>0</v>
      </c>
      <c r="CE34" s="301">
        <f t="shared" si="53"/>
        <v>0</v>
      </c>
      <c r="CF34" s="300">
        <f t="shared" si="54"/>
        <v>0</v>
      </c>
      <c r="CG34" s="300"/>
      <c r="CH34" s="300">
        <f t="shared" si="55"/>
        <v>0</v>
      </c>
      <c r="CI34" s="300">
        <f t="shared" si="56"/>
        <v>0</v>
      </c>
      <c r="CJ34" s="300">
        <f t="shared" si="57"/>
        <v>0</v>
      </c>
      <c r="CK34" s="300">
        <f t="shared" si="58"/>
        <v>0</v>
      </c>
      <c r="CL34" s="303"/>
      <c r="CM34" s="302">
        <f t="shared" si="59"/>
        <v>0</v>
      </c>
      <c r="CN34" s="302">
        <f t="shared" si="60"/>
        <v>0</v>
      </c>
      <c r="CO34" s="301">
        <f t="shared" si="61"/>
        <v>0</v>
      </c>
      <c r="CP34" s="301">
        <f t="shared" si="62"/>
        <v>0</v>
      </c>
      <c r="CQ34" s="301">
        <f t="shared" si="63"/>
        <v>0</v>
      </c>
      <c r="CR34" s="301">
        <f t="shared" si="64"/>
        <v>0</v>
      </c>
      <c r="CS34" s="301">
        <f t="shared" si="65"/>
        <v>0</v>
      </c>
      <c r="CT34" s="301">
        <f t="shared" si="66"/>
        <v>0</v>
      </c>
      <c r="CU34" s="301">
        <f t="shared" si="67"/>
        <v>0</v>
      </c>
      <c r="CV34" s="301">
        <f t="shared" si="68"/>
        <v>0</v>
      </c>
      <c r="CW34" s="301">
        <f t="shared" si="69"/>
        <v>0</v>
      </c>
      <c r="CX34" s="301">
        <f t="shared" si="70"/>
        <v>0</v>
      </c>
      <c r="CY34" s="301">
        <f t="shared" si="71"/>
        <v>0</v>
      </c>
      <c r="CZ34" s="301">
        <f t="shared" si="72"/>
        <v>0</v>
      </c>
      <c r="DA34" s="300">
        <f t="shared" si="79"/>
        <v>0</v>
      </c>
      <c r="DC34" s="299">
        <f t="shared" si="73"/>
        <v>0</v>
      </c>
      <c r="DD34" s="299">
        <f t="shared" si="74"/>
        <v>0</v>
      </c>
      <c r="DE34" s="299">
        <f t="shared" si="75"/>
        <v>0</v>
      </c>
    </row>
    <row r="35" spans="2:109" x14ac:dyDescent="0.2">
      <c r="B35" s="368"/>
      <c r="C35" s="368"/>
      <c r="D35" s="315"/>
      <c r="E35" s="315"/>
      <c r="F35" s="315"/>
      <c r="G35" s="368"/>
      <c r="H35" s="368"/>
      <c r="I35" s="368"/>
      <c r="J35" s="368"/>
      <c r="K35" s="368"/>
      <c r="L35" s="303"/>
      <c r="M35" s="344" t="str">
        <f t="shared" si="81"/>
        <v/>
      </c>
      <c r="N35" s="367" t="str">
        <f t="shared" si="80"/>
        <v/>
      </c>
      <c r="O35" s="344" t="str">
        <f t="shared" si="76"/>
        <v/>
      </c>
      <c r="P35" s="347"/>
      <c r="Q35" s="232" t="str">
        <f t="shared" si="1"/>
        <v/>
      </c>
      <c r="S35" s="318" t="s">
        <v>206</v>
      </c>
      <c r="T35" s="232" t="s">
        <v>205</v>
      </c>
      <c r="AB35" s="314" t="str">
        <f t="shared" si="2"/>
        <v/>
      </c>
      <c r="AC35" s="312" t="str">
        <f t="shared" si="3"/>
        <v/>
      </c>
      <c r="AD35" s="313" t="str">
        <f t="shared" si="4"/>
        <v/>
      </c>
      <c r="AE35" s="312" t="str">
        <f t="shared" si="5"/>
        <v/>
      </c>
      <c r="AF35" s="313" t="str">
        <f t="shared" si="6"/>
        <v/>
      </c>
      <c r="AG35" s="312" t="str">
        <f t="shared" si="7"/>
        <v/>
      </c>
      <c r="AH35" s="313" t="str">
        <f t="shared" si="8"/>
        <v/>
      </c>
      <c r="AI35" s="312" t="str">
        <f t="shared" si="9"/>
        <v/>
      </c>
      <c r="AJ35" s="311" t="str">
        <f t="shared" si="10"/>
        <v/>
      </c>
      <c r="AK35" s="310" t="str">
        <f t="shared" si="11"/>
        <v/>
      </c>
      <c r="AL35" s="310" t="str">
        <f t="shared" si="12"/>
        <v/>
      </c>
      <c r="AM35" s="309" t="str">
        <f t="shared" si="13"/>
        <v/>
      </c>
      <c r="AN35" s="309" t="str">
        <f t="shared" si="14"/>
        <v/>
      </c>
      <c r="AO35" s="303"/>
      <c r="AP35" s="306">
        <f t="shared" si="77"/>
        <v>0</v>
      </c>
      <c r="AQ35" s="306">
        <f t="shared" si="15"/>
        <v>0</v>
      </c>
      <c r="AR35" s="308">
        <f t="shared" si="16"/>
        <v>0</v>
      </c>
      <c r="AS35" s="306">
        <f t="shared" si="17"/>
        <v>0</v>
      </c>
      <c r="AT35" s="306">
        <f t="shared" si="18"/>
        <v>0</v>
      </c>
      <c r="AU35" s="306">
        <f t="shared" si="19"/>
        <v>0</v>
      </c>
      <c r="AV35" s="306">
        <f t="shared" si="20"/>
        <v>0</v>
      </c>
      <c r="AW35" s="306">
        <f t="shared" si="21"/>
        <v>0</v>
      </c>
      <c r="AX35" s="306">
        <f t="shared" si="78"/>
        <v>0</v>
      </c>
      <c r="AY35" s="305">
        <f t="shared" si="22"/>
        <v>0</v>
      </c>
      <c r="AZ35" s="304">
        <f t="shared" si="23"/>
        <v>0</v>
      </c>
      <c r="BA35" s="301">
        <f t="shared" si="24"/>
        <v>0</v>
      </c>
      <c r="BB35" s="301">
        <f t="shared" si="25"/>
        <v>0</v>
      </c>
      <c r="BC35" s="301">
        <f t="shared" si="26"/>
        <v>0</v>
      </c>
      <c r="BD35" s="301">
        <f t="shared" si="27"/>
        <v>0</v>
      </c>
      <c r="BE35" s="301">
        <f t="shared" si="28"/>
        <v>0</v>
      </c>
      <c r="BF35" s="301">
        <f t="shared" si="29"/>
        <v>0</v>
      </c>
      <c r="BG35" s="301">
        <f t="shared" si="30"/>
        <v>0</v>
      </c>
      <c r="BH35" s="301">
        <f t="shared" si="31"/>
        <v>0</v>
      </c>
      <c r="BI35" s="301">
        <f t="shared" si="32"/>
        <v>0</v>
      </c>
      <c r="BJ35" s="300">
        <f t="shared" si="33"/>
        <v>0</v>
      </c>
      <c r="BK35" s="303"/>
      <c r="BL35" s="306">
        <f t="shared" si="34"/>
        <v>0</v>
      </c>
      <c r="BM35" s="306">
        <f t="shared" si="35"/>
        <v>0</v>
      </c>
      <c r="BN35" s="308">
        <f t="shared" si="36"/>
        <v>0</v>
      </c>
      <c r="BO35" s="307">
        <f t="shared" si="37"/>
        <v>0</v>
      </c>
      <c r="BP35" s="307">
        <f t="shared" si="38"/>
        <v>0</v>
      </c>
      <c r="BQ35" s="306">
        <f t="shared" si="39"/>
        <v>0</v>
      </c>
      <c r="BR35" s="306">
        <f t="shared" si="40"/>
        <v>0</v>
      </c>
      <c r="BS35" s="306">
        <f t="shared" si="41"/>
        <v>0</v>
      </c>
      <c r="BT35" s="306">
        <f t="shared" si="42"/>
        <v>0</v>
      </c>
      <c r="BU35" s="305">
        <f t="shared" si="43"/>
        <v>0</v>
      </c>
      <c r="BV35" s="304">
        <f t="shared" si="44"/>
        <v>0</v>
      </c>
      <c r="BW35" s="301">
        <f t="shared" si="45"/>
        <v>0</v>
      </c>
      <c r="BX35" s="301">
        <f t="shared" si="46"/>
        <v>0</v>
      </c>
      <c r="BY35" s="301">
        <f t="shared" si="47"/>
        <v>0</v>
      </c>
      <c r="BZ35" s="301">
        <f t="shared" si="48"/>
        <v>0</v>
      </c>
      <c r="CA35" s="301">
        <f t="shared" si="49"/>
        <v>0</v>
      </c>
      <c r="CB35" s="301">
        <f t="shared" si="50"/>
        <v>0</v>
      </c>
      <c r="CC35" s="301">
        <f t="shared" si="51"/>
        <v>0</v>
      </c>
      <c r="CD35" s="301">
        <f t="shared" si="52"/>
        <v>0</v>
      </c>
      <c r="CE35" s="301">
        <f t="shared" si="53"/>
        <v>0</v>
      </c>
      <c r="CF35" s="300">
        <f t="shared" si="54"/>
        <v>0</v>
      </c>
      <c r="CG35" s="300"/>
      <c r="CH35" s="300">
        <f t="shared" si="55"/>
        <v>0</v>
      </c>
      <c r="CI35" s="300">
        <f t="shared" si="56"/>
        <v>0</v>
      </c>
      <c r="CJ35" s="300">
        <f t="shared" si="57"/>
        <v>0</v>
      </c>
      <c r="CK35" s="300">
        <f t="shared" si="58"/>
        <v>0</v>
      </c>
      <c r="CL35" s="303"/>
      <c r="CM35" s="302">
        <f t="shared" si="59"/>
        <v>0</v>
      </c>
      <c r="CN35" s="302">
        <f t="shared" si="60"/>
        <v>0</v>
      </c>
      <c r="CO35" s="301">
        <f t="shared" si="61"/>
        <v>0</v>
      </c>
      <c r="CP35" s="301">
        <f t="shared" si="62"/>
        <v>0</v>
      </c>
      <c r="CQ35" s="301">
        <f t="shared" si="63"/>
        <v>0</v>
      </c>
      <c r="CR35" s="301">
        <f t="shared" si="64"/>
        <v>0</v>
      </c>
      <c r="CS35" s="301">
        <f t="shared" si="65"/>
        <v>0</v>
      </c>
      <c r="CT35" s="301">
        <f t="shared" si="66"/>
        <v>0</v>
      </c>
      <c r="CU35" s="301">
        <f t="shared" si="67"/>
        <v>0</v>
      </c>
      <c r="CV35" s="301">
        <f t="shared" si="68"/>
        <v>0</v>
      </c>
      <c r="CW35" s="301">
        <f t="shared" si="69"/>
        <v>0</v>
      </c>
      <c r="CX35" s="301">
        <f t="shared" si="70"/>
        <v>0</v>
      </c>
      <c r="CY35" s="301">
        <f t="shared" si="71"/>
        <v>0</v>
      </c>
      <c r="CZ35" s="301">
        <f t="shared" si="72"/>
        <v>0</v>
      </c>
      <c r="DA35" s="300">
        <f t="shared" si="79"/>
        <v>0</v>
      </c>
      <c r="DC35" s="299">
        <f t="shared" si="73"/>
        <v>0</v>
      </c>
      <c r="DD35" s="299">
        <f t="shared" si="74"/>
        <v>0</v>
      </c>
      <c r="DE35" s="299">
        <f t="shared" si="75"/>
        <v>0</v>
      </c>
    </row>
    <row r="36" spans="2:109" x14ac:dyDescent="0.2">
      <c r="B36" s="368"/>
      <c r="C36" s="368"/>
      <c r="D36" s="315"/>
      <c r="E36" s="315"/>
      <c r="F36" s="315"/>
      <c r="G36" s="368"/>
      <c r="H36" s="368"/>
      <c r="I36" s="368"/>
      <c r="J36" s="368"/>
      <c r="K36" s="368"/>
      <c r="L36" s="303"/>
      <c r="M36" s="344" t="str">
        <f t="shared" si="81"/>
        <v/>
      </c>
      <c r="N36" s="367" t="str">
        <f t="shared" si="80"/>
        <v/>
      </c>
      <c r="O36" s="344" t="str">
        <f t="shared" si="76"/>
        <v/>
      </c>
      <c r="P36" s="347"/>
      <c r="Q36" s="232" t="str">
        <f t="shared" si="1"/>
        <v/>
      </c>
      <c r="S36" s="318" t="s">
        <v>204</v>
      </c>
      <c r="T36" s="232" t="s">
        <v>203</v>
      </c>
      <c r="AB36" s="314" t="str">
        <f t="shared" si="2"/>
        <v/>
      </c>
      <c r="AC36" s="312" t="str">
        <f t="shared" si="3"/>
        <v/>
      </c>
      <c r="AD36" s="313" t="str">
        <f t="shared" si="4"/>
        <v/>
      </c>
      <c r="AE36" s="312" t="str">
        <f t="shared" si="5"/>
        <v/>
      </c>
      <c r="AF36" s="313" t="str">
        <f t="shared" si="6"/>
        <v/>
      </c>
      <c r="AG36" s="312" t="str">
        <f t="shared" si="7"/>
        <v/>
      </c>
      <c r="AH36" s="313" t="str">
        <f t="shared" si="8"/>
        <v/>
      </c>
      <c r="AI36" s="312" t="str">
        <f t="shared" si="9"/>
        <v/>
      </c>
      <c r="AJ36" s="311" t="str">
        <f t="shared" si="10"/>
        <v/>
      </c>
      <c r="AK36" s="310" t="str">
        <f t="shared" si="11"/>
        <v/>
      </c>
      <c r="AL36" s="310" t="str">
        <f t="shared" si="12"/>
        <v/>
      </c>
      <c r="AM36" s="309" t="str">
        <f t="shared" si="13"/>
        <v/>
      </c>
      <c r="AN36" s="309" t="str">
        <f t="shared" si="14"/>
        <v/>
      </c>
      <c r="AO36" s="303"/>
      <c r="AP36" s="306">
        <f t="shared" si="77"/>
        <v>0</v>
      </c>
      <c r="AQ36" s="306">
        <f t="shared" si="15"/>
        <v>0</v>
      </c>
      <c r="AR36" s="308">
        <f t="shared" si="16"/>
        <v>0</v>
      </c>
      <c r="AS36" s="306">
        <f t="shared" si="17"/>
        <v>0</v>
      </c>
      <c r="AT36" s="306">
        <f t="shared" si="18"/>
        <v>0</v>
      </c>
      <c r="AU36" s="306">
        <f t="shared" si="19"/>
        <v>0</v>
      </c>
      <c r="AV36" s="306">
        <f t="shared" si="20"/>
        <v>0</v>
      </c>
      <c r="AW36" s="306">
        <f t="shared" si="21"/>
        <v>0</v>
      </c>
      <c r="AX36" s="306">
        <f t="shared" si="78"/>
        <v>0</v>
      </c>
      <c r="AY36" s="305">
        <f t="shared" si="22"/>
        <v>0</v>
      </c>
      <c r="AZ36" s="304">
        <f t="shared" si="23"/>
        <v>0</v>
      </c>
      <c r="BA36" s="301">
        <f t="shared" si="24"/>
        <v>0</v>
      </c>
      <c r="BB36" s="301">
        <f t="shared" si="25"/>
        <v>0</v>
      </c>
      <c r="BC36" s="301">
        <f t="shared" si="26"/>
        <v>0</v>
      </c>
      <c r="BD36" s="301">
        <f t="shared" si="27"/>
        <v>0</v>
      </c>
      <c r="BE36" s="301">
        <f t="shared" si="28"/>
        <v>0</v>
      </c>
      <c r="BF36" s="301">
        <f t="shared" si="29"/>
        <v>0</v>
      </c>
      <c r="BG36" s="301">
        <f t="shared" si="30"/>
        <v>0</v>
      </c>
      <c r="BH36" s="301">
        <f t="shared" si="31"/>
        <v>0</v>
      </c>
      <c r="BI36" s="301">
        <f t="shared" si="32"/>
        <v>0</v>
      </c>
      <c r="BJ36" s="300">
        <f t="shared" si="33"/>
        <v>0</v>
      </c>
      <c r="BK36" s="303"/>
      <c r="BL36" s="306">
        <f t="shared" si="34"/>
        <v>0</v>
      </c>
      <c r="BM36" s="306">
        <f t="shared" si="35"/>
        <v>0</v>
      </c>
      <c r="BN36" s="308">
        <f t="shared" si="36"/>
        <v>0</v>
      </c>
      <c r="BO36" s="307">
        <f t="shared" si="37"/>
        <v>0</v>
      </c>
      <c r="BP36" s="307">
        <f t="shared" si="38"/>
        <v>0</v>
      </c>
      <c r="BQ36" s="306">
        <f t="shared" si="39"/>
        <v>0</v>
      </c>
      <c r="BR36" s="306">
        <f t="shared" si="40"/>
        <v>0</v>
      </c>
      <c r="BS36" s="306">
        <f t="shared" si="41"/>
        <v>0</v>
      </c>
      <c r="BT36" s="306">
        <f t="shared" si="42"/>
        <v>0</v>
      </c>
      <c r="BU36" s="305">
        <f t="shared" si="43"/>
        <v>0</v>
      </c>
      <c r="BV36" s="304">
        <f t="shared" si="44"/>
        <v>0</v>
      </c>
      <c r="BW36" s="301">
        <f t="shared" si="45"/>
        <v>0</v>
      </c>
      <c r="BX36" s="301">
        <f t="shared" si="46"/>
        <v>0</v>
      </c>
      <c r="BY36" s="301">
        <f t="shared" si="47"/>
        <v>0</v>
      </c>
      <c r="BZ36" s="301">
        <f t="shared" si="48"/>
        <v>0</v>
      </c>
      <c r="CA36" s="301">
        <f t="shared" si="49"/>
        <v>0</v>
      </c>
      <c r="CB36" s="301">
        <f t="shared" si="50"/>
        <v>0</v>
      </c>
      <c r="CC36" s="301">
        <f t="shared" si="51"/>
        <v>0</v>
      </c>
      <c r="CD36" s="301">
        <f t="shared" si="52"/>
        <v>0</v>
      </c>
      <c r="CE36" s="301">
        <f t="shared" si="53"/>
        <v>0</v>
      </c>
      <c r="CF36" s="300">
        <f t="shared" si="54"/>
        <v>0</v>
      </c>
      <c r="CG36" s="300"/>
      <c r="CH36" s="300">
        <f t="shared" si="55"/>
        <v>0</v>
      </c>
      <c r="CI36" s="300">
        <f t="shared" si="56"/>
        <v>0</v>
      </c>
      <c r="CJ36" s="300">
        <f t="shared" si="57"/>
        <v>0</v>
      </c>
      <c r="CK36" s="300">
        <f t="shared" si="58"/>
        <v>0</v>
      </c>
      <c r="CL36" s="303"/>
      <c r="CM36" s="302">
        <f t="shared" si="59"/>
        <v>0</v>
      </c>
      <c r="CN36" s="302">
        <f t="shared" si="60"/>
        <v>0</v>
      </c>
      <c r="CO36" s="301">
        <f t="shared" si="61"/>
        <v>0</v>
      </c>
      <c r="CP36" s="301">
        <f t="shared" si="62"/>
        <v>0</v>
      </c>
      <c r="CQ36" s="301">
        <f t="shared" si="63"/>
        <v>0</v>
      </c>
      <c r="CR36" s="301">
        <f t="shared" si="64"/>
        <v>0</v>
      </c>
      <c r="CS36" s="301">
        <f t="shared" si="65"/>
        <v>0</v>
      </c>
      <c r="CT36" s="301">
        <f t="shared" si="66"/>
        <v>0</v>
      </c>
      <c r="CU36" s="301">
        <f t="shared" si="67"/>
        <v>0</v>
      </c>
      <c r="CV36" s="301">
        <f t="shared" si="68"/>
        <v>0</v>
      </c>
      <c r="CW36" s="301">
        <f t="shared" si="69"/>
        <v>0</v>
      </c>
      <c r="CX36" s="301">
        <f t="shared" si="70"/>
        <v>0</v>
      </c>
      <c r="CY36" s="301">
        <f t="shared" si="71"/>
        <v>0</v>
      </c>
      <c r="CZ36" s="301">
        <f t="shared" si="72"/>
        <v>0</v>
      </c>
      <c r="DA36" s="300">
        <f t="shared" si="79"/>
        <v>0</v>
      </c>
      <c r="DC36" s="299">
        <f t="shared" si="73"/>
        <v>0</v>
      </c>
      <c r="DD36" s="299">
        <f t="shared" si="74"/>
        <v>0</v>
      </c>
      <c r="DE36" s="299">
        <f t="shared" si="75"/>
        <v>0</v>
      </c>
    </row>
    <row r="37" spans="2:109" x14ac:dyDescent="0.2">
      <c r="B37" s="368"/>
      <c r="C37" s="368"/>
      <c r="D37" s="315"/>
      <c r="E37" s="315"/>
      <c r="F37" s="315"/>
      <c r="G37" s="368"/>
      <c r="H37" s="368"/>
      <c r="I37" s="368"/>
      <c r="J37" s="368"/>
      <c r="K37" s="368"/>
      <c r="L37" s="303"/>
      <c r="M37" s="344" t="str">
        <f t="shared" si="81"/>
        <v/>
      </c>
      <c r="N37" s="367" t="str">
        <f t="shared" si="80"/>
        <v/>
      </c>
      <c r="O37" s="344" t="str">
        <f t="shared" si="76"/>
        <v/>
      </c>
      <c r="P37" s="347"/>
      <c r="Q37" s="232" t="str">
        <f t="shared" si="1"/>
        <v/>
      </c>
      <c r="S37" s="318" t="s">
        <v>202</v>
      </c>
      <c r="T37" s="232" t="s">
        <v>201</v>
      </c>
      <c r="AB37" s="314" t="str">
        <f t="shared" si="2"/>
        <v/>
      </c>
      <c r="AC37" s="312" t="str">
        <f t="shared" si="3"/>
        <v/>
      </c>
      <c r="AD37" s="313" t="str">
        <f t="shared" si="4"/>
        <v/>
      </c>
      <c r="AE37" s="312" t="str">
        <f t="shared" si="5"/>
        <v/>
      </c>
      <c r="AF37" s="313" t="str">
        <f t="shared" si="6"/>
        <v/>
      </c>
      <c r="AG37" s="312" t="str">
        <f t="shared" si="7"/>
        <v/>
      </c>
      <c r="AH37" s="313" t="str">
        <f t="shared" si="8"/>
        <v/>
      </c>
      <c r="AI37" s="312" t="str">
        <f t="shared" si="9"/>
        <v/>
      </c>
      <c r="AJ37" s="311" t="str">
        <f t="shared" si="10"/>
        <v/>
      </c>
      <c r="AK37" s="310" t="str">
        <f t="shared" si="11"/>
        <v/>
      </c>
      <c r="AL37" s="310" t="str">
        <f t="shared" si="12"/>
        <v/>
      </c>
      <c r="AM37" s="309" t="str">
        <f t="shared" si="13"/>
        <v/>
      </c>
      <c r="AN37" s="309" t="str">
        <f t="shared" si="14"/>
        <v/>
      </c>
      <c r="AO37" s="303"/>
      <c r="AP37" s="306">
        <f t="shared" si="77"/>
        <v>0</v>
      </c>
      <c r="AQ37" s="306">
        <f t="shared" si="15"/>
        <v>0</v>
      </c>
      <c r="AR37" s="308">
        <f t="shared" si="16"/>
        <v>0</v>
      </c>
      <c r="AS37" s="306">
        <f t="shared" si="17"/>
        <v>0</v>
      </c>
      <c r="AT37" s="306">
        <f t="shared" si="18"/>
        <v>0</v>
      </c>
      <c r="AU37" s="306">
        <f t="shared" si="19"/>
        <v>0</v>
      </c>
      <c r="AV37" s="306">
        <f t="shared" si="20"/>
        <v>0</v>
      </c>
      <c r="AW37" s="306">
        <f t="shared" si="21"/>
        <v>0</v>
      </c>
      <c r="AX37" s="306">
        <f t="shared" si="78"/>
        <v>0</v>
      </c>
      <c r="AY37" s="305">
        <f t="shared" si="22"/>
        <v>0</v>
      </c>
      <c r="AZ37" s="304">
        <f t="shared" si="23"/>
        <v>0</v>
      </c>
      <c r="BA37" s="301">
        <f t="shared" si="24"/>
        <v>0</v>
      </c>
      <c r="BB37" s="301">
        <f t="shared" si="25"/>
        <v>0</v>
      </c>
      <c r="BC37" s="301">
        <f t="shared" si="26"/>
        <v>0</v>
      </c>
      <c r="BD37" s="301">
        <f t="shared" si="27"/>
        <v>0</v>
      </c>
      <c r="BE37" s="301">
        <f t="shared" si="28"/>
        <v>0</v>
      </c>
      <c r="BF37" s="301">
        <f t="shared" si="29"/>
        <v>0</v>
      </c>
      <c r="BG37" s="301">
        <f t="shared" si="30"/>
        <v>0</v>
      </c>
      <c r="BH37" s="301">
        <f t="shared" si="31"/>
        <v>0</v>
      </c>
      <c r="BI37" s="301">
        <f t="shared" si="32"/>
        <v>0</v>
      </c>
      <c r="BJ37" s="300">
        <f t="shared" si="33"/>
        <v>0</v>
      </c>
      <c r="BK37" s="303"/>
      <c r="BL37" s="306">
        <f t="shared" si="34"/>
        <v>0</v>
      </c>
      <c r="BM37" s="306">
        <f t="shared" si="35"/>
        <v>0</v>
      </c>
      <c r="BN37" s="308">
        <f t="shared" si="36"/>
        <v>0</v>
      </c>
      <c r="BO37" s="307">
        <f t="shared" si="37"/>
        <v>0</v>
      </c>
      <c r="BP37" s="307">
        <f t="shared" si="38"/>
        <v>0</v>
      </c>
      <c r="BQ37" s="306">
        <f t="shared" si="39"/>
        <v>0</v>
      </c>
      <c r="BR37" s="306">
        <f t="shared" si="40"/>
        <v>0</v>
      </c>
      <c r="BS37" s="306">
        <f t="shared" si="41"/>
        <v>0</v>
      </c>
      <c r="BT37" s="306">
        <f t="shared" si="42"/>
        <v>0</v>
      </c>
      <c r="BU37" s="305">
        <f t="shared" si="43"/>
        <v>0</v>
      </c>
      <c r="BV37" s="304">
        <f t="shared" si="44"/>
        <v>0</v>
      </c>
      <c r="BW37" s="301">
        <f t="shared" si="45"/>
        <v>0</v>
      </c>
      <c r="BX37" s="301">
        <f t="shared" si="46"/>
        <v>0</v>
      </c>
      <c r="BY37" s="301">
        <f t="shared" si="47"/>
        <v>0</v>
      </c>
      <c r="BZ37" s="301">
        <f t="shared" si="48"/>
        <v>0</v>
      </c>
      <c r="CA37" s="301">
        <f t="shared" si="49"/>
        <v>0</v>
      </c>
      <c r="CB37" s="301">
        <f t="shared" si="50"/>
        <v>0</v>
      </c>
      <c r="CC37" s="301">
        <f t="shared" si="51"/>
        <v>0</v>
      </c>
      <c r="CD37" s="301">
        <f t="shared" si="52"/>
        <v>0</v>
      </c>
      <c r="CE37" s="301">
        <f t="shared" si="53"/>
        <v>0</v>
      </c>
      <c r="CF37" s="300">
        <f t="shared" si="54"/>
        <v>0</v>
      </c>
      <c r="CG37" s="300"/>
      <c r="CH37" s="300">
        <f t="shared" si="55"/>
        <v>0</v>
      </c>
      <c r="CI37" s="300">
        <f t="shared" si="56"/>
        <v>0</v>
      </c>
      <c r="CJ37" s="300">
        <f t="shared" si="57"/>
        <v>0</v>
      </c>
      <c r="CK37" s="300">
        <f t="shared" si="58"/>
        <v>0</v>
      </c>
      <c r="CL37" s="303"/>
      <c r="CM37" s="302">
        <f t="shared" si="59"/>
        <v>0</v>
      </c>
      <c r="CN37" s="302">
        <f t="shared" si="60"/>
        <v>0</v>
      </c>
      <c r="CO37" s="301">
        <f t="shared" si="61"/>
        <v>0</v>
      </c>
      <c r="CP37" s="301">
        <f t="shared" si="62"/>
        <v>0</v>
      </c>
      <c r="CQ37" s="301">
        <f t="shared" si="63"/>
        <v>0</v>
      </c>
      <c r="CR37" s="301">
        <f t="shared" si="64"/>
        <v>0</v>
      </c>
      <c r="CS37" s="301">
        <f t="shared" si="65"/>
        <v>0</v>
      </c>
      <c r="CT37" s="301">
        <f t="shared" si="66"/>
        <v>0</v>
      </c>
      <c r="CU37" s="301">
        <f t="shared" si="67"/>
        <v>0</v>
      </c>
      <c r="CV37" s="301">
        <f t="shared" si="68"/>
        <v>0</v>
      </c>
      <c r="CW37" s="301">
        <f t="shared" si="69"/>
        <v>0</v>
      </c>
      <c r="CX37" s="301">
        <f t="shared" si="70"/>
        <v>0</v>
      </c>
      <c r="CY37" s="301">
        <f t="shared" si="71"/>
        <v>0</v>
      </c>
      <c r="CZ37" s="301">
        <f t="shared" si="72"/>
        <v>0</v>
      </c>
      <c r="DA37" s="300">
        <f t="shared" si="79"/>
        <v>0</v>
      </c>
      <c r="DC37" s="299">
        <f t="shared" si="73"/>
        <v>0</v>
      </c>
      <c r="DD37" s="299">
        <f t="shared" si="74"/>
        <v>0</v>
      </c>
      <c r="DE37" s="299">
        <f t="shared" si="75"/>
        <v>0</v>
      </c>
    </row>
    <row r="38" spans="2:109" x14ac:dyDescent="0.2">
      <c r="B38" s="368"/>
      <c r="C38" s="368"/>
      <c r="D38" s="315"/>
      <c r="E38" s="315"/>
      <c r="F38" s="315"/>
      <c r="G38" s="368"/>
      <c r="H38" s="368"/>
      <c r="I38" s="368"/>
      <c r="J38" s="368"/>
      <c r="K38" s="368"/>
      <c r="L38" s="303"/>
      <c r="M38" s="344" t="str">
        <f t="shared" si="81"/>
        <v/>
      </c>
      <c r="N38" s="367" t="str">
        <f t="shared" si="80"/>
        <v/>
      </c>
      <c r="O38" s="344" t="str">
        <f t="shared" si="76"/>
        <v/>
      </c>
      <c r="P38" s="347"/>
      <c r="Q38" s="232" t="str">
        <f t="shared" si="1"/>
        <v/>
      </c>
      <c r="S38" s="345" t="s">
        <v>200</v>
      </c>
      <c r="AB38" s="314" t="str">
        <f t="shared" si="2"/>
        <v/>
      </c>
      <c r="AC38" s="312" t="str">
        <f t="shared" si="3"/>
        <v/>
      </c>
      <c r="AD38" s="313" t="str">
        <f t="shared" si="4"/>
        <v/>
      </c>
      <c r="AE38" s="312" t="str">
        <f t="shared" si="5"/>
        <v/>
      </c>
      <c r="AF38" s="313" t="str">
        <f t="shared" si="6"/>
        <v/>
      </c>
      <c r="AG38" s="312" t="str">
        <f t="shared" si="7"/>
        <v/>
      </c>
      <c r="AH38" s="313" t="str">
        <f t="shared" si="8"/>
        <v/>
      </c>
      <c r="AI38" s="312" t="str">
        <f t="shared" si="9"/>
        <v/>
      </c>
      <c r="AJ38" s="311" t="str">
        <f t="shared" si="10"/>
        <v/>
      </c>
      <c r="AK38" s="310" t="str">
        <f t="shared" si="11"/>
        <v/>
      </c>
      <c r="AL38" s="310" t="str">
        <f t="shared" si="12"/>
        <v/>
      </c>
      <c r="AM38" s="309" t="str">
        <f t="shared" si="13"/>
        <v/>
      </c>
      <c r="AN38" s="309" t="str">
        <f t="shared" si="14"/>
        <v/>
      </c>
      <c r="AO38" s="303"/>
      <c r="AP38" s="306">
        <f t="shared" si="77"/>
        <v>0</v>
      </c>
      <c r="AQ38" s="306">
        <f t="shared" si="15"/>
        <v>0</v>
      </c>
      <c r="AR38" s="308">
        <f t="shared" si="16"/>
        <v>0</v>
      </c>
      <c r="AS38" s="306">
        <f t="shared" si="17"/>
        <v>0</v>
      </c>
      <c r="AT38" s="306">
        <f t="shared" si="18"/>
        <v>0</v>
      </c>
      <c r="AU38" s="306">
        <f t="shared" si="19"/>
        <v>0</v>
      </c>
      <c r="AV38" s="306">
        <f t="shared" si="20"/>
        <v>0</v>
      </c>
      <c r="AW38" s="306">
        <f t="shared" si="21"/>
        <v>0</v>
      </c>
      <c r="AX38" s="306">
        <f t="shared" si="78"/>
        <v>0</v>
      </c>
      <c r="AY38" s="305">
        <f t="shared" si="22"/>
        <v>0</v>
      </c>
      <c r="AZ38" s="304">
        <f t="shared" si="23"/>
        <v>0</v>
      </c>
      <c r="BA38" s="301">
        <f t="shared" si="24"/>
        <v>0</v>
      </c>
      <c r="BB38" s="301">
        <f t="shared" si="25"/>
        <v>0</v>
      </c>
      <c r="BC38" s="301">
        <f t="shared" si="26"/>
        <v>0</v>
      </c>
      <c r="BD38" s="301">
        <f t="shared" si="27"/>
        <v>0</v>
      </c>
      <c r="BE38" s="301">
        <f t="shared" si="28"/>
        <v>0</v>
      </c>
      <c r="BF38" s="301">
        <f t="shared" si="29"/>
        <v>0</v>
      </c>
      <c r="BG38" s="301">
        <f t="shared" si="30"/>
        <v>0</v>
      </c>
      <c r="BH38" s="301">
        <f t="shared" si="31"/>
        <v>0</v>
      </c>
      <c r="BI38" s="301">
        <f t="shared" si="32"/>
        <v>0</v>
      </c>
      <c r="BJ38" s="300">
        <f t="shared" si="33"/>
        <v>0</v>
      </c>
      <c r="BK38" s="303"/>
      <c r="BL38" s="306">
        <f t="shared" si="34"/>
        <v>0</v>
      </c>
      <c r="BM38" s="306">
        <f t="shared" si="35"/>
        <v>0</v>
      </c>
      <c r="BN38" s="308">
        <f t="shared" si="36"/>
        <v>0</v>
      </c>
      <c r="BO38" s="307">
        <f t="shared" si="37"/>
        <v>0</v>
      </c>
      <c r="BP38" s="307">
        <f t="shared" si="38"/>
        <v>0</v>
      </c>
      <c r="BQ38" s="306">
        <f t="shared" si="39"/>
        <v>0</v>
      </c>
      <c r="BR38" s="306">
        <f t="shared" si="40"/>
        <v>0</v>
      </c>
      <c r="BS38" s="306">
        <f t="shared" si="41"/>
        <v>0</v>
      </c>
      <c r="BT38" s="306">
        <f t="shared" si="42"/>
        <v>0</v>
      </c>
      <c r="BU38" s="305">
        <f t="shared" si="43"/>
        <v>0</v>
      </c>
      <c r="BV38" s="304">
        <f t="shared" si="44"/>
        <v>0</v>
      </c>
      <c r="BW38" s="301">
        <f t="shared" si="45"/>
        <v>0</v>
      </c>
      <c r="BX38" s="301">
        <f t="shared" si="46"/>
        <v>0</v>
      </c>
      <c r="BY38" s="301">
        <f t="shared" si="47"/>
        <v>0</v>
      </c>
      <c r="BZ38" s="301">
        <f t="shared" si="48"/>
        <v>0</v>
      </c>
      <c r="CA38" s="301">
        <f t="shared" si="49"/>
        <v>0</v>
      </c>
      <c r="CB38" s="301">
        <f t="shared" si="50"/>
        <v>0</v>
      </c>
      <c r="CC38" s="301">
        <f t="shared" si="51"/>
        <v>0</v>
      </c>
      <c r="CD38" s="301">
        <f t="shared" si="52"/>
        <v>0</v>
      </c>
      <c r="CE38" s="301">
        <f t="shared" si="53"/>
        <v>0</v>
      </c>
      <c r="CF38" s="300">
        <f t="shared" si="54"/>
        <v>0</v>
      </c>
      <c r="CG38" s="300"/>
      <c r="CH38" s="300">
        <f t="shared" si="55"/>
        <v>0</v>
      </c>
      <c r="CI38" s="300">
        <f t="shared" si="56"/>
        <v>0</v>
      </c>
      <c r="CJ38" s="300">
        <f t="shared" si="57"/>
        <v>0</v>
      </c>
      <c r="CK38" s="300">
        <f t="shared" si="58"/>
        <v>0</v>
      </c>
      <c r="CL38" s="303"/>
      <c r="CM38" s="302">
        <f t="shared" si="59"/>
        <v>0</v>
      </c>
      <c r="CN38" s="302">
        <f t="shared" si="60"/>
        <v>0</v>
      </c>
      <c r="CO38" s="301">
        <f t="shared" si="61"/>
        <v>0</v>
      </c>
      <c r="CP38" s="301">
        <f t="shared" si="62"/>
        <v>0</v>
      </c>
      <c r="CQ38" s="301">
        <f t="shared" si="63"/>
        <v>0</v>
      </c>
      <c r="CR38" s="301">
        <f t="shared" si="64"/>
        <v>0</v>
      </c>
      <c r="CS38" s="301">
        <f t="shared" si="65"/>
        <v>0</v>
      </c>
      <c r="CT38" s="301">
        <f t="shared" si="66"/>
        <v>0</v>
      </c>
      <c r="CU38" s="301">
        <f t="shared" si="67"/>
        <v>0</v>
      </c>
      <c r="CV38" s="301">
        <f t="shared" si="68"/>
        <v>0</v>
      </c>
      <c r="CW38" s="301">
        <f t="shared" si="69"/>
        <v>0</v>
      </c>
      <c r="CX38" s="301">
        <f t="shared" si="70"/>
        <v>0</v>
      </c>
      <c r="CY38" s="301">
        <f t="shared" si="71"/>
        <v>0</v>
      </c>
      <c r="CZ38" s="301">
        <f t="shared" si="72"/>
        <v>0</v>
      </c>
      <c r="DA38" s="300">
        <f t="shared" si="79"/>
        <v>0</v>
      </c>
      <c r="DC38" s="299">
        <f t="shared" si="73"/>
        <v>0</v>
      </c>
      <c r="DD38" s="299">
        <f t="shared" si="74"/>
        <v>0</v>
      </c>
      <c r="DE38" s="299">
        <f t="shared" si="75"/>
        <v>0</v>
      </c>
    </row>
    <row r="39" spans="2:109" x14ac:dyDescent="0.2">
      <c r="B39" s="368"/>
      <c r="C39" s="368"/>
      <c r="D39" s="315"/>
      <c r="E39" s="315"/>
      <c r="F39" s="315"/>
      <c r="G39" s="368"/>
      <c r="H39" s="368"/>
      <c r="I39" s="368"/>
      <c r="J39" s="368"/>
      <c r="K39" s="368"/>
      <c r="L39" s="303"/>
      <c r="M39" s="344" t="str">
        <f t="shared" si="81"/>
        <v/>
      </c>
      <c r="N39" s="367" t="str">
        <f t="shared" si="80"/>
        <v/>
      </c>
      <c r="O39" s="344" t="str">
        <f t="shared" si="76"/>
        <v/>
      </c>
      <c r="P39" s="347"/>
      <c r="Q39" s="232" t="str">
        <f t="shared" si="1"/>
        <v/>
      </c>
      <c r="S39" s="232" t="s">
        <v>199</v>
      </c>
      <c r="T39" s="318" t="s">
        <v>198</v>
      </c>
      <c r="AB39" s="314" t="str">
        <f t="shared" si="2"/>
        <v/>
      </c>
      <c r="AC39" s="312" t="str">
        <f t="shared" si="3"/>
        <v/>
      </c>
      <c r="AD39" s="313" t="str">
        <f t="shared" si="4"/>
        <v/>
      </c>
      <c r="AE39" s="312" t="str">
        <f t="shared" si="5"/>
        <v/>
      </c>
      <c r="AF39" s="313" t="str">
        <f t="shared" si="6"/>
        <v/>
      </c>
      <c r="AG39" s="312" t="str">
        <f t="shared" si="7"/>
        <v/>
      </c>
      <c r="AH39" s="313" t="str">
        <f t="shared" si="8"/>
        <v/>
      </c>
      <c r="AI39" s="312" t="str">
        <f t="shared" si="9"/>
        <v/>
      </c>
      <c r="AJ39" s="311" t="str">
        <f t="shared" si="10"/>
        <v/>
      </c>
      <c r="AK39" s="310" t="str">
        <f t="shared" si="11"/>
        <v/>
      </c>
      <c r="AL39" s="310" t="str">
        <f t="shared" si="12"/>
        <v/>
      </c>
      <c r="AM39" s="309" t="str">
        <f t="shared" si="13"/>
        <v/>
      </c>
      <c r="AN39" s="309" t="str">
        <f t="shared" si="14"/>
        <v/>
      </c>
      <c r="AO39" s="303"/>
      <c r="AP39" s="306">
        <f t="shared" si="77"/>
        <v>0</v>
      </c>
      <c r="AQ39" s="306">
        <f t="shared" si="15"/>
        <v>0</v>
      </c>
      <c r="AR39" s="308">
        <f t="shared" si="16"/>
        <v>0</v>
      </c>
      <c r="AS39" s="306">
        <f t="shared" si="17"/>
        <v>0</v>
      </c>
      <c r="AT39" s="306">
        <f t="shared" si="18"/>
        <v>0</v>
      </c>
      <c r="AU39" s="306">
        <f t="shared" si="19"/>
        <v>0</v>
      </c>
      <c r="AV39" s="306">
        <f t="shared" si="20"/>
        <v>0</v>
      </c>
      <c r="AW39" s="306">
        <f t="shared" si="21"/>
        <v>0</v>
      </c>
      <c r="AX39" s="306">
        <f t="shared" si="78"/>
        <v>0</v>
      </c>
      <c r="AY39" s="305">
        <f t="shared" si="22"/>
        <v>0</v>
      </c>
      <c r="AZ39" s="304">
        <f t="shared" si="23"/>
        <v>0</v>
      </c>
      <c r="BA39" s="301">
        <f t="shared" si="24"/>
        <v>0</v>
      </c>
      <c r="BB39" s="301">
        <f t="shared" si="25"/>
        <v>0</v>
      </c>
      <c r="BC39" s="301">
        <f t="shared" si="26"/>
        <v>0</v>
      </c>
      <c r="BD39" s="301">
        <f t="shared" si="27"/>
        <v>0</v>
      </c>
      <c r="BE39" s="301">
        <f t="shared" si="28"/>
        <v>0</v>
      </c>
      <c r="BF39" s="301">
        <f t="shared" si="29"/>
        <v>0</v>
      </c>
      <c r="BG39" s="301">
        <f t="shared" si="30"/>
        <v>0</v>
      </c>
      <c r="BH39" s="301">
        <f t="shared" si="31"/>
        <v>0</v>
      </c>
      <c r="BI39" s="301">
        <f t="shared" si="32"/>
        <v>0</v>
      </c>
      <c r="BJ39" s="300">
        <f t="shared" si="33"/>
        <v>0</v>
      </c>
      <c r="BK39" s="303"/>
      <c r="BL39" s="306">
        <f t="shared" si="34"/>
        <v>0</v>
      </c>
      <c r="BM39" s="306">
        <f t="shared" si="35"/>
        <v>0</v>
      </c>
      <c r="BN39" s="308">
        <f t="shared" si="36"/>
        <v>0</v>
      </c>
      <c r="BO39" s="307">
        <f t="shared" si="37"/>
        <v>0</v>
      </c>
      <c r="BP39" s="307">
        <f t="shared" si="38"/>
        <v>0</v>
      </c>
      <c r="BQ39" s="306">
        <f t="shared" si="39"/>
        <v>0</v>
      </c>
      <c r="BR39" s="306">
        <f t="shared" si="40"/>
        <v>0</v>
      </c>
      <c r="BS39" s="306">
        <f t="shared" si="41"/>
        <v>0</v>
      </c>
      <c r="BT39" s="306">
        <f t="shared" si="42"/>
        <v>0</v>
      </c>
      <c r="BU39" s="305">
        <f t="shared" si="43"/>
        <v>0</v>
      </c>
      <c r="BV39" s="304">
        <f t="shared" si="44"/>
        <v>0</v>
      </c>
      <c r="BW39" s="301">
        <f t="shared" si="45"/>
        <v>0</v>
      </c>
      <c r="BX39" s="301">
        <f t="shared" si="46"/>
        <v>0</v>
      </c>
      <c r="BY39" s="301">
        <f t="shared" si="47"/>
        <v>0</v>
      </c>
      <c r="BZ39" s="301">
        <f t="shared" si="48"/>
        <v>0</v>
      </c>
      <c r="CA39" s="301">
        <f t="shared" si="49"/>
        <v>0</v>
      </c>
      <c r="CB39" s="301">
        <f t="shared" si="50"/>
        <v>0</v>
      </c>
      <c r="CC39" s="301">
        <f t="shared" si="51"/>
        <v>0</v>
      </c>
      <c r="CD39" s="301">
        <f t="shared" si="52"/>
        <v>0</v>
      </c>
      <c r="CE39" s="301">
        <f t="shared" si="53"/>
        <v>0</v>
      </c>
      <c r="CF39" s="300">
        <f t="shared" si="54"/>
        <v>0</v>
      </c>
      <c r="CG39" s="300"/>
      <c r="CH39" s="300">
        <f t="shared" si="55"/>
        <v>0</v>
      </c>
      <c r="CI39" s="300">
        <f t="shared" si="56"/>
        <v>0</v>
      </c>
      <c r="CJ39" s="300">
        <f t="shared" si="57"/>
        <v>0</v>
      </c>
      <c r="CK39" s="300">
        <f t="shared" si="58"/>
        <v>0</v>
      </c>
      <c r="CL39" s="303"/>
      <c r="CM39" s="302">
        <f t="shared" si="59"/>
        <v>0</v>
      </c>
      <c r="CN39" s="302">
        <f t="shared" si="60"/>
        <v>0</v>
      </c>
      <c r="CO39" s="301">
        <f t="shared" si="61"/>
        <v>0</v>
      </c>
      <c r="CP39" s="301">
        <f t="shared" si="62"/>
        <v>0</v>
      </c>
      <c r="CQ39" s="301">
        <f t="shared" si="63"/>
        <v>0</v>
      </c>
      <c r="CR39" s="301">
        <f t="shared" si="64"/>
        <v>0</v>
      </c>
      <c r="CS39" s="301">
        <f t="shared" si="65"/>
        <v>0</v>
      </c>
      <c r="CT39" s="301">
        <f t="shared" si="66"/>
        <v>0</v>
      </c>
      <c r="CU39" s="301">
        <f t="shared" si="67"/>
        <v>0</v>
      </c>
      <c r="CV39" s="301">
        <f t="shared" si="68"/>
        <v>0</v>
      </c>
      <c r="CW39" s="301">
        <f t="shared" si="69"/>
        <v>0</v>
      </c>
      <c r="CX39" s="301">
        <f t="shared" si="70"/>
        <v>0</v>
      </c>
      <c r="CY39" s="301">
        <f t="shared" si="71"/>
        <v>0</v>
      </c>
      <c r="CZ39" s="301">
        <f t="shared" si="72"/>
        <v>0</v>
      </c>
      <c r="DA39" s="300">
        <f t="shared" si="79"/>
        <v>0</v>
      </c>
      <c r="DC39" s="299">
        <f t="shared" si="73"/>
        <v>0</v>
      </c>
      <c r="DD39" s="299">
        <f t="shared" si="74"/>
        <v>0</v>
      </c>
      <c r="DE39" s="299">
        <f t="shared" si="75"/>
        <v>0</v>
      </c>
    </row>
    <row r="40" spans="2:109" x14ac:dyDescent="0.2">
      <c r="B40" s="368"/>
      <c r="C40" s="368"/>
      <c r="D40" s="315"/>
      <c r="E40" s="315"/>
      <c r="F40" s="315"/>
      <c r="G40" s="368"/>
      <c r="H40" s="368"/>
      <c r="I40" s="368"/>
      <c r="J40" s="368"/>
      <c r="K40" s="368"/>
      <c r="L40" s="303"/>
      <c r="M40" s="344" t="str">
        <f t="shared" si="81"/>
        <v/>
      </c>
      <c r="N40" s="367" t="str">
        <f t="shared" si="80"/>
        <v/>
      </c>
      <c r="O40" s="344" t="str">
        <f t="shared" si="76"/>
        <v/>
      </c>
      <c r="P40" s="347"/>
      <c r="Q40" s="232" t="str">
        <f t="shared" si="1"/>
        <v/>
      </c>
      <c r="S40" s="232" t="s">
        <v>197</v>
      </c>
      <c r="T40" s="232" t="s">
        <v>196</v>
      </c>
      <c r="AB40" s="314" t="str">
        <f t="shared" si="2"/>
        <v/>
      </c>
      <c r="AC40" s="312" t="str">
        <f t="shared" si="3"/>
        <v/>
      </c>
      <c r="AD40" s="313" t="str">
        <f t="shared" si="4"/>
        <v/>
      </c>
      <c r="AE40" s="312" t="str">
        <f t="shared" si="5"/>
        <v/>
      </c>
      <c r="AF40" s="313" t="str">
        <f t="shared" si="6"/>
        <v/>
      </c>
      <c r="AG40" s="312" t="str">
        <f t="shared" si="7"/>
        <v/>
      </c>
      <c r="AH40" s="313" t="str">
        <f t="shared" si="8"/>
        <v/>
      </c>
      <c r="AI40" s="312" t="str">
        <f t="shared" si="9"/>
        <v/>
      </c>
      <c r="AJ40" s="311" t="str">
        <f t="shared" si="10"/>
        <v/>
      </c>
      <c r="AK40" s="310" t="str">
        <f t="shared" si="11"/>
        <v/>
      </c>
      <c r="AL40" s="310" t="str">
        <f t="shared" si="12"/>
        <v/>
      </c>
      <c r="AM40" s="309" t="str">
        <f t="shared" si="13"/>
        <v/>
      </c>
      <c r="AN40" s="309" t="str">
        <f t="shared" si="14"/>
        <v/>
      </c>
      <c r="AO40" s="303"/>
      <c r="AP40" s="306">
        <f t="shared" si="77"/>
        <v>0</v>
      </c>
      <c r="AQ40" s="306">
        <f t="shared" si="15"/>
        <v>0</v>
      </c>
      <c r="AR40" s="308">
        <f t="shared" si="16"/>
        <v>0</v>
      </c>
      <c r="AS40" s="306">
        <f t="shared" si="17"/>
        <v>0</v>
      </c>
      <c r="AT40" s="306">
        <f t="shared" si="18"/>
        <v>0</v>
      </c>
      <c r="AU40" s="306">
        <f t="shared" si="19"/>
        <v>0</v>
      </c>
      <c r="AV40" s="306">
        <f t="shared" si="20"/>
        <v>0</v>
      </c>
      <c r="AW40" s="306">
        <f t="shared" si="21"/>
        <v>0</v>
      </c>
      <c r="AX40" s="306">
        <f t="shared" si="78"/>
        <v>0</v>
      </c>
      <c r="AY40" s="305">
        <f t="shared" si="22"/>
        <v>0</v>
      </c>
      <c r="AZ40" s="304">
        <f t="shared" si="23"/>
        <v>0</v>
      </c>
      <c r="BA40" s="301">
        <f t="shared" si="24"/>
        <v>0</v>
      </c>
      <c r="BB40" s="301">
        <f t="shared" si="25"/>
        <v>0</v>
      </c>
      <c r="BC40" s="301">
        <f t="shared" si="26"/>
        <v>0</v>
      </c>
      <c r="BD40" s="301">
        <f t="shared" si="27"/>
        <v>0</v>
      </c>
      <c r="BE40" s="301">
        <f t="shared" si="28"/>
        <v>0</v>
      </c>
      <c r="BF40" s="301">
        <f t="shared" si="29"/>
        <v>0</v>
      </c>
      <c r="BG40" s="301">
        <f t="shared" si="30"/>
        <v>0</v>
      </c>
      <c r="BH40" s="301">
        <f t="shared" si="31"/>
        <v>0</v>
      </c>
      <c r="BI40" s="301">
        <f t="shared" si="32"/>
        <v>0</v>
      </c>
      <c r="BJ40" s="300">
        <f t="shared" si="33"/>
        <v>0</v>
      </c>
      <c r="BK40" s="303"/>
      <c r="BL40" s="306">
        <f t="shared" si="34"/>
        <v>0</v>
      </c>
      <c r="BM40" s="306">
        <f t="shared" si="35"/>
        <v>0</v>
      </c>
      <c r="BN40" s="308">
        <f t="shared" si="36"/>
        <v>0</v>
      </c>
      <c r="BO40" s="307">
        <f t="shared" si="37"/>
        <v>0</v>
      </c>
      <c r="BP40" s="307">
        <f t="shared" si="38"/>
        <v>0</v>
      </c>
      <c r="BQ40" s="306">
        <f t="shared" si="39"/>
        <v>0</v>
      </c>
      <c r="BR40" s="306">
        <f t="shared" si="40"/>
        <v>0</v>
      </c>
      <c r="BS40" s="306">
        <f t="shared" si="41"/>
        <v>0</v>
      </c>
      <c r="BT40" s="306">
        <f t="shared" si="42"/>
        <v>0</v>
      </c>
      <c r="BU40" s="305">
        <f t="shared" si="43"/>
        <v>0</v>
      </c>
      <c r="BV40" s="304">
        <f t="shared" si="44"/>
        <v>0</v>
      </c>
      <c r="BW40" s="301">
        <f t="shared" si="45"/>
        <v>0</v>
      </c>
      <c r="BX40" s="301">
        <f t="shared" si="46"/>
        <v>0</v>
      </c>
      <c r="BY40" s="301">
        <f t="shared" si="47"/>
        <v>0</v>
      </c>
      <c r="BZ40" s="301">
        <f t="shared" si="48"/>
        <v>0</v>
      </c>
      <c r="CA40" s="301">
        <f t="shared" si="49"/>
        <v>0</v>
      </c>
      <c r="CB40" s="301">
        <f t="shared" si="50"/>
        <v>0</v>
      </c>
      <c r="CC40" s="301">
        <f t="shared" si="51"/>
        <v>0</v>
      </c>
      <c r="CD40" s="301">
        <f t="shared" si="52"/>
        <v>0</v>
      </c>
      <c r="CE40" s="301">
        <f t="shared" si="53"/>
        <v>0</v>
      </c>
      <c r="CF40" s="300">
        <f t="shared" si="54"/>
        <v>0</v>
      </c>
      <c r="CG40" s="300"/>
      <c r="CH40" s="300">
        <f t="shared" si="55"/>
        <v>0</v>
      </c>
      <c r="CI40" s="300">
        <f t="shared" si="56"/>
        <v>0</v>
      </c>
      <c r="CJ40" s="300">
        <f t="shared" si="57"/>
        <v>0</v>
      </c>
      <c r="CK40" s="300">
        <f t="shared" si="58"/>
        <v>0</v>
      </c>
      <c r="CL40" s="303"/>
      <c r="CM40" s="302">
        <f t="shared" si="59"/>
        <v>0</v>
      </c>
      <c r="CN40" s="302">
        <f t="shared" si="60"/>
        <v>0</v>
      </c>
      <c r="CO40" s="301">
        <f t="shared" si="61"/>
        <v>0</v>
      </c>
      <c r="CP40" s="301">
        <f t="shared" si="62"/>
        <v>0</v>
      </c>
      <c r="CQ40" s="301">
        <f t="shared" si="63"/>
        <v>0</v>
      </c>
      <c r="CR40" s="301">
        <f t="shared" si="64"/>
        <v>0</v>
      </c>
      <c r="CS40" s="301">
        <f t="shared" si="65"/>
        <v>0</v>
      </c>
      <c r="CT40" s="301">
        <f t="shared" si="66"/>
        <v>0</v>
      </c>
      <c r="CU40" s="301">
        <f t="shared" si="67"/>
        <v>0</v>
      </c>
      <c r="CV40" s="301">
        <f t="shared" si="68"/>
        <v>0</v>
      </c>
      <c r="CW40" s="301">
        <f t="shared" si="69"/>
        <v>0</v>
      </c>
      <c r="CX40" s="301">
        <f t="shared" si="70"/>
        <v>0</v>
      </c>
      <c r="CY40" s="301">
        <f t="shared" si="71"/>
        <v>0</v>
      </c>
      <c r="CZ40" s="301">
        <f t="shared" si="72"/>
        <v>0</v>
      </c>
      <c r="DA40" s="300">
        <f t="shared" si="79"/>
        <v>0</v>
      </c>
      <c r="DC40" s="299">
        <f t="shared" si="73"/>
        <v>0</v>
      </c>
      <c r="DD40" s="299">
        <f t="shared" si="74"/>
        <v>0</v>
      </c>
      <c r="DE40" s="299">
        <f t="shared" si="75"/>
        <v>0</v>
      </c>
    </row>
    <row r="41" spans="2:109" x14ac:dyDescent="0.2">
      <c r="B41" s="368"/>
      <c r="C41" s="368"/>
      <c r="D41" s="315"/>
      <c r="E41" s="315"/>
      <c r="F41" s="315"/>
      <c r="G41" s="368"/>
      <c r="H41" s="368"/>
      <c r="I41" s="368"/>
      <c r="J41" s="368"/>
      <c r="K41" s="368"/>
      <c r="L41" s="303"/>
      <c r="M41" s="344" t="str">
        <f t="shared" si="81"/>
        <v/>
      </c>
      <c r="N41" s="367" t="str">
        <f t="shared" si="80"/>
        <v/>
      </c>
      <c r="O41" s="344" t="str">
        <f t="shared" si="76"/>
        <v/>
      </c>
      <c r="P41" s="347"/>
      <c r="Q41" s="232" t="str">
        <f t="shared" si="1"/>
        <v/>
      </c>
      <c r="S41" s="232" t="s">
        <v>195</v>
      </c>
      <c r="T41" s="318" t="s">
        <v>194</v>
      </c>
      <c r="AB41" s="314" t="str">
        <f t="shared" si="2"/>
        <v/>
      </c>
      <c r="AC41" s="312" t="str">
        <f t="shared" si="3"/>
        <v/>
      </c>
      <c r="AD41" s="313" t="str">
        <f t="shared" si="4"/>
        <v/>
      </c>
      <c r="AE41" s="312" t="str">
        <f t="shared" si="5"/>
        <v/>
      </c>
      <c r="AF41" s="313" t="str">
        <f t="shared" si="6"/>
        <v/>
      </c>
      <c r="AG41" s="312" t="str">
        <f t="shared" si="7"/>
        <v/>
      </c>
      <c r="AH41" s="313" t="str">
        <f t="shared" si="8"/>
        <v/>
      </c>
      <c r="AI41" s="312" t="str">
        <f t="shared" si="9"/>
        <v/>
      </c>
      <c r="AJ41" s="311" t="str">
        <f t="shared" si="10"/>
        <v/>
      </c>
      <c r="AK41" s="310" t="str">
        <f t="shared" si="11"/>
        <v/>
      </c>
      <c r="AL41" s="310" t="str">
        <f t="shared" si="12"/>
        <v/>
      </c>
      <c r="AM41" s="309" t="str">
        <f t="shared" si="13"/>
        <v/>
      </c>
      <c r="AN41" s="309" t="str">
        <f t="shared" si="14"/>
        <v/>
      </c>
      <c r="AO41" s="303"/>
      <c r="AP41" s="306">
        <f t="shared" si="77"/>
        <v>0</v>
      </c>
      <c r="AQ41" s="306">
        <f t="shared" si="15"/>
        <v>0</v>
      </c>
      <c r="AR41" s="308">
        <f t="shared" si="16"/>
        <v>0</v>
      </c>
      <c r="AS41" s="306">
        <f t="shared" si="17"/>
        <v>0</v>
      </c>
      <c r="AT41" s="306">
        <f t="shared" si="18"/>
        <v>0</v>
      </c>
      <c r="AU41" s="306">
        <f t="shared" si="19"/>
        <v>0</v>
      </c>
      <c r="AV41" s="306">
        <f t="shared" si="20"/>
        <v>0</v>
      </c>
      <c r="AW41" s="306">
        <f t="shared" si="21"/>
        <v>0</v>
      </c>
      <c r="AX41" s="306">
        <f t="shared" si="78"/>
        <v>0</v>
      </c>
      <c r="AY41" s="305">
        <f t="shared" si="22"/>
        <v>0</v>
      </c>
      <c r="AZ41" s="304">
        <f t="shared" si="23"/>
        <v>0</v>
      </c>
      <c r="BA41" s="301">
        <f t="shared" si="24"/>
        <v>0</v>
      </c>
      <c r="BB41" s="301">
        <f t="shared" si="25"/>
        <v>0</v>
      </c>
      <c r="BC41" s="301">
        <f t="shared" si="26"/>
        <v>0</v>
      </c>
      <c r="BD41" s="301">
        <f t="shared" si="27"/>
        <v>0</v>
      </c>
      <c r="BE41" s="301">
        <f t="shared" si="28"/>
        <v>0</v>
      </c>
      <c r="BF41" s="301">
        <f t="shared" si="29"/>
        <v>0</v>
      </c>
      <c r="BG41" s="301">
        <f t="shared" si="30"/>
        <v>0</v>
      </c>
      <c r="BH41" s="301">
        <f t="shared" si="31"/>
        <v>0</v>
      </c>
      <c r="BI41" s="301">
        <f t="shared" si="32"/>
        <v>0</v>
      </c>
      <c r="BJ41" s="300">
        <f t="shared" si="33"/>
        <v>0</v>
      </c>
      <c r="BK41" s="303"/>
      <c r="BL41" s="306">
        <f t="shared" si="34"/>
        <v>0</v>
      </c>
      <c r="BM41" s="306">
        <f t="shared" si="35"/>
        <v>0</v>
      </c>
      <c r="BN41" s="308">
        <f t="shared" si="36"/>
        <v>0</v>
      </c>
      <c r="BO41" s="307">
        <f t="shared" si="37"/>
        <v>0</v>
      </c>
      <c r="BP41" s="307">
        <f t="shared" si="38"/>
        <v>0</v>
      </c>
      <c r="BQ41" s="306">
        <f t="shared" si="39"/>
        <v>0</v>
      </c>
      <c r="BR41" s="306">
        <f t="shared" si="40"/>
        <v>0</v>
      </c>
      <c r="BS41" s="306">
        <f t="shared" si="41"/>
        <v>0</v>
      </c>
      <c r="BT41" s="306">
        <f t="shared" si="42"/>
        <v>0</v>
      </c>
      <c r="BU41" s="305">
        <f t="shared" si="43"/>
        <v>0</v>
      </c>
      <c r="BV41" s="304">
        <f t="shared" si="44"/>
        <v>0</v>
      </c>
      <c r="BW41" s="301">
        <f t="shared" si="45"/>
        <v>0</v>
      </c>
      <c r="BX41" s="301">
        <f t="shared" si="46"/>
        <v>0</v>
      </c>
      <c r="BY41" s="301">
        <f t="shared" si="47"/>
        <v>0</v>
      </c>
      <c r="BZ41" s="301">
        <f t="shared" si="48"/>
        <v>0</v>
      </c>
      <c r="CA41" s="301">
        <f t="shared" si="49"/>
        <v>0</v>
      </c>
      <c r="CB41" s="301">
        <f t="shared" si="50"/>
        <v>0</v>
      </c>
      <c r="CC41" s="301">
        <f t="shared" si="51"/>
        <v>0</v>
      </c>
      <c r="CD41" s="301">
        <f t="shared" si="52"/>
        <v>0</v>
      </c>
      <c r="CE41" s="301">
        <f t="shared" si="53"/>
        <v>0</v>
      </c>
      <c r="CF41" s="300">
        <f t="shared" si="54"/>
        <v>0</v>
      </c>
      <c r="CG41" s="300"/>
      <c r="CH41" s="300">
        <f t="shared" si="55"/>
        <v>0</v>
      </c>
      <c r="CI41" s="300">
        <f t="shared" si="56"/>
        <v>0</v>
      </c>
      <c r="CJ41" s="300">
        <f t="shared" si="57"/>
        <v>0</v>
      </c>
      <c r="CK41" s="300">
        <f t="shared" si="58"/>
        <v>0</v>
      </c>
      <c r="CL41" s="303"/>
      <c r="CM41" s="302">
        <f t="shared" si="59"/>
        <v>0</v>
      </c>
      <c r="CN41" s="302">
        <f t="shared" si="60"/>
        <v>0</v>
      </c>
      <c r="CO41" s="301">
        <f t="shared" si="61"/>
        <v>0</v>
      </c>
      <c r="CP41" s="301">
        <f t="shared" si="62"/>
        <v>0</v>
      </c>
      <c r="CQ41" s="301">
        <f t="shared" si="63"/>
        <v>0</v>
      </c>
      <c r="CR41" s="301">
        <f t="shared" si="64"/>
        <v>0</v>
      </c>
      <c r="CS41" s="301">
        <f t="shared" si="65"/>
        <v>0</v>
      </c>
      <c r="CT41" s="301">
        <f t="shared" si="66"/>
        <v>0</v>
      </c>
      <c r="CU41" s="301">
        <f t="shared" si="67"/>
        <v>0</v>
      </c>
      <c r="CV41" s="301">
        <f t="shared" si="68"/>
        <v>0</v>
      </c>
      <c r="CW41" s="301">
        <f t="shared" si="69"/>
        <v>0</v>
      </c>
      <c r="CX41" s="301">
        <f t="shared" si="70"/>
        <v>0</v>
      </c>
      <c r="CY41" s="301">
        <f t="shared" si="71"/>
        <v>0</v>
      </c>
      <c r="CZ41" s="301">
        <f t="shared" si="72"/>
        <v>0</v>
      </c>
      <c r="DA41" s="300">
        <f t="shared" si="79"/>
        <v>0</v>
      </c>
      <c r="DC41" s="299">
        <f t="shared" si="73"/>
        <v>0</v>
      </c>
      <c r="DD41" s="299">
        <f t="shared" si="74"/>
        <v>0</v>
      </c>
      <c r="DE41" s="299">
        <f t="shared" si="75"/>
        <v>0</v>
      </c>
    </row>
    <row r="42" spans="2:109" x14ac:dyDescent="0.2">
      <c r="B42" s="368"/>
      <c r="C42" s="368"/>
      <c r="D42" s="315"/>
      <c r="E42" s="315"/>
      <c r="F42" s="315"/>
      <c r="G42" s="368"/>
      <c r="H42" s="368"/>
      <c r="I42" s="368"/>
      <c r="J42" s="368"/>
      <c r="K42" s="368"/>
      <c r="L42" s="303"/>
      <c r="M42" s="344" t="str">
        <f t="shared" si="81"/>
        <v/>
      </c>
      <c r="N42" s="367" t="str">
        <f t="shared" si="80"/>
        <v/>
      </c>
      <c r="O42" s="344" t="str">
        <f t="shared" si="76"/>
        <v/>
      </c>
      <c r="P42" s="347"/>
      <c r="Q42" s="232" t="str">
        <f t="shared" si="1"/>
        <v/>
      </c>
      <c r="S42" s="232" t="s">
        <v>193</v>
      </c>
      <c r="T42" s="232" t="s">
        <v>192</v>
      </c>
      <c r="AB42" s="314" t="str">
        <f t="shared" si="2"/>
        <v/>
      </c>
      <c r="AC42" s="312" t="str">
        <f t="shared" si="3"/>
        <v/>
      </c>
      <c r="AD42" s="313" t="str">
        <f t="shared" si="4"/>
        <v/>
      </c>
      <c r="AE42" s="312" t="str">
        <f t="shared" si="5"/>
        <v/>
      </c>
      <c r="AF42" s="313" t="str">
        <f t="shared" si="6"/>
        <v/>
      </c>
      <c r="AG42" s="312" t="str">
        <f t="shared" si="7"/>
        <v/>
      </c>
      <c r="AH42" s="313" t="str">
        <f t="shared" si="8"/>
        <v/>
      </c>
      <c r="AI42" s="312" t="str">
        <f t="shared" si="9"/>
        <v/>
      </c>
      <c r="AJ42" s="311" t="str">
        <f t="shared" si="10"/>
        <v/>
      </c>
      <c r="AK42" s="310" t="str">
        <f t="shared" si="11"/>
        <v/>
      </c>
      <c r="AL42" s="310" t="str">
        <f t="shared" si="12"/>
        <v/>
      </c>
      <c r="AM42" s="309" t="str">
        <f t="shared" si="13"/>
        <v/>
      </c>
      <c r="AN42" s="309" t="str">
        <f t="shared" si="14"/>
        <v/>
      </c>
      <c r="AO42" s="303"/>
      <c r="AP42" s="306">
        <f t="shared" si="77"/>
        <v>0</v>
      </c>
      <c r="AQ42" s="306">
        <f t="shared" si="15"/>
        <v>0</v>
      </c>
      <c r="AR42" s="308">
        <f t="shared" si="16"/>
        <v>0</v>
      </c>
      <c r="AS42" s="306">
        <f t="shared" si="17"/>
        <v>0</v>
      </c>
      <c r="AT42" s="306">
        <f t="shared" si="18"/>
        <v>0</v>
      </c>
      <c r="AU42" s="306">
        <f t="shared" si="19"/>
        <v>0</v>
      </c>
      <c r="AV42" s="306">
        <f t="shared" si="20"/>
        <v>0</v>
      </c>
      <c r="AW42" s="306">
        <f t="shared" si="21"/>
        <v>0</v>
      </c>
      <c r="AX42" s="306">
        <f t="shared" si="78"/>
        <v>0</v>
      </c>
      <c r="AY42" s="305">
        <f t="shared" si="22"/>
        <v>0</v>
      </c>
      <c r="AZ42" s="304">
        <f t="shared" si="23"/>
        <v>0</v>
      </c>
      <c r="BA42" s="301">
        <f t="shared" si="24"/>
        <v>0</v>
      </c>
      <c r="BB42" s="301">
        <f t="shared" si="25"/>
        <v>0</v>
      </c>
      <c r="BC42" s="301">
        <f t="shared" si="26"/>
        <v>0</v>
      </c>
      <c r="BD42" s="301">
        <f t="shared" si="27"/>
        <v>0</v>
      </c>
      <c r="BE42" s="301">
        <f t="shared" si="28"/>
        <v>0</v>
      </c>
      <c r="BF42" s="301">
        <f t="shared" si="29"/>
        <v>0</v>
      </c>
      <c r="BG42" s="301">
        <f t="shared" si="30"/>
        <v>0</v>
      </c>
      <c r="BH42" s="301">
        <f t="shared" si="31"/>
        <v>0</v>
      </c>
      <c r="BI42" s="301">
        <f t="shared" si="32"/>
        <v>0</v>
      </c>
      <c r="BJ42" s="300">
        <f t="shared" si="33"/>
        <v>0</v>
      </c>
      <c r="BK42" s="303"/>
      <c r="BL42" s="306">
        <f t="shared" si="34"/>
        <v>0</v>
      </c>
      <c r="BM42" s="306">
        <f t="shared" si="35"/>
        <v>0</v>
      </c>
      <c r="BN42" s="308">
        <f t="shared" si="36"/>
        <v>0</v>
      </c>
      <c r="BO42" s="307">
        <f t="shared" si="37"/>
        <v>0</v>
      </c>
      <c r="BP42" s="307">
        <f t="shared" si="38"/>
        <v>0</v>
      </c>
      <c r="BQ42" s="306">
        <f t="shared" si="39"/>
        <v>0</v>
      </c>
      <c r="BR42" s="306">
        <f t="shared" si="40"/>
        <v>0</v>
      </c>
      <c r="BS42" s="306">
        <f t="shared" si="41"/>
        <v>0</v>
      </c>
      <c r="BT42" s="306">
        <f t="shared" si="42"/>
        <v>0</v>
      </c>
      <c r="BU42" s="305">
        <f t="shared" si="43"/>
        <v>0</v>
      </c>
      <c r="BV42" s="304">
        <f t="shared" si="44"/>
        <v>0</v>
      </c>
      <c r="BW42" s="301">
        <f t="shared" si="45"/>
        <v>0</v>
      </c>
      <c r="BX42" s="301">
        <f t="shared" si="46"/>
        <v>0</v>
      </c>
      <c r="BY42" s="301">
        <f t="shared" si="47"/>
        <v>0</v>
      </c>
      <c r="BZ42" s="301">
        <f t="shared" si="48"/>
        <v>0</v>
      </c>
      <c r="CA42" s="301">
        <f t="shared" si="49"/>
        <v>0</v>
      </c>
      <c r="CB42" s="301">
        <f t="shared" si="50"/>
        <v>0</v>
      </c>
      <c r="CC42" s="301">
        <f t="shared" si="51"/>
        <v>0</v>
      </c>
      <c r="CD42" s="301">
        <f t="shared" si="52"/>
        <v>0</v>
      </c>
      <c r="CE42" s="301">
        <f t="shared" si="53"/>
        <v>0</v>
      </c>
      <c r="CF42" s="300">
        <f t="shared" si="54"/>
        <v>0</v>
      </c>
      <c r="CG42" s="300"/>
      <c r="CH42" s="300">
        <f t="shared" si="55"/>
        <v>0</v>
      </c>
      <c r="CI42" s="300">
        <f t="shared" si="56"/>
        <v>0</v>
      </c>
      <c r="CJ42" s="300">
        <f t="shared" si="57"/>
        <v>0</v>
      </c>
      <c r="CK42" s="300">
        <f t="shared" si="58"/>
        <v>0</v>
      </c>
      <c r="CL42" s="303"/>
      <c r="CM42" s="302">
        <f t="shared" si="59"/>
        <v>0</v>
      </c>
      <c r="CN42" s="302">
        <f t="shared" si="60"/>
        <v>0</v>
      </c>
      <c r="CO42" s="301">
        <f t="shared" si="61"/>
        <v>0</v>
      </c>
      <c r="CP42" s="301">
        <f t="shared" si="62"/>
        <v>0</v>
      </c>
      <c r="CQ42" s="301">
        <f t="shared" si="63"/>
        <v>0</v>
      </c>
      <c r="CR42" s="301">
        <f t="shared" si="64"/>
        <v>0</v>
      </c>
      <c r="CS42" s="301">
        <f t="shared" si="65"/>
        <v>0</v>
      </c>
      <c r="CT42" s="301">
        <f t="shared" si="66"/>
        <v>0</v>
      </c>
      <c r="CU42" s="301">
        <f t="shared" si="67"/>
        <v>0</v>
      </c>
      <c r="CV42" s="301">
        <f t="shared" si="68"/>
        <v>0</v>
      </c>
      <c r="CW42" s="301">
        <f t="shared" si="69"/>
        <v>0</v>
      </c>
      <c r="CX42" s="301">
        <f t="shared" si="70"/>
        <v>0</v>
      </c>
      <c r="CY42" s="301">
        <f t="shared" si="71"/>
        <v>0</v>
      </c>
      <c r="CZ42" s="301">
        <f t="shared" si="72"/>
        <v>0</v>
      </c>
      <c r="DA42" s="300">
        <f t="shared" si="79"/>
        <v>0</v>
      </c>
      <c r="DC42" s="299">
        <f t="shared" si="73"/>
        <v>0</v>
      </c>
      <c r="DD42" s="299">
        <f t="shared" si="74"/>
        <v>0</v>
      </c>
      <c r="DE42" s="299">
        <f t="shared" si="75"/>
        <v>0</v>
      </c>
    </row>
    <row r="43" spans="2:109" x14ac:dyDescent="0.2">
      <c r="B43" s="368"/>
      <c r="C43" s="368"/>
      <c r="D43" s="315"/>
      <c r="E43" s="315"/>
      <c r="F43" s="315"/>
      <c r="G43" s="368"/>
      <c r="H43" s="368"/>
      <c r="I43" s="368"/>
      <c r="J43" s="368"/>
      <c r="K43" s="368"/>
      <c r="L43" s="303"/>
      <c r="M43" s="344" t="str">
        <f t="shared" si="81"/>
        <v/>
      </c>
      <c r="N43" s="367" t="str">
        <f t="shared" si="80"/>
        <v/>
      </c>
      <c r="O43" s="344" t="str">
        <f t="shared" si="76"/>
        <v/>
      </c>
      <c r="P43" s="347"/>
      <c r="Q43" s="232" t="str">
        <f t="shared" si="1"/>
        <v/>
      </c>
      <c r="S43" s="232" t="s">
        <v>191</v>
      </c>
      <c r="T43" s="318" t="s">
        <v>190</v>
      </c>
      <c r="AB43" s="314" t="str">
        <f t="shared" si="2"/>
        <v/>
      </c>
      <c r="AC43" s="312" t="str">
        <f t="shared" si="3"/>
        <v/>
      </c>
      <c r="AD43" s="313" t="str">
        <f t="shared" si="4"/>
        <v/>
      </c>
      <c r="AE43" s="312" t="str">
        <f t="shared" si="5"/>
        <v/>
      </c>
      <c r="AF43" s="313" t="str">
        <f t="shared" si="6"/>
        <v/>
      </c>
      <c r="AG43" s="312" t="str">
        <f t="shared" si="7"/>
        <v/>
      </c>
      <c r="AH43" s="313" t="str">
        <f t="shared" si="8"/>
        <v/>
      </c>
      <c r="AI43" s="312" t="str">
        <f t="shared" si="9"/>
        <v/>
      </c>
      <c r="AJ43" s="311" t="str">
        <f t="shared" si="10"/>
        <v/>
      </c>
      <c r="AK43" s="310" t="str">
        <f t="shared" si="11"/>
        <v/>
      </c>
      <c r="AL43" s="310" t="str">
        <f t="shared" si="12"/>
        <v/>
      </c>
      <c r="AM43" s="309" t="str">
        <f t="shared" si="13"/>
        <v/>
      </c>
      <c r="AN43" s="309" t="str">
        <f t="shared" si="14"/>
        <v/>
      </c>
      <c r="AO43" s="303"/>
      <c r="AP43" s="306">
        <f t="shared" si="77"/>
        <v>0</v>
      </c>
      <c r="AQ43" s="306">
        <f t="shared" si="15"/>
        <v>0</v>
      </c>
      <c r="AR43" s="308">
        <f t="shared" si="16"/>
        <v>0</v>
      </c>
      <c r="AS43" s="306">
        <f t="shared" si="17"/>
        <v>0</v>
      </c>
      <c r="AT43" s="306">
        <f t="shared" si="18"/>
        <v>0</v>
      </c>
      <c r="AU43" s="306">
        <f t="shared" si="19"/>
        <v>0</v>
      </c>
      <c r="AV43" s="306">
        <f t="shared" si="20"/>
        <v>0</v>
      </c>
      <c r="AW43" s="306">
        <f t="shared" si="21"/>
        <v>0</v>
      </c>
      <c r="AX43" s="306">
        <f t="shared" si="78"/>
        <v>0</v>
      </c>
      <c r="AY43" s="305">
        <f t="shared" si="22"/>
        <v>0</v>
      </c>
      <c r="AZ43" s="304">
        <f t="shared" si="23"/>
        <v>0</v>
      </c>
      <c r="BA43" s="301">
        <f t="shared" si="24"/>
        <v>0</v>
      </c>
      <c r="BB43" s="301">
        <f t="shared" si="25"/>
        <v>0</v>
      </c>
      <c r="BC43" s="301">
        <f t="shared" si="26"/>
        <v>0</v>
      </c>
      <c r="BD43" s="301">
        <f t="shared" si="27"/>
        <v>0</v>
      </c>
      <c r="BE43" s="301">
        <f t="shared" si="28"/>
        <v>0</v>
      </c>
      <c r="BF43" s="301">
        <f t="shared" si="29"/>
        <v>0</v>
      </c>
      <c r="BG43" s="301">
        <f t="shared" si="30"/>
        <v>0</v>
      </c>
      <c r="BH43" s="301">
        <f t="shared" si="31"/>
        <v>0</v>
      </c>
      <c r="BI43" s="301">
        <f t="shared" si="32"/>
        <v>0</v>
      </c>
      <c r="BJ43" s="300">
        <f t="shared" si="33"/>
        <v>0</v>
      </c>
      <c r="BK43" s="303"/>
      <c r="BL43" s="306">
        <f t="shared" si="34"/>
        <v>0</v>
      </c>
      <c r="BM43" s="306">
        <f t="shared" si="35"/>
        <v>0</v>
      </c>
      <c r="BN43" s="308">
        <f t="shared" si="36"/>
        <v>0</v>
      </c>
      <c r="BO43" s="307">
        <f t="shared" si="37"/>
        <v>0</v>
      </c>
      <c r="BP43" s="307">
        <f t="shared" si="38"/>
        <v>0</v>
      </c>
      <c r="BQ43" s="306">
        <f t="shared" si="39"/>
        <v>0</v>
      </c>
      <c r="BR43" s="306">
        <f t="shared" si="40"/>
        <v>0</v>
      </c>
      <c r="BS43" s="306">
        <f t="shared" si="41"/>
        <v>0</v>
      </c>
      <c r="BT43" s="306">
        <f t="shared" si="42"/>
        <v>0</v>
      </c>
      <c r="BU43" s="305">
        <f t="shared" si="43"/>
        <v>0</v>
      </c>
      <c r="BV43" s="304">
        <f t="shared" si="44"/>
        <v>0</v>
      </c>
      <c r="BW43" s="301">
        <f t="shared" si="45"/>
        <v>0</v>
      </c>
      <c r="BX43" s="301">
        <f t="shared" si="46"/>
        <v>0</v>
      </c>
      <c r="BY43" s="301">
        <f t="shared" si="47"/>
        <v>0</v>
      </c>
      <c r="BZ43" s="301">
        <f t="shared" si="48"/>
        <v>0</v>
      </c>
      <c r="CA43" s="301">
        <f t="shared" si="49"/>
        <v>0</v>
      </c>
      <c r="CB43" s="301">
        <f t="shared" si="50"/>
        <v>0</v>
      </c>
      <c r="CC43" s="301">
        <f t="shared" si="51"/>
        <v>0</v>
      </c>
      <c r="CD43" s="301">
        <f t="shared" si="52"/>
        <v>0</v>
      </c>
      <c r="CE43" s="301">
        <f t="shared" si="53"/>
        <v>0</v>
      </c>
      <c r="CF43" s="300">
        <f t="shared" si="54"/>
        <v>0</v>
      </c>
      <c r="CG43" s="300"/>
      <c r="CH43" s="300">
        <f t="shared" si="55"/>
        <v>0</v>
      </c>
      <c r="CI43" s="300">
        <f t="shared" si="56"/>
        <v>0</v>
      </c>
      <c r="CJ43" s="300">
        <f t="shared" si="57"/>
        <v>0</v>
      </c>
      <c r="CK43" s="300">
        <f t="shared" si="58"/>
        <v>0</v>
      </c>
      <c r="CL43" s="303"/>
      <c r="CM43" s="302">
        <f t="shared" si="59"/>
        <v>0</v>
      </c>
      <c r="CN43" s="302">
        <f t="shared" si="60"/>
        <v>0</v>
      </c>
      <c r="CO43" s="301">
        <f t="shared" si="61"/>
        <v>0</v>
      </c>
      <c r="CP43" s="301">
        <f t="shared" si="62"/>
        <v>0</v>
      </c>
      <c r="CQ43" s="301">
        <f t="shared" si="63"/>
        <v>0</v>
      </c>
      <c r="CR43" s="301">
        <f t="shared" si="64"/>
        <v>0</v>
      </c>
      <c r="CS43" s="301">
        <f t="shared" si="65"/>
        <v>0</v>
      </c>
      <c r="CT43" s="301">
        <f t="shared" si="66"/>
        <v>0</v>
      </c>
      <c r="CU43" s="301">
        <f t="shared" si="67"/>
        <v>0</v>
      </c>
      <c r="CV43" s="301">
        <f t="shared" si="68"/>
        <v>0</v>
      </c>
      <c r="CW43" s="301">
        <f t="shared" si="69"/>
        <v>0</v>
      </c>
      <c r="CX43" s="301">
        <f t="shared" si="70"/>
        <v>0</v>
      </c>
      <c r="CY43" s="301">
        <f t="shared" si="71"/>
        <v>0</v>
      </c>
      <c r="CZ43" s="301">
        <f t="shared" si="72"/>
        <v>0</v>
      </c>
      <c r="DA43" s="300">
        <f t="shared" si="79"/>
        <v>0</v>
      </c>
      <c r="DC43" s="299">
        <f t="shared" si="73"/>
        <v>0</v>
      </c>
      <c r="DD43" s="299">
        <f t="shared" si="74"/>
        <v>0</v>
      </c>
      <c r="DE43" s="299">
        <f t="shared" si="75"/>
        <v>0</v>
      </c>
    </row>
    <row r="44" spans="2:109" x14ac:dyDescent="0.2">
      <c r="B44" s="368"/>
      <c r="C44" s="368"/>
      <c r="D44" s="315"/>
      <c r="E44" s="315"/>
      <c r="F44" s="315"/>
      <c r="G44" s="368"/>
      <c r="H44" s="368"/>
      <c r="I44" s="368"/>
      <c r="J44" s="368"/>
      <c r="K44" s="368"/>
      <c r="L44" s="303"/>
      <c r="M44" s="344" t="str">
        <f t="shared" si="81"/>
        <v/>
      </c>
      <c r="N44" s="367" t="str">
        <f t="shared" si="80"/>
        <v/>
      </c>
      <c r="O44" s="344" t="str">
        <f t="shared" si="76"/>
        <v/>
      </c>
      <c r="P44" s="347"/>
      <c r="Q44" s="232" t="str">
        <f t="shared" si="1"/>
        <v/>
      </c>
      <c r="S44" s="232" t="s">
        <v>189</v>
      </c>
      <c r="T44" s="318" t="s">
        <v>188</v>
      </c>
      <c r="AB44" s="314" t="str">
        <f t="shared" si="2"/>
        <v/>
      </c>
      <c r="AC44" s="312" t="str">
        <f t="shared" si="3"/>
        <v/>
      </c>
      <c r="AD44" s="313" t="str">
        <f t="shared" si="4"/>
        <v/>
      </c>
      <c r="AE44" s="312" t="str">
        <f t="shared" si="5"/>
        <v/>
      </c>
      <c r="AF44" s="313" t="str">
        <f t="shared" si="6"/>
        <v/>
      </c>
      <c r="AG44" s="312" t="str">
        <f t="shared" si="7"/>
        <v/>
      </c>
      <c r="AH44" s="313" t="str">
        <f t="shared" si="8"/>
        <v/>
      </c>
      <c r="AI44" s="312" t="str">
        <f t="shared" si="9"/>
        <v/>
      </c>
      <c r="AJ44" s="311" t="str">
        <f t="shared" si="10"/>
        <v/>
      </c>
      <c r="AK44" s="310" t="str">
        <f t="shared" si="11"/>
        <v/>
      </c>
      <c r="AL44" s="310" t="str">
        <f t="shared" si="12"/>
        <v/>
      </c>
      <c r="AM44" s="309" t="str">
        <f t="shared" si="13"/>
        <v/>
      </c>
      <c r="AN44" s="309" t="str">
        <f t="shared" si="14"/>
        <v/>
      </c>
      <c r="AO44" s="303"/>
      <c r="AP44" s="306">
        <f t="shared" si="77"/>
        <v>0</v>
      </c>
      <c r="AQ44" s="306">
        <f t="shared" si="15"/>
        <v>0</v>
      </c>
      <c r="AR44" s="308">
        <f t="shared" si="16"/>
        <v>0</v>
      </c>
      <c r="AS44" s="306">
        <f t="shared" si="17"/>
        <v>0</v>
      </c>
      <c r="AT44" s="306">
        <f t="shared" si="18"/>
        <v>0</v>
      </c>
      <c r="AU44" s="306">
        <f t="shared" si="19"/>
        <v>0</v>
      </c>
      <c r="AV44" s="306">
        <f t="shared" si="20"/>
        <v>0</v>
      </c>
      <c r="AW44" s="306">
        <f t="shared" si="21"/>
        <v>0</v>
      </c>
      <c r="AX44" s="306">
        <f t="shared" si="78"/>
        <v>0</v>
      </c>
      <c r="AY44" s="305">
        <f t="shared" si="22"/>
        <v>0</v>
      </c>
      <c r="AZ44" s="304">
        <f t="shared" si="23"/>
        <v>0</v>
      </c>
      <c r="BA44" s="301">
        <f t="shared" si="24"/>
        <v>0</v>
      </c>
      <c r="BB44" s="301">
        <f t="shared" si="25"/>
        <v>0</v>
      </c>
      <c r="BC44" s="301">
        <f t="shared" si="26"/>
        <v>0</v>
      </c>
      <c r="BD44" s="301">
        <f t="shared" si="27"/>
        <v>0</v>
      </c>
      <c r="BE44" s="301">
        <f t="shared" si="28"/>
        <v>0</v>
      </c>
      <c r="BF44" s="301">
        <f t="shared" si="29"/>
        <v>0</v>
      </c>
      <c r="BG44" s="301">
        <f t="shared" si="30"/>
        <v>0</v>
      </c>
      <c r="BH44" s="301">
        <f t="shared" si="31"/>
        <v>0</v>
      </c>
      <c r="BI44" s="301">
        <f t="shared" si="32"/>
        <v>0</v>
      </c>
      <c r="BJ44" s="300">
        <f t="shared" si="33"/>
        <v>0</v>
      </c>
      <c r="BK44" s="303"/>
      <c r="BL44" s="306">
        <f t="shared" si="34"/>
        <v>0</v>
      </c>
      <c r="BM44" s="306">
        <f t="shared" si="35"/>
        <v>0</v>
      </c>
      <c r="BN44" s="308">
        <f t="shared" si="36"/>
        <v>0</v>
      </c>
      <c r="BO44" s="307">
        <f t="shared" si="37"/>
        <v>0</v>
      </c>
      <c r="BP44" s="307">
        <f t="shared" si="38"/>
        <v>0</v>
      </c>
      <c r="BQ44" s="306">
        <f t="shared" si="39"/>
        <v>0</v>
      </c>
      <c r="BR44" s="306">
        <f t="shared" si="40"/>
        <v>0</v>
      </c>
      <c r="BS44" s="306">
        <f t="shared" si="41"/>
        <v>0</v>
      </c>
      <c r="BT44" s="306">
        <f t="shared" si="42"/>
        <v>0</v>
      </c>
      <c r="BU44" s="305">
        <f t="shared" si="43"/>
        <v>0</v>
      </c>
      <c r="BV44" s="304">
        <f t="shared" si="44"/>
        <v>0</v>
      </c>
      <c r="BW44" s="301">
        <f t="shared" si="45"/>
        <v>0</v>
      </c>
      <c r="BX44" s="301">
        <f t="shared" si="46"/>
        <v>0</v>
      </c>
      <c r="BY44" s="301">
        <f t="shared" si="47"/>
        <v>0</v>
      </c>
      <c r="BZ44" s="301">
        <f t="shared" si="48"/>
        <v>0</v>
      </c>
      <c r="CA44" s="301">
        <f t="shared" si="49"/>
        <v>0</v>
      </c>
      <c r="CB44" s="301">
        <f t="shared" si="50"/>
        <v>0</v>
      </c>
      <c r="CC44" s="301">
        <f t="shared" si="51"/>
        <v>0</v>
      </c>
      <c r="CD44" s="301">
        <f t="shared" si="52"/>
        <v>0</v>
      </c>
      <c r="CE44" s="301">
        <f t="shared" si="53"/>
        <v>0</v>
      </c>
      <c r="CF44" s="300">
        <f t="shared" si="54"/>
        <v>0</v>
      </c>
      <c r="CG44" s="300"/>
      <c r="CH44" s="300">
        <f t="shared" si="55"/>
        <v>0</v>
      </c>
      <c r="CI44" s="300">
        <f t="shared" si="56"/>
        <v>0</v>
      </c>
      <c r="CJ44" s="300">
        <f t="shared" si="57"/>
        <v>0</v>
      </c>
      <c r="CK44" s="300">
        <f t="shared" si="58"/>
        <v>0</v>
      </c>
      <c r="CL44" s="303"/>
      <c r="CM44" s="302">
        <f t="shared" si="59"/>
        <v>0</v>
      </c>
      <c r="CN44" s="302">
        <f t="shared" si="60"/>
        <v>0</v>
      </c>
      <c r="CO44" s="301">
        <f t="shared" si="61"/>
        <v>0</v>
      </c>
      <c r="CP44" s="301">
        <f t="shared" si="62"/>
        <v>0</v>
      </c>
      <c r="CQ44" s="301">
        <f t="shared" si="63"/>
        <v>0</v>
      </c>
      <c r="CR44" s="301">
        <f t="shared" si="64"/>
        <v>0</v>
      </c>
      <c r="CS44" s="301">
        <f t="shared" si="65"/>
        <v>0</v>
      </c>
      <c r="CT44" s="301">
        <f t="shared" si="66"/>
        <v>0</v>
      </c>
      <c r="CU44" s="301">
        <f t="shared" si="67"/>
        <v>0</v>
      </c>
      <c r="CV44" s="301">
        <f t="shared" si="68"/>
        <v>0</v>
      </c>
      <c r="CW44" s="301">
        <f t="shared" si="69"/>
        <v>0</v>
      </c>
      <c r="CX44" s="301">
        <f t="shared" si="70"/>
        <v>0</v>
      </c>
      <c r="CY44" s="301">
        <f t="shared" si="71"/>
        <v>0</v>
      </c>
      <c r="CZ44" s="301">
        <f t="shared" si="72"/>
        <v>0</v>
      </c>
      <c r="DA44" s="300">
        <f t="shared" si="79"/>
        <v>0</v>
      </c>
      <c r="DC44" s="299">
        <f t="shared" si="73"/>
        <v>0</v>
      </c>
      <c r="DD44" s="299">
        <f t="shared" si="74"/>
        <v>0</v>
      </c>
      <c r="DE44" s="299">
        <f t="shared" si="75"/>
        <v>0</v>
      </c>
    </row>
    <row r="45" spans="2:109" x14ac:dyDescent="0.2">
      <c r="B45" s="368"/>
      <c r="C45" s="368"/>
      <c r="D45" s="315"/>
      <c r="E45" s="315"/>
      <c r="F45" s="315"/>
      <c r="G45" s="368"/>
      <c r="H45" s="368"/>
      <c r="I45" s="368"/>
      <c r="J45" s="368"/>
      <c r="K45" s="368"/>
      <c r="L45" s="303"/>
      <c r="M45" s="344" t="str">
        <f t="shared" si="81"/>
        <v/>
      </c>
      <c r="N45" s="367" t="str">
        <f t="shared" si="80"/>
        <v/>
      </c>
      <c r="O45" s="344" t="str">
        <f t="shared" si="76"/>
        <v/>
      </c>
      <c r="P45" s="347"/>
      <c r="Q45" s="232" t="str">
        <f t="shared" si="1"/>
        <v/>
      </c>
      <c r="S45" s="232" t="s">
        <v>187</v>
      </c>
      <c r="T45" s="318" t="s">
        <v>186</v>
      </c>
      <c r="AB45" s="314" t="str">
        <f t="shared" si="2"/>
        <v/>
      </c>
      <c r="AC45" s="312" t="str">
        <f t="shared" si="3"/>
        <v/>
      </c>
      <c r="AD45" s="313" t="str">
        <f t="shared" si="4"/>
        <v/>
      </c>
      <c r="AE45" s="312" t="str">
        <f t="shared" si="5"/>
        <v/>
      </c>
      <c r="AF45" s="313" t="str">
        <f t="shared" si="6"/>
        <v/>
      </c>
      <c r="AG45" s="312" t="str">
        <f t="shared" si="7"/>
        <v/>
      </c>
      <c r="AH45" s="313" t="str">
        <f t="shared" si="8"/>
        <v/>
      </c>
      <c r="AI45" s="312" t="str">
        <f t="shared" si="9"/>
        <v/>
      </c>
      <c r="AJ45" s="311" t="str">
        <f t="shared" si="10"/>
        <v/>
      </c>
      <c r="AK45" s="310" t="str">
        <f t="shared" si="11"/>
        <v/>
      </c>
      <c r="AL45" s="310" t="str">
        <f t="shared" si="12"/>
        <v/>
      </c>
      <c r="AM45" s="309" t="str">
        <f t="shared" si="13"/>
        <v/>
      </c>
      <c r="AN45" s="309" t="str">
        <f t="shared" si="14"/>
        <v/>
      </c>
      <c r="AO45" s="303"/>
      <c r="AP45" s="306">
        <f t="shared" si="77"/>
        <v>0</v>
      </c>
      <c r="AQ45" s="306">
        <f t="shared" si="15"/>
        <v>0</v>
      </c>
      <c r="AR45" s="308">
        <f t="shared" si="16"/>
        <v>0</v>
      </c>
      <c r="AS45" s="306">
        <f t="shared" si="17"/>
        <v>0</v>
      </c>
      <c r="AT45" s="306">
        <f t="shared" si="18"/>
        <v>0</v>
      </c>
      <c r="AU45" s="306">
        <f t="shared" si="19"/>
        <v>0</v>
      </c>
      <c r="AV45" s="306">
        <f t="shared" si="20"/>
        <v>0</v>
      </c>
      <c r="AW45" s="306">
        <f t="shared" si="21"/>
        <v>0</v>
      </c>
      <c r="AX45" s="306">
        <f t="shared" si="78"/>
        <v>0</v>
      </c>
      <c r="AY45" s="305">
        <f t="shared" si="22"/>
        <v>0</v>
      </c>
      <c r="AZ45" s="304">
        <f t="shared" si="23"/>
        <v>0</v>
      </c>
      <c r="BA45" s="301">
        <f t="shared" si="24"/>
        <v>0</v>
      </c>
      <c r="BB45" s="301">
        <f t="shared" si="25"/>
        <v>0</v>
      </c>
      <c r="BC45" s="301">
        <f t="shared" si="26"/>
        <v>0</v>
      </c>
      <c r="BD45" s="301">
        <f t="shared" si="27"/>
        <v>0</v>
      </c>
      <c r="BE45" s="301">
        <f t="shared" si="28"/>
        <v>0</v>
      </c>
      <c r="BF45" s="301">
        <f t="shared" si="29"/>
        <v>0</v>
      </c>
      <c r="BG45" s="301">
        <f t="shared" si="30"/>
        <v>0</v>
      </c>
      <c r="BH45" s="301">
        <f t="shared" si="31"/>
        <v>0</v>
      </c>
      <c r="BI45" s="301">
        <f t="shared" si="32"/>
        <v>0</v>
      </c>
      <c r="BJ45" s="300">
        <f t="shared" si="33"/>
        <v>0</v>
      </c>
      <c r="BK45" s="303"/>
      <c r="BL45" s="306">
        <f t="shared" si="34"/>
        <v>0</v>
      </c>
      <c r="BM45" s="306">
        <f t="shared" si="35"/>
        <v>0</v>
      </c>
      <c r="BN45" s="308">
        <f t="shared" si="36"/>
        <v>0</v>
      </c>
      <c r="BO45" s="307">
        <f t="shared" si="37"/>
        <v>0</v>
      </c>
      <c r="BP45" s="307">
        <f t="shared" si="38"/>
        <v>0</v>
      </c>
      <c r="BQ45" s="306">
        <f t="shared" si="39"/>
        <v>0</v>
      </c>
      <c r="BR45" s="306">
        <f t="shared" si="40"/>
        <v>0</v>
      </c>
      <c r="BS45" s="306">
        <f t="shared" si="41"/>
        <v>0</v>
      </c>
      <c r="BT45" s="306">
        <f t="shared" si="42"/>
        <v>0</v>
      </c>
      <c r="BU45" s="305">
        <f t="shared" si="43"/>
        <v>0</v>
      </c>
      <c r="BV45" s="304">
        <f t="shared" si="44"/>
        <v>0</v>
      </c>
      <c r="BW45" s="301">
        <f t="shared" si="45"/>
        <v>0</v>
      </c>
      <c r="BX45" s="301">
        <f t="shared" si="46"/>
        <v>0</v>
      </c>
      <c r="BY45" s="301">
        <f t="shared" si="47"/>
        <v>0</v>
      </c>
      <c r="BZ45" s="301">
        <f t="shared" si="48"/>
        <v>0</v>
      </c>
      <c r="CA45" s="301">
        <f t="shared" si="49"/>
        <v>0</v>
      </c>
      <c r="CB45" s="301">
        <f t="shared" si="50"/>
        <v>0</v>
      </c>
      <c r="CC45" s="301">
        <f t="shared" si="51"/>
        <v>0</v>
      </c>
      <c r="CD45" s="301">
        <f t="shared" si="52"/>
        <v>0</v>
      </c>
      <c r="CE45" s="301">
        <f t="shared" si="53"/>
        <v>0</v>
      </c>
      <c r="CF45" s="300">
        <f t="shared" si="54"/>
        <v>0</v>
      </c>
      <c r="CG45" s="300"/>
      <c r="CH45" s="300">
        <f t="shared" si="55"/>
        <v>0</v>
      </c>
      <c r="CI45" s="300">
        <f t="shared" si="56"/>
        <v>0</v>
      </c>
      <c r="CJ45" s="300">
        <f t="shared" si="57"/>
        <v>0</v>
      </c>
      <c r="CK45" s="300">
        <f t="shared" si="58"/>
        <v>0</v>
      </c>
      <c r="CL45" s="303"/>
      <c r="CM45" s="302">
        <f t="shared" si="59"/>
        <v>0</v>
      </c>
      <c r="CN45" s="302">
        <f t="shared" si="60"/>
        <v>0</v>
      </c>
      <c r="CO45" s="301">
        <f t="shared" si="61"/>
        <v>0</v>
      </c>
      <c r="CP45" s="301">
        <f t="shared" si="62"/>
        <v>0</v>
      </c>
      <c r="CQ45" s="301">
        <f t="shared" si="63"/>
        <v>0</v>
      </c>
      <c r="CR45" s="301">
        <f t="shared" si="64"/>
        <v>0</v>
      </c>
      <c r="CS45" s="301">
        <f t="shared" si="65"/>
        <v>0</v>
      </c>
      <c r="CT45" s="301">
        <f t="shared" si="66"/>
        <v>0</v>
      </c>
      <c r="CU45" s="301">
        <f t="shared" si="67"/>
        <v>0</v>
      </c>
      <c r="CV45" s="301">
        <f t="shared" si="68"/>
        <v>0</v>
      </c>
      <c r="CW45" s="301">
        <f t="shared" si="69"/>
        <v>0</v>
      </c>
      <c r="CX45" s="301">
        <f t="shared" si="70"/>
        <v>0</v>
      </c>
      <c r="CY45" s="301">
        <f t="shared" si="71"/>
        <v>0</v>
      </c>
      <c r="CZ45" s="301">
        <f t="shared" si="72"/>
        <v>0</v>
      </c>
      <c r="DA45" s="300">
        <f t="shared" si="79"/>
        <v>0</v>
      </c>
      <c r="DC45" s="299">
        <f t="shared" si="73"/>
        <v>0</v>
      </c>
      <c r="DD45" s="299">
        <f t="shared" si="74"/>
        <v>0</v>
      </c>
      <c r="DE45" s="299">
        <f t="shared" si="75"/>
        <v>0</v>
      </c>
    </row>
    <row r="46" spans="2:109" x14ac:dyDescent="0.2">
      <c r="B46" s="368"/>
      <c r="C46" s="368"/>
      <c r="D46" s="315"/>
      <c r="E46" s="315"/>
      <c r="F46" s="315"/>
      <c r="G46" s="368"/>
      <c r="H46" s="368"/>
      <c r="I46" s="368"/>
      <c r="J46" s="368"/>
      <c r="K46" s="368"/>
      <c r="L46" s="303"/>
      <c r="M46" s="344" t="str">
        <f t="shared" si="81"/>
        <v/>
      </c>
      <c r="N46" s="367" t="str">
        <f t="shared" si="80"/>
        <v/>
      </c>
      <c r="O46" s="344" t="str">
        <f t="shared" si="76"/>
        <v/>
      </c>
      <c r="P46" s="347"/>
      <c r="Q46" s="232" t="str">
        <f t="shared" si="1"/>
        <v/>
      </c>
      <c r="S46" s="232" t="s">
        <v>185</v>
      </c>
      <c r="T46" s="318" t="s">
        <v>184</v>
      </c>
      <c r="AB46" s="314" t="str">
        <f t="shared" si="2"/>
        <v/>
      </c>
      <c r="AC46" s="312" t="str">
        <f t="shared" si="3"/>
        <v/>
      </c>
      <c r="AD46" s="313" t="str">
        <f t="shared" si="4"/>
        <v/>
      </c>
      <c r="AE46" s="312" t="str">
        <f t="shared" si="5"/>
        <v/>
      </c>
      <c r="AF46" s="313" t="str">
        <f t="shared" si="6"/>
        <v/>
      </c>
      <c r="AG46" s="312" t="str">
        <f t="shared" si="7"/>
        <v/>
      </c>
      <c r="AH46" s="313" t="str">
        <f t="shared" si="8"/>
        <v/>
      </c>
      <c r="AI46" s="312" t="str">
        <f t="shared" si="9"/>
        <v/>
      </c>
      <c r="AJ46" s="311" t="str">
        <f t="shared" si="10"/>
        <v/>
      </c>
      <c r="AK46" s="310" t="str">
        <f t="shared" si="11"/>
        <v/>
      </c>
      <c r="AL46" s="310" t="str">
        <f t="shared" si="12"/>
        <v/>
      </c>
      <c r="AM46" s="309" t="str">
        <f t="shared" si="13"/>
        <v/>
      </c>
      <c r="AN46" s="309" t="str">
        <f t="shared" si="14"/>
        <v/>
      </c>
      <c r="AO46" s="303"/>
      <c r="AP46" s="306">
        <f t="shared" si="77"/>
        <v>0</v>
      </c>
      <c r="AQ46" s="306">
        <f t="shared" si="15"/>
        <v>0</v>
      </c>
      <c r="AR46" s="308">
        <f t="shared" si="16"/>
        <v>0</v>
      </c>
      <c r="AS46" s="306">
        <f t="shared" si="17"/>
        <v>0</v>
      </c>
      <c r="AT46" s="306">
        <f t="shared" si="18"/>
        <v>0</v>
      </c>
      <c r="AU46" s="306">
        <f t="shared" si="19"/>
        <v>0</v>
      </c>
      <c r="AV46" s="306">
        <f t="shared" si="20"/>
        <v>0</v>
      </c>
      <c r="AW46" s="306">
        <f t="shared" si="21"/>
        <v>0</v>
      </c>
      <c r="AX46" s="306">
        <f t="shared" si="78"/>
        <v>0</v>
      </c>
      <c r="AY46" s="305">
        <f t="shared" si="22"/>
        <v>0</v>
      </c>
      <c r="AZ46" s="304">
        <f t="shared" si="23"/>
        <v>0</v>
      </c>
      <c r="BA46" s="301">
        <f t="shared" si="24"/>
        <v>0</v>
      </c>
      <c r="BB46" s="301">
        <f t="shared" si="25"/>
        <v>0</v>
      </c>
      <c r="BC46" s="301">
        <f t="shared" si="26"/>
        <v>0</v>
      </c>
      <c r="BD46" s="301">
        <f t="shared" si="27"/>
        <v>0</v>
      </c>
      <c r="BE46" s="301">
        <f t="shared" si="28"/>
        <v>0</v>
      </c>
      <c r="BF46" s="301">
        <f t="shared" si="29"/>
        <v>0</v>
      </c>
      <c r="BG46" s="301">
        <f t="shared" si="30"/>
        <v>0</v>
      </c>
      <c r="BH46" s="301">
        <f t="shared" si="31"/>
        <v>0</v>
      </c>
      <c r="BI46" s="301">
        <f t="shared" si="32"/>
        <v>0</v>
      </c>
      <c r="BJ46" s="300">
        <f t="shared" si="33"/>
        <v>0</v>
      </c>
      <c r="BK46" s="303"/>
      <c r="BL46" s="306">
        <f t="shared" si="34"/>
        <v>0</v>
      </c>
      <c r="BM46" s="306">
        <f t="shared" si="35"/>
        <v>0</v>
      </c>
      <c r="BN46" s="308">
        <f t="shared" si="36"/>
        <v>0</v>
      </c>
      <c r="BO46" s="307">
        <f t="shared" si="37"/>
        <v>0</v>
      </c>
      <c r="BP46" s="307">
        <f t="shared" si="38"/>
        <v>0</v>
      </c>
      <c r="BQ46" s="306">
        <f t="shared" si="39"/>
        <v>0</v>
      </c>
      <c r="BR46" s="306">
        <f t="shared" si="40"/>
        <v>0</v>
      </c>
      <c r="BS46" s="306">
        <f t="shared" si="41"/>
        <v>0</v>
      </c>
      <c r="BT46" s="306">
        <f t="shared" si="42"/>
        <v>0</v>
      </c>
      <c r="BU46" s="305">
        <f t="shared" si="43"/>
        <v>0</v>
      </c>
      <c r="BV46" s="304">
        <f t="shared" si="44"/>
        <v>0</v>
      </c>
      <c r="BW46" s="301">
        <f t="shared" si="45"/>
        <v>0</v>
      </c>
      <c r="BX46" s="301">
        <f t="shared" si="46"/>
        <v>0</v>
      </c>
      <c r="BY46" s="301">
        <f t="shared" si="47"/>
        <v>0</v>
      </c>
      <c r="BZ46" s="301">
        <f t="shared" si="48"/>
        <v>0</v>
      </c>
      <c r="CA46" s="301">
        <f t="shared" si="49"/>
        <v>0</v>
      </c>
      <c r="CB46" s="301">
        <f t="shared" si="50"/>
        <v>0</v>
      </c>
      <c r="CC46" s="301">
        <f t="shared" si="51"/>
        <v>0</v>
      </c>
      <c r="CD46" s="301">
        <f t="shared" si="52"/>
        <v>0</v>
      </c>
      <c r="CE46" s="301">
        <f t="shared" si="53"/>
        <v>0</v>
      </c>
      <c r="CF46" s="300">
        <f t="shared" si="54"/>
        <v>0</v>
      </c>
      <c r="CG46" s="300"/>
      <c r="CH46" s="300">
        <f t="shared" si="55"/>
        <v>0</v>
      </c>
      <c r="CI46" s="300">
        <f t="shared" si="56"/>
        <v>0</v>
      </c>
      <c r="CJ46" s="300">
        <f t="shared" si="57"/>
        <v>0</v>
      </c>
      <c r="CK46" s="300">
        <f t="shared" si="58"/>
        <v>0</v>
      </c>
      <c r="CL46" s="303"/>
      <c r="CM46" s="302">
        <f t="shared" si="59"/>
        <v>0</v>
      </c>
      <c r="CN46" s="302">
        <f t="shared" si="60"/>
        <v>0</v>
      </c>
      <c r="CO46" s="301">
        <f t="shared" si="61"/>
        <v>0</v>
      </c>
      <c r="CP46" s="301">
        <f t="shared" si="62"/>
        <v>0</v>
      </c>
      <c r="CQ46" s="301">
        <f t="shared" si="63"/>
        <v>0</v>
      </c>
      <c r="CR46" s="301">
        <f t="shared" si="64"/>
        <v>0</v>
      </c>
      <c r="CS46" s="301">
        <f t="shared" si="65"/>
        <v>0</v>
      </c>
      <c r="CT46" s="301">
        <f t="shared" si="66"/>
        <v>0</v>
      </c>
      <c r="CU46" s="301">
        <f t="shared" si="67"/>
        <v>0</v>
      </c>
      <c r="CV46" s="301">
        <f t="shared" si="68"/>
        <v>0</v>
      </c>
      <c r="CW46" s="301">
        <f t="shared" si="69"/>
        <v>0</v>
      </c>
      <c r="CX46" s="301">
        <f t="shared" si="70"/>
        <v>0</v>
      </c>
      <c r="CY46" s="301">
        <f t="shared" si="71"/>
        <v>0</v>
      </c>
      <c r="CZ46" s="301">
        <f t="shared" si="72"/>
        <v>0</v>
      </c>
      <c r="DA46" s="300">
        <f t="shared" si="79"/>
        <v>0</v>
      </c>
      <c r="DC46" s="299">
        <f t="shared" si="73"/>
        <v>0</v>
      </c>
      <c r="DD46" s="299">
        <f t="shared" si="74"/>
        <v>0</v>
      </c>
      <c r="DE46" s="299">
        <f t="shared" si="75"/>
        <v>0</v>
      </c>
    </row>
    <row r="47" spans="2:109" x14ac:dyDescent="0.2">
      <c r="B47" s="368"/>
      <c r="C47" s="368"/>
      <c r="D47" s="315"/>
      <c r="E47" s="315"/>
      <c r="F47" s="315"/>
      <c r="G47" s="368"/>
      <c r="H47" s="368"/>
      <c r="I47" s="368"/>
      <c r="J47" s="368"/>
      <c r="K47" s="368"/>
      <c r="L47" s="303"/>
      <c r="M47" s="344" t="str">
        <f t="shared" si="81"/>
        <v/>
      </c>
      <c r="N47" s="367" t="str">
        <f t="shared" si="80"/>
        <v/>
      </c>
      <c r="O47" s="344" t="str">
        <f t="shared" si="76"/>
        <v/>
      </c>
      <c r="P47" s="347"/>
      <c r="Q47" s="232" t="str">
        <f t="shared" si="1"/>
        <v/>
      </c>
      <c r="AB47" s="314" t="str">
        <f t="shared" si="2"/>
        <v/>
      </c>
      <c r="AC47" s="312" t="str">
        <f t="shared" si="3"/>
        <v/>
      </c>
      <c r="AD47" s="313" t="str">
        <f t="shared" si="4"/>
        <v/>
      </c>
      <c r="AE47" s="312" t="str">
        <f t="shared" si="5"/>
        <v/>
      </c>
      <c r="AF47" s="313" t="str">
        <f t="shared" si="6"/>
        <v/>
      </c>
      <c r="AG47" s="312" t="str">
        <f t="shared" si="7"/>
        <v/>
      </c>
      <c r="AH47" s="313" t="str">
        <f t="shared" si="8"/>
        <v/>
      </c>
      <c r="AI47" s="312" t="str">
        <f t="shared" si="9"/>
        <v/>
      </c>
      <c r="AJ47" s="311" t="str">
        <f t="shared" si="10"/>
        <v/>
      </c>
      <c r="AK47" s="310" t="str">
        <f t="shared" si="11"/>
        <v/>
      </c>
      <c r="AL47" s="310" t="str">
        <f t="shared" si="12"/>
        <v/>
      </c>
      <c r="AM47" s="309" t="str">
        <f t="shared" si="13"/>
        <v/>
      </c>
      <c r="AN47" s="309" t="str">
        <f t="shared" si="14"/>
        <v/>
      </c>
      <c r="AO47" s="303"/>
      <c r="AP47" s="306">
        <f t="shared" si="77"/>
        <v>0</v>
      </c>
      <c r="AQ47" s="306">
        <f t="shared" si="15"/>
        <v>0</v>
      </c>
      <c r="AR47" s="308">
        <f t="shared" si="16"/>
        <v>0</v>
      </c>
      <c r="AS47" s="306">
        <f t="shared" si="17"/>
        <v>0</v>
      </c>
      <c r="AT47" s="306">
        <f t="shared" si="18"/>
        <v>0</v>
      </c>
      <c r="AU47" s="306">
        <f t="shared" si="19"/>
        <v>0</v>
      </c>
      <c r="AV47" s="306">
        <f t="shared" si="20"/>
        <v>0</v>
      </c>
      <c r="AW47" s="306">
        <f t="shared" si="21"/>
        <v>0</v>
      </c>
      <c r="AX47" s="306">
        <f t="shared" si="78"/>
        <v>0</v>
      </c>
      <c r="AY47" s="305">
        <f t="shared" si="22"/>
        <v>0</v>
      </c>
      <c r="AZ47" s="304">
        <f t="shared" si="23"/>
        <v>0</v>
      </c>
      <c r="BA47" s="301">
        <f t="shared" si="24"/>
        <v>0</v>
      </c>
      <c r="BB47" s="301">
        <f t="shared" si="25"/>
        <v>0</v>
      </c>
      <c r="BC47" s="301">
        <f t="shared" si="26"/>
        <v>0</v>
      </c>
      <c r="BD47" s="301">
        <f t="shared" si="27"/>
        <v>0</v>
      </c>
      <c r="BE47" s="301">
        <f t="shared" si="28"/>
        <v>0</v>
      </c>
      <c r="BF47" s="301">
        <f t="shared" si="29"/>
        <v>0</v>
      </c>
      <c r="BG47" s="301">
        <f t="shared" si="30"/>
        <v>0</v>
      </c>
      <c r="BH47" s="301">
        <f t="shared" si="31"/>
        <v>0</v>
      </c>
      <c r="BI47" s="301">
        <f t="shared" si="32"/>
        <v>0</v>
      </c>
      <c r="BJ47" s="300">
        <f t="shared" si="33"/>
        <v>0</v>
      </c>
      <c r="BK47" s="303"/>
      <c r="BL47" s="306">
        <f t="shared" si="34"/>
        <v>0</v>
      </c>
      <c r="BM47" s="306">
        <f t="shared" si="35"/>
        <v>0</v>
      </c>
      <c r="BN47" s="308">
        <f t="shared" si="36"/>
        <v>0</v>
      </c>
      <c r="BO47" s="307">
        <f t="shared" si="37"/>
        <v>0</v>
      </c>
      <c r="BP47" s="307">
        <f t="shared" si="38"/>
        <v>0</v>
      </c>
      <c r="BQ47" s="306">
        <f t="shared" si="39"/>
        <v>0</v>
      </c>
      <c r="BR47" s="306">
        <f t="shared" si="40"/>
        <v>0</v>
      </c>
      <c r="BS47" s="306">
        <f t="shared" si="41"/>
        <v>0</v>
      </c>
      <c r="BT47" s="306">
        <f t="shared" si="42"/>
        <v>0</v>
      </c>
      <c r="BU47" s="305">
        <f t="shared" si="43"/>
        <v>0</v>
      </c>
      <c r="BV47" s="304">
        <f t="shared" si="44"/>
        <v>0</v>
      </c>
      <c r="BW47" s="301">
        <f t="shared" si="45"/>
        <v>0</v>
      </c>
      <c r="BX47" s="301">
        <f t="shared" si="46"/>
        <v>0</v>
      </c>
      <c r="BY47" s="301">
        <f t="shared" si="47"/>
        <v>0</v>
      </c>
      <c r="BZ47" s="301">
        <f t="shared" si="48"/>
        <v>0</v>
      </c>
      <c r="CA47" s="301">
        <f t="shared" si="49"/>
        <v>0</v>
      </c>
      <c r="CB47" s="301">
        <f t="shared" si="50"/>
        <v>0</v>
      </c>
      <c r="CC47" s="301">
        <f t="shared" si="51"/>
        <v>0</v>
      </c>
      <c r="CD47" s="301">
        <f t="shared" si="52"/>
        <v>0</v>
      </c>
      <c r="CE47" s="301">
        <f t="shared" si="53"/>
        <v>0</v>
      </c>
      <c r="CF47" s="300">
        <f t="shared" si="54"/>
        <v>0</v>
      </c>
      <c r="CG47" s="300"/>
      <c r="CH47" s="300">
        <f t="shared" si="55"/>
        <v>0</v>
      </c>
      <c r="CI47" s="300">
        <f t="shared" si="56"/>
        <v>0</v>
      </c>
      <c r="CJ47" s="300">
        <f t="shared" si="57"/>
        <v>0</v>
      </c>
      <c r="CK47" s="300">
        <f t="shared" si="58"/>
        <v>0</v>
      </c>
      <c r="CL47" s="303"/>
      <c r="CM47" s="302">
        <f t="shared" si="59"/>
        <v>0</v>
      </c>
      <c r="CN47" s="302">
        <f t="shared" si="60"/>
        <v>0</v>
      </c>
      <c r="CO47" s="301">
        <f t="shared" si="61"/>
        <v>0</v>
      </c>
      <c r="CP47" s="301">
        <f t="shared" si="62"/>
        <v>0</v>
      </c>
      <c r="CQ47" s="301">
        <f t="shared" si="63"/>
        <v>0</v>
      </c>
      <c r="CR47" s="301">
        <f t="shared" si="64"/>
        <v>0</v>
      </c>
      <c r="CS47" s="301">
        <f t="shared" si="65"/>
        <v>0</v>
      </c>
      <c r="CT47" s="301">
        <f t="shared" si="66"/>
        <v>0</v>
      </c>
      <c r="CU47" s="301">
        <f t="shared" si="67"/>
        <v>0</v>
      </c>
      <c r="CV47" s="301">
        <f t="shared" si="68"/>
        <v>0</v>
      </c>
      <c r="CW47" s="301">
        <f t="shared" si="69"/>
        <v>0</v>
      </c>
      <c r="CX47" s="301">
        <f t="shared" si="70"/>
        <v>0</v>
      </c>
      <c r="CY47" s="301">
        <f t="shared" si="71"/>
        <v>0</v>
      </c>
      <c r="CZ47" s="301">
        <f t="shared" si="72"/>
        <v>0</v>
      </c>
      <c r="DA47" s="300">
        <f t="shared" si="79"/>
        <v>0</v>
      </c>
      <c r="DC47" s="299">
        <f t="shared" si="73"/>
        <v>0</v>
      </c>
      <c r="DD47" s="299">
        <f t="shared" si="74"/>
        <v>0</v>
      </c>
      <c r="DE47" s="299">
        <f t="shared" si="75"/>
        <v>0</v>
      </c>
    </row>
    <row r="48" spans="2:109" x14ac:dyDescent="0.2">
      <c r="B48" s="368"/>
      <c r="C48" s="368"/>
      <c r="D48" s="315"/>
      <c r="E48" s="315"/>
      <c r="F48" s="315"/>
      <c r="G48" s="368"/>
      <c r="H48" s="368"/>
      <c r="I48" s="368"/>
      <c r="J48" s="368"/>
      <c r="K48" s="368"/>
      <c r="L48" s="303"/>
      <c r="M48" s="344" t="str">
        <f t="shared" si="81"/>
        <v/>
      </c>
      <c r="N48" s="367" t="str">
        <f t="shared" si="80"/>
        <v/>
      </c>
      <c r="O48" s="344" t="str">
        <f t="shared" si="76"/>
        <v/>
      </c>
      <c r="P48" s="347"/>
      <c r="Q48" s="232" t="str">
        <f t="shared" si="1"/>
        <v/>
      </c>
      <c r="AB48" s="314" t="str">
        <f t="shared" si="2"/>
        <v/>
      </c>
      <c r="AC48" s="312" t="str">
        <f t="shared" si="3"/>
        <v/>
      </c>
      <c r="AD48" s="313" t="str">
        <f t="shared" si="4"/>
        <v/>
      </c>
      <c r="AE48" s="312" t="str">
        <f t="shared" si="5"/>
        <v/>
      </c>
      <c r="AF48" s="313" t="str">
        <f t="shared" si="6"/>
        <v/>
      </c>
      <c r="AG48" s="312" t="str">
        <f t="shared" si="7"/>
        <v/>
      </c>
      <c r="AH48" s="313" t="str">
        <f t="shared" si="8"/>
        <v/>
      </c>
      <c r="AI48" s="312" t="str">
        <f t="shared" si="9"/>
        <v/>
      </c>
      <c r="AJ48" s="311" t="str">
        <f t="shared" si="10"/>
        <v/>
      </c>
      <c r="AK48" s="310" t="str">
        <f t="shared" si="11"/>
        <v/>
      </c>
      <c r="AL48" s="310" t="str">
        <f t="shared" si="12"/>
        <v/>
      </c>
      <c r="AM48" s="309" t="str">
        <f t="shared" si="13"/>
        <v/>
      </c>
      <c r="AN48" s="309" t="str">
        <f t="shared" si="14"/>
        <v/>
      </c>
      <c r="AO48" s="303"/>
      <c r="AP48" s="306">
        <f t="shared" si="77"/>
        <v>0</v>
      </c>
      <c r="AQ48" s="306">
        <f t="shared" si="15"/>
        <v>0</v>
      </c>
      <c r="AR48" s="308">
        <f t="shared" si="16"/>
        <v>0</v>
      </c>
      <c r="AS48" s="306">
        <f t="shared" si="17"/>
        <v>0</v>
      </c>
      <c r="AT48" s="306">
        <f t="shared" si="18"/>
        <v>0</v>
      </c>
      <c r="AU48" s="306">
        <f t="shared" si="19"/>
        <v>0</v>
      </c>
      <c r="AV48" s="306">
        <f t="shared" si="20"/>
        <v>0</v>
      </c>
      <c r="AW48" s="306">
        <f t="shared" si="21"/>
        <v>0</v>
      </c>
      <c r="AX48" s="306">
        <f t="shared" si="78"/>
        <v>0</v>
      </c>
      <c r="AY48" s="305">
        <f t="shared" si="22"/>
        <v>0</v>
      </c>
      <c r="AZ48" s="304">
        <f t="shared" si="23"/>
        <v>0</v>
      </c>
      <c r="BA48" s="301">
        <f t="shared" si="24"/>
        <v>0</v>
      </c>
      <c r="BB48" s="301">
        <f t="shared" si="25"/>
        <v>0</v>
      </c>
      <c r="BC48" s="301">
        <f t="shared" si="26"/>
        <v>0</v>
      </c>
      <c r="BD48" s="301">
        <f t="shared" si="27"/>
        <v>0</v>
      </c>
      <c r="BE48" s="301">
        <f t="shared" si="28"/>
        <v>0</v>
      </c>
      <c r="BF48" s="301">
        <f t="shared" si="29"/>
        <v>0</v>
      </c>
      <c r="BG48" s="301">
        <f t="shared" si="30"/>
        <v>0</v>
      </c>
      <c r="BH48" s="301">
        <f t="shared" si="31"/>
        <v>0</v>
      </c>
      <c r="BI48" s="301">
        <f t="shared" si="32"/>
        <v>0</v>
      </c>
      <c r="BJ48" s="300">
        <f t="shared" si="33"/>
        <v>0</v>
      </c>
      <c r="BK48" s="299"/>
      <c r="BL48" s="306">
        <f t="shared" si="34"/>
        <v>0</v>
      </c>
      <c r="BM48" s="306">
        <f t="shared" si="35"/>
        <v>0</v>
      </c>
      <c r="BN48" s="308">
        <f t="shared" si="36"/>
        <v>0</v>
      </c>
      <c r="BO48" s="307">
        <f t="shared" si="37"/>
        <v>0</v>
      </c>
      <c r="BP48" s="307">
        <f t="shared" si="38"/>
        <v>0</v>
      </c>
      <c r="BQ48" s="306">
        <f t="shared" si="39"/>
        <v>0</v>
      </c>
      <c r="BR48" s="306">
        <f t="shared" si="40"/>
        <v>0</v>
      </c>
      <c r="BS48" s="306">
        <f t="shared" si="41"/>
        <v>0</v>
      </c>
      <c r="BT48" s="306">
        <f t="shared" si="42"/>
        <v>0</v>
      </c>
      <c r="BU48" s="305">
        <f t="shared" si="43"/>
        <v>0</v>
      </c>
      <c r="BV48" s="304">
        <f t="shared" si="44"/>
        <v>0</v>
      </c>
      <c r="BW48" s="301">
        <f t="shared" si="45"/>
        <v>0</v>
      </c>
      <c r="BX48" s="301">
        <f t="shared" si="46"/>
        <v>0</v>
      </c>
      <c r="BY48" s="301">
        <f t="shared" si="47"/>
        <v>0</v>
      </c>
      <c r="BZ48" s="301">
        <f t="shared" si="48"/>
        <v>0</v>
      </c>
      <c r="CA48" s="301">
        <f t="shared" si="49"/>
        <v>0</v>
      </c>
      <c r="CB48" s="301">
        <f t="shared" si="50"/>
        <v>0</v>
      </c>
      <c r="CC48" s="301">
        <f t="shared" si="51"/>
        <v>0</v>
      </c>
      <c r="CD48" s="301">
        <f t="shared" si="52"/>
        <v>0</v>
      </c>
      <c r="CE48" s="301">
        <f t="shared" si="53"/>
        <v>0</v>
      </c>
      <c r="CF48" s="300">
        <f t="shared" si="54"/>
        <v>0</v>
      </c>
      <c r="CG48" s="300"/>
      <c r="CH48" s="300">
        <f t="shared" si="55"/>
        <v>0</v>
      </c>
      <c r="CI48" s="300">
        <f t="shared" si="56"/>
        <v>0</v>
      </c>
      <c r="CJ48" s="300">
        <f t="shared" si="57"/>
        <v>0</v>
      </c>
      <c r="CK48" s="300">
        <f t="shared" si="58"/>
        <v>0</v>
      </c>
      <c r="CL48" s="303"/>
      <c r="CM48" s="302">
        <f t="shared" si="59"/>
        <v>0</v>
      </c>
      <c r="CN48" s="302">
        <f t="shared" si="60"/>
        <v>0</v>
      </c>
      <c r="CO48" s="301">
        <f t="shared" si="61"/>
        <v>0</v>
      </c>
      <c r="CP48" s="301">
        <f t="shared" si="62"/>
        <v>0</v>
      </c>
      <c r="CQ48" s="301">
        <f t="shared" si="63"/>
        <v>0</v>
      </c>
      <c r="CR48" s="301">
        <f t="shared" si="64"/>
        <v>0</v>
      </c>
      <c r="CS48" s="301">
        <f t="shared" si="65"/>
        <v>0</v>
      </c>
      <c r="CT48" s="301">
        <f t="shared" si="66"/>
        <v>0</v>
      </c>
      <c r="CU48" s="301">
        <f t="shared" si="67"/>
        <v>0</v>
      </c>
      <c r="CV48" s="301">
        <f t="shared" si="68"/>
        <v>0</v>
      </c>
      <c r="CW48" s="301">
        <f t="shared" si="69"/>
        <v>0</v>
      </c>
      <c r="CX48" s="301">
        <f t="shared" si="70"/>
        <v>0</v>
      </c>
      <c r="CY48" s="301">
        <f t="shared" si="71"/>
        <v>0</v>
      </c>
      <c r="CZ48" s="301">
        <f t="shared" si="72"/>
        <v>0</v>
      </c>
      <c r="DA48" s="300">
        <f t="shared" si="79"/>
        <v>0</v>
      </c>
      <c r="DC48" s="299">
        <f t="shared" si="73"/>
        <v>0</v>
      </c>
      <c r="DD48" s="299">
        <f t="shared" si="74"/>
        <v>0</v>
      </c>
      <c r="DE48" s="299">
        <f t="shared" si="75"/>
        <v>0</v>
      </c>
    </row>
    <row r="49" spans="2:109" x14ac:dyDescent="0.2">
      <c r="B49" s="368"/>
      <c r="C49" s="368"/>
      <c r="D49" s="315"/>
      <c r="E49" s="315"/>
      <c r="F49" s="315"/>
      <c r="G49" s="368"/>
      <c r="H49" s="368"/>
      <c r="I49" s="368"/>
      <c r="J49" s="368"/>
      <c r="K49" s="368"/>
      <c r="L49" s="303"/>
      <c r="M49" s="344" t="str">
        <f t="shared" si="81"/>
        <v/>
      </c>
      <c r="N49" s="367" t="str">
        <f t="shared" si="80"/>
        <v/>
      </c>
      <c r="O49" s="344" t="str">
        <f t="shared" si="76"/>
        <v/>
      </c>
      <c r="P49" s="347"/>
      <c r="Q49" s="232" t="str">
        <f t="shared" si="1"/>
        <v/>
      </c>
      <c r="AB49" s="314" t="str">
        <f t="shared" si="2"/>
        <v/>
      </c>
      <c r="AC49" s="312" t="str">
        <f t="shared" si="3"/>
        <v/>
      </c>
      <c r="AD49" s="313" t="str">
        <f t="shared" si="4"/>
        <v/>
      </c>
      <c r="AE49" s="312" t="str">
        <f t="shared" si="5"/>
        <v/>
      </c>
      <c r="AF49" s="313" t="str">
        <f t="shared" si="6"/>
        <v/>
      </c>
      <c r="AG49" s="312" t="str">
        <f t="shared" si="7"/>
        <v/>
      </c>
      <c r="AH49" s="313" t="str">
        <f t="shared" si="8"/>
        <v/>
      </c>
      <c r="AI49" s="312" t="str">
        <f t="shared" si="9"/>
        <v/>
      </c>
      <c r="AJ49" s="311" t="str">
        <f t="shared" si="10"/>
        <v/>
      </c>
      <c r="AK49" s="310" t="str">
        <f t="shared" si="11"/>
        <v/>
      </c>
      <c r="AL49" s="310" t="str">
        <f t="shared" si="12"/>
        <v/>
      </c>
      <c r="AM49" s="309" t="str">
        <f t="shared" si="13"/>
        <v/>
      </c>
      <c r="AN49" s="309" t="str">
        <f t="shared" si="14"/>
        <v/>
      </c>
      <c r="AO49" s="303"/>
      <c r="AP49" s="306">
        <f t="shared" si="77"/>
        <v>0</v>
      </c>
      <c r="AQ49" s="306">
        <f t="shared" si="15"/>
        <v>0</v>
      </c>
      <c r="AR49" s="308">
        <f t="shared" si="16"/>
        <v>0</v>
      </c>
      <c r="AS49" s="306">
        <f t="shared" si="17"/>
        <v>0</v>
      </c>
      <c r="AT49" s="306">
        <f t="shared" si="18"/>
        <v>0</v>
      </c>
      <c r="AU49" s="306">
        <f t="shared" si="19"/>
        <v>0</v>
      </c>
      <c r="AV49" s="306">
        <f t="shared" si="20"/>
        <v>0</v>
      </c>
      <c r="AW49" s="306">
        <f t="shared" si="21"/>
        <v>0</v>
      </c>
      <c r="AX49" s="306">
        <f t="shared" si="78"/>
        <v>0</v>
      </c>
      <c r="AY49" s="305">
        <f t="shared" si="22"/>
        <v>0</v>
      </c>
      <c r="AZ49" s="304">
        <f t="shared" si="23"/>
        <v>0</v>
      </c>
      <c r="BA49" s="301">
        <f t="shared" si="24"/>
        <v>0</v>
      </c>
      <c r="BB49" s="301">
        <f t="shared" si="25"/>
        <v>0</v>
      </c>
      <c r="BC49" s="301">
        <f t="shared" si="26"/>
        <v>0</v>
      </c>
      <c r="BD49" s="301">
        <f t="shared" si="27"/>
        <v>0</v>
      </c>
      <c r="BE49" s="301">
        <f t="shared" si="28"/>
        <v>0</v>
      </c>
      <c r="BF49" s="301">
        <f t="shared" si="29"/>
        <v>0</v>
      </c>
      <c r="BG49" s="301">
        <f t="shared" si="30"/>
        <v>0</v>
      </c>
      <c r="BH49" s="301">
        <f t="shared" si="31"/>
        <v>0</v>
      </c>
      <c r="BI49" s="301">
        <f t="shared" si="32"/>
        <v>0</v>
      </c>
      <c r="BJ49" s="300">
        <f t="shared" si="33"/>
        <v>0</v>
      </c>
      <c r="BK49" s="299"/>
      <c r="BL49" s="306">
        <f t="shared" si="34"/>
        <v>0</v>
      </c>
      <c r="BM49" s="306">
        <f t="shared" si="35"/>
        <v>0</v>
      </c>
      <c r="BN49" s="308">
        <f t="shared" si="36"/>
        <v>0</v>
      </c>
      <c r="BO49" s="307">
        <f t="shared" si="37"/>
        <v>0</v>
      </c>
      <c r="BP49" s="307">
        <f t="shared" si="38"/>
        <v>0</v>
      </c>
      <c r="BQ49" s="306">
        <f t="shared" si="39"/>
        <v>0</v>
      </c>
      <c r="BR49" s="306">
        <f t="shared" si="40"/>
        <v>0</v>
      </c>
      <c r="BS49" s="306">
        <f t="shared" si="41"/>
        <v>0</v>
      </c>
      <c r="BT49" s="306">
        <f t="shared" si="42"/>
        <v>0</v>
      </c>
      <c r="BU49" s="305">
        <f t="shared" si="43"/>
        <v>0</v>
      </c>
      <c r="BV49" s="304">
        <f t="shared" si="44"/>
        <v>0</v>
      </c>
      <c r="BW49" s="301">
        <f t="shared" si="45"/>
        <v>0</v>
      </c>
      <c r="BX49" s="301">
        <f t="shared" si="46"/>
        <v>0</v>
      </c>
      <c r="BY49" s="301">
        <f t="shared" si="47"/>
        <v>0</v>
      </c>
      <c r="BZ49" s="301">
        <f t="shared" si="48"/>
        <v>0</v>
      </c>
      <c r="CA49" s="301">
        <f t="shared" si="49"/>
        <v>0</v>
      </c>
      <c r="CB49" s="301">
        <f t="shared" si="50"/>
        <v>0</v>
      </c>
      <c r="CC49" s="301">
        <f t="shared" si="51"/>
        <v>0</v>
      </c>
      <c r="CD49" s="301">
        <f t="shared" si="52"/>
        <v>0</v>
      </c>
      <c r="CE49" s="301">
        <f t="shared" si="53"/>
        <v>0</v>
      </c>
      <c r="CF49" s="300">
        <f t="shared" si="54"/>
        <v>0</v>
      </c>
      <c r="CG49" s="300"/>
      <c r="CH49" s="300">
        <f t="shared" si="55"/>
        <v>0</v>
      </c>
      <c r="CI49" s="300">
        <f t="shared" si="56"/>
        <v>0</v>
      </c>
      <c r="CJ49" s="300">
        <f t="shared" si="57"/>
        <v>0</v>
      </c>
      <c r="CK49" s="300">
        <f t="shared" si="58"/>
        <v>0</v>
      </c>
      <c r="CL49" s="303"/>
      <c r="CM49" s="302">
        <f t="shared" si="59"/>
        <v>0</v>
      </c>
      <c r="CN49" s="302">
        <f t="shared" si="60"/>
        <v>0</v>
      </c>
      <c r="CO49" s="301">
        <f t="shared" si="61"/>
        <v>0</v>
      </c>
      <c r="CP49" s="301">
        <f t="shared" si="62"/>
        <v>0</v>
      </c>
      <c r="CQ49" s="301">
        <f t="shared" si="63"/>
        <v>0</v>
      </c>
      <c r="CR49" s="301">
        <f t="shared" si="64"/>
        <v>0</v>
      </c>
      <c r="CS49" s="301">
        <f t="shared" si="65"/>
        <v>0</v>
      </c>
      <c r="CT49" s="301">
        <f t="shared" si="66"/>
        <v>0</v>
      </c>
      <c r="CU49" s="301">
        <f t="shared" si="67"/>
        <v>0</v>
      </c>
      <c r="CV49" s="301">
        <f t="shared" si="68"/>
        <v>0</v>
      </c>
      <c r="CW49" s="301">
        <f t="shared" si="69"/>
        <v>0</v>
      </c>
      <c r="CX49" s="301">
        <f t="shared" si="70"/>
        <v>0</v>
      </c>
      <c r="CY49" s="301">
        <f t="shared" si="71"/>
        <v>0</v>
      </c>
      <c r="CZ49" s="301">
        <f t="shared" si="72"/>
        <v>0</v>
      </c>
      <c r="DA49" s="300">
        <f t="shared" si="79"/>
        <v>0</v>
      </c>
      <c r="DC49" s="299">
        <f t="shared" si="73"/>
        <v>0</v>
      </c>
      <c r="DD49" s="299">
        <f t="shared" si="74"/>
        <v>0</v>
      </c>
      <c r="DE49" s="299">
        <f t="shared" si="75"/>
        <v>0</v>
      </c>
    </row>
    <row r="50" spans="2:109" x14ac:dyDescent="0.2">
      <c r="B50" s="368"/>
      <c r="C50" s="368"/>
      <c r="D50" s="315"/>
      <c r="E50" s="315"/>
      <c r="F50" s="315"/>
      <c r="G50" s="368"/>
      <c r="H50" s="368"/>
      <c r="I50" s="368"/>
      <c r="J50" s="368"/>
      <c r="K50" s="368"/>
      <c r="L50" s="303"/>
      <c r="M50" s="344" t="str">
        <f t="shared" si="81"/>
        <v/>
      </c>
      <c r="N50" s="367" t="str">
        <f t="shared" si="80"/>
        <v/>
      </c>
      <c r="O50" s="344" t="str">
        <f t="shared" si="76"/>
        <v/>
      </c>
      <c r="P50" s="347"/>
      <c r="Q50" s="232" t="str">
        <f t="shared" si="1"/>
        <v/>
      </c>
      <c r="AB50" s="314" t="str">
        <f t="shared" si="2"/>
        <v/>
      </c>
      <c r="AC50" s="312" t="str">
        <f t="shared" si="3"/>
        <v/>
      </c>
      <c r="AD50" s="313" t="str">
        <f t="shared" si="4"/>
        <v/>
      </c>
      <c r="AE50" s="312" t="str">
        <f t="shared" si="5"/>
        <v/>
      </c>
      <c r="AF50" s="313" t="str">
        <f t="shared" si="6"/>
        <v/>
      </c>
      <c r="AG50" s="312" t="str">
        <f t="shared" si="7"/>
        <v/>
      </c>
      <c r="AH50" s="313" t="str">
        <f t="shared" si="8"/>
        <v/>
      </c>
      <c r="AI50" s="312" t="str">
        <f t="shared" si="9"/>
        <v/>
      </c>
      <c r="AJ50" s="311" t="str">
        <f t="shared" si="10"/>
        <v/>
      </c>
      <c r="AK50" s="310" t="str">
        <f t="shared" si="11"/>
        <v/>
      </c>
      <c r="AL50" s="310" t="str">
        <f t="shared" si="12"/>
        <v/>
      </c>
      <c r="AM50" s="309" t="str">
        <f t="shared" si="13"/>
        <v/>
      </c>
      <c r="AN50" s="309" t="str">
        <f t="shared" si="14"/>
        <v/>
      </c>
      <c r="AP50" s="306">
        <f t="shared" si="77"/>
        <v>0</v>
      </c>
      <c r="AQ50" s="306">
        <f t="shared" si="15"/>
        <v>0</v>
      </c>
      <c r="AR50" s="308">
        <f t="shared" si="16"/>
        <v>0</v>
      </c>
      <c r="AS50" s="306">
        <f t="shared" si="17"/>
        <v>0</v>
      </c>
      <c r="AT50" s="306">
        <f t="shared" si="18"/>
        <v>0</v>
      </c>
      <c r="AU50" s="306">
        <f t="shared" si="19"/>
        <v>0</v>
      </c>
      <c r="AV50" s="306">
        <f t="shared" si="20"/>
        <v>0</v>
      </c>
      <c r="AW50" s="306">
        <f t="shared" si="21"/>
        <v>0</v>
      </c>
      <c r="AX50" s="306">
        <f t="shared" si="78"/>
        <v>0</v>
      </c>
      <c r="AY50" s="305">
        <f t="shared" si="22"/>
        <v>0</v>
      </c>
      <c r="AZ50" s="304">
        <f t="shared" si="23"/>
        <v>0</v>
      </c>
      <c r="BA50" s="301">
        <f t="shared" si="24"/>
        <v>0</v>
      </c>
      <c r="BB50" s="301">
        <f t="shared" si="25"/>
        <v>0</v>
      </c>
      <c r="BC50" s="301">
        <f t="shared" si="26"/>
        <v>0</v>
      </c>
      <c r="BD50" s="301">
        <f t="shared" si="27"/>
        <v>0</v>
      </c>
      <c r="BE50" s="301">
        <f t="shared" si="28"/>
        <v>0</v>
      </c>
      <c r="BF50" s="301">
        <f t="shared" si="29"/>
        <v>0</v>
      </c>
      <c r="BG50" s="301">
        <f t="shared" si="30"/>
        <v>0</v>
      </c>
      <c r="BH50" s="301">
        <f t="shared" si="31"/>
        <v>0</v>
      </c>
      <c r="BI50" s="301">
        <f t="shared" si="32"/>
        <v>0</v>
      </c>
      <c r="BJ50" s="300">
        <f t="shared" si="33"/>
        <v>0</v>
      </c>
      <c r="BL50" s="306">
        <f t="shared" si="34"/>
        <v>0</v>
      </c>
      <c r="BM50" s="306">
        <f t="shared" si="35"/>
        <v>0</v>
      </c>
      <c r="BN50" s="308">
        <f t="shared" si="36"/>
        <v>0</v>
      </c>
      <c r="BO50" s="307">
        <f t="shared" si="37"/>
        <v>0</v>
      </c>
      <c r="BP50" s="307">
        <f t="shared" si="38"/>
        <v>0</v>
      </c>
      <c r="BQ50" s="306">
        <f t="shared" si="39"/>
        <v>0</v>
      </c>
      <c r="BR50" s="306">
        <f t="shared" si="40"/>
        <v>0</v>
      </c>
      <c r="BS50" s="306">
        <f t="shared" si="41"/>
        <v>0</v>
      </c>
      <c r="BT50" s="306">
        <f t="shared" si="42"/>
        <v>0</v>
      </c>
      <c r="BU50" s="305">
        <f t="shared" si="43"/>
        <v>0</v>
      </c>
      <c r="BV50" s="304">
        <f t="shared" si="44"/>
        <v>0</v>
      </c>
      <c r="BW50" s="301">
        <f t="shared" si="45"/>
        <v>0</v>
      </c>
      <c r="BX50" s="301">
        <f t="shared" si="46"/>
        <v>0</v>
      </c>
      <c r="BY50" s="301">
        <f t="shared" si="47"/>
        <v>0</v>
      </c>
      <c r="BZ50" s="301">
        <f t="shared" si="48"/>
        <v>0</v>
      </c>
      <c r="CA50" s="301">
        <f t="shared" si="49"/>
        <v>0</v>
      </c>
      <c r="CB50" s="301">
        <f t="shared" si="50"/>
        <v>0</v>
      </c>
      <c r="CC50" s="301">
        <f t="shared" si="51"/>
        <v>0</v>
      </c>
      <c r="CD50" s="301">
        <f t="shared" si="52"/>
        <v>0</v>
      </c>
      <c r="CE50" s="301">
        <f t="shared" si="53"/>
        <v>0</v>
      </c>
      <c r="CF50" s="300">
        <f t="shared" si="54"/>
        <v>0</v>
      </c>
      <c r="CG50" s="300"/>
      <c r="CH50" s="300">
        <f t="shared" si="55"/>
        <v>0</v>
      </c>
      <c r="CI50" s="300">
        <f t="shared" si="56"/>
        <v>0</v>
      </c>
      <c r="CJ50" s="300">
        <f t="shared" si="57"/>
        <v>0</v>
      </c>
      <c r="CK50" s="300">
        <f t="shared" si="58"/>
        <v>0</v>
      </c>
      <c r="CL50" s="303"/>
      <c r="CM50" s="302">
        <f t="shared" si="59"/>
        <v>0</v>
      </c>
      <c r="CN50" s="302">
        <f t="shared" si="60"/>
        <v>0</v>
      </c>
      <c r="CO50" s="301">
        <f t="shared" si="61"/>
        <v>0</v>
      </c>
      <c r="CP50" s="301">
        <f t="shared" si="62"/>
        <v>0</v>
      </c>
      <c r="CQ50" s="301">
        <f t="shared" si="63"/>
        <v>0</v>
      </c>
      <c r="CR50" s="301">
        <f t="shared" si="64"/>
        <v>0</v>
      </c>
      <c r="CS50" s="301">
        <f t="shared" si="65"/>
        <v>0</v>
      </c>
      <c r="CT50" s="301">
        <f t="shared" si="66"/>
        <v>0</v>
      </c>
      <c r="CU50" s="301">
        <f t="shared" si="67"/>
        <v>0</v>
      </c>
      <c r="CV50" s="301">
        <f t="shared" si="68"/>
        <v>0</v>
      </c>
      <c r="CW50" s="301">
        <f t="shared" si="69"/>
        <v>0</v>
      </c>
      <c r="CX50" s="301">
        <f t="shared" si="70"/>
        <v>0</v>
      </c>
      <c r="CY50" s="301">
        <f t="shared" si="71"/>
        <v>0</v>
      </c>
      <c r="CZ50" s="301">
        <f t="shared" si="72"/>
        <v>0</v>
      </c>
      <c r="DA50" s="300">
        <f t="shared" si="79"/>
        <v>0</v>
      </c>
      <c r="DC50" s="299">
        <f t="shared" si="73"/>
        <v>0</v>
      </c>
      <c r="DD50" s="299">
        <f t="shared" si="74"/>
        <v>0</v>
      </c>
      <c r="DE50" s="299">
        <f t="shared" si="75"/>
        <v>0</v>
      </c>
    </row>
    <row r="51" spans="2:109" x14ac:dyDescent="0.2">
      <c r="B51" s="368"/>
      <c r="C51" s="368"/>
      <c r="D51" s="315"/>
      <c r="E51" s="315"/>
      <c r="F51" s="315"/>
      <c r="G51" s="368"/>
      <c r="H51" s="368"/>
      <c r="I51" s="368"/>
      <c r="J51" s="368"/>
      <c r="K51" s="368"/>
      <c r="L51" s="303"/>
      <c r="M51" s="344" t="str">
        <f t="shared" si="81"/>
        <v/>
      </c>
      <c r="N51" s="367" t="str">
        <f t="shared" si="80"/>
        <v/>
      </c>
      <c r="O51" s="344" t="str">
        <f t="shared" si="76"/>
        <v/>
      </c>
      <c r="P51" s="347"/>
      <c r="Q51" s="232" t="str">
        <f t="shared" si="1"/>
        <v/>
      </c>
      <c r="AB51" s="314" t="str">
        <f t="shared" si="2"/>
        <v/>
      </c>
      <c r="AC51" s="312" t="str">
        <f t="shared" si="3"/>
        <v/>
      </c>
      <c r="AD51" s="313" t="str">
        <f t="shared" si="4"/>
        <v/>
      </c>
      <c r="AE51" s="312" t="str">
        <f t="shared" si="5"/>
        <v/>
      </c>
      <c r="AF51" s="313" t="str">
        <f t="shared" si="6"/>
        <v/>
      </c>
      <c r="AG51" s="312" t="str">
        <f t="shared" si="7"/>
        <v/>
      </c>
      <c r="AH51" s="313" t="str">
        <f t="shared" si="8"/>
        <v/>
      </c>
      <c r="AI51" s="312" t="str">
        <f t="shared" si="9"/>
        <v/>
      </c>
      <c r="AJ51" s="311" t="str">
        <f t="shared" si="10"/>
        <v/>
      </c>
      <c r="AK51" s="310" t="str">
        <f t="shared" si="11"/>
        <v/>
      </c>
      <c r="AL51" s="310" t="str">
        <f t="shared" si="12"/>
        <v/>
      </c>
      <c r="AM51" s="309" t="str">
        <f t="shared" si="13"/>
        <v/>
      </c>
      <c r="AN51" s="309" t="str">
        <f t="shared" si="14"/>
        <v/>
      </c>
      <c r="AP51" s="306">
        <f t="shared" si="77"/>
        <v>0</v>
      </c>
      <c r="AQ51" s="306">
        <f t="shared" si="15"/>
        <v>0</v>
      </c>
      <c r="AR51" s="308">
        <f t="shared" si="16"/>
        <v>0</v>
      </c>
      <c r="AS51" s="306">
        <f t="shared" si="17"/>
        <v>0</v>
      </c>
      <c r="AT51" s="306">
        <f t="shared" si="18"/>
        <v>0</v>
      </c>
      <c r="AU51" s="306">
        <f t="shared" si="19"/>
        <v>0</v>
      </c>
      <c r="AV51" s="306">
        <f t="shared" si="20"/>
        <v>0</v>
      </c>
      <c r="AW51" s="306">
        <f t="shared" si="21"/>
        <v>0</v>
      </c>
      <c r="AX51" s="306">
        <f t="shared" si="78"/>
        <v>0</v>
      </c>
      <c r="AY51" s="305">
        <f t="shared" si="22"/>
        <v>0</v>
      </c>
      <c r="AZ51" s="304">
        <f t="shared" si="23"/>
        <v>0</v>
      </c>
      <c r="BA51" s="301">
        <f t="shared" si="24"/>
        <v>0</v>
      </c>
      <c r="BB51" s="301">
        <f t="shared" si="25"/>
        <v>0</v>
      </c>
      <c r="BC51" s="301">
        <f t="shared" si="26"/>
        <v>0</v>
      </c>
      <c r="BD51" s="301">
        <f t="shared" si="27"/>
        <v>0</v>
      </c>
      <c r="BE51" s="301">
        <f t="shared" si="28"/>
        <v>0</v>
      </c>
      <c r="BF51" s="301">
        <f t="shared" si="29"/>
        <v>0</v>
      </c>
      <c r="BG51" s="301">
        <f t="shared" si="30"/>
        <v>0</v>
      </c>
      <c r="BH51" s="301">
        <f t="shared" si="31"/>
        <v>0</v>
      </c>
      <c r="BI51" s="301">
        <f t="shared" si="32"/>
        <v>0</v>
      </c>
      <c r="BJ51" s="300">
        <f t="shared" si="33"/>
        <v>0</v>
      </c>
      <c r="BL51" s="306">
        <f t="shared" si="34"/>
        <v>0</v>
      </c>
      <c r="BM51" s="306">
        <f t="shared" si="35"/>
        <v>0</v>
      </c>
      <c r="BN51" s="308">
        <f t="shared" si="36"/>
        <v>0</v>
      </c>
      <c r="BO51" s="307">
        <f t="shared" si="37"/>
        <v>0</v>
      </c>
      <c r="BP51" s="307">
        <f t="shared" si="38"/>
        <v>0</v>
      </c>
      <c r="BQ51" s="306">
        <f t="shared" si="39"/>
        <v>0</v>
      </c>
      <c r="BR51" s="306">
        <f t="shared" si="40"/>
        <v>0</v>
      </c>
      <c r="BS51" s="306">
        <f t="shared" si="41"/>
        <v>0</v>
      </c>
      <c r="BT51" s="306">
        <f t="shared" si="42"/>
        <v>0</v>
      </c>
      <c r="BU51" s="305">
        <f t="shared" si="43"/>
        <v>0</v>
      </c>
      <c r="BV51" s="304">
        <f t="shared" si="44"/>
        <v>0</v>
      </c>
      <c r="BW51" s="301">
        <f t="shared" si="45"/>
        <v>0</v>
      </c>
      <c r="BX51" s="301">
        <f t="shared" si="46"/>
        <v>0</v>
      </c>
      <c r="BY51" s="301">
        <f t="shared" si="47"/>
        <v>0</v>
      </c>
      <c r="BZ51" s="301">
        <f t="shared" si="48"/>
        <v>0</v>
      </c>
      <c r="CA51" s="301">
        <f t="shared" si="49"/>
        <v>0</v>
      </c>
      <c r="CB51" s="301">
        <f t="shared" si="50"/>
        <v>0</v>
      </c>
      <c r="CC51" s="301">
        <f t="shared" si="51"/>
        <v>0</v>
      </c>
      <c r="CD51" s="301">
        <f t="shared" si="52"/>
        <v>0</v>
      </c>
      <c r="CE51" s="301">
        <f t="shared" si="53"/>
        <v>0</v>
      </c>
      <c r="CF51" s="300">
        <f t="shared" si="54"/>
        <v>0</v>
      </c>
      <c r="CG51" s="300"/>
      <c r="CH51" s="300">
        <f t="shared" si="55"/>
        <v>0</v>
      </c>
      <c r="CI51" s="300">
        <f t="shared" si="56"/>
        <v>0</v>
      </c>
      <c r="CJ51" s="300">
        <f t="shared" si="57"/>
        <v>0</v>
      </c>
      <c r="CK51" s="300">
        <f t="shared" si="58"/>
        <v>0</v>
      </c>
      <c r="CL51" s="303"/>
      <c r="CM51" s="302">
        <f t="shared" si="59"/>
        <v>0</v>
      </c>
      <c r="CN51" s="302">
        <f t="shared" si="60"/>
        <v>0</v>
      </c>
      <c r="CO51" s="301">
        <f t="shared" si="61"/>
        <v>0</v>
      </c>
      <c r="CP51" s="301">
        <f t="shared" si="62"/>
        <v>0</v>
      </c>
      <c r="CQ51" s="301">
        <f t="shared" si="63"/>
        <v>0</v>
      </c>
      <c r="CR51" s="301">
        <f t="shared" si="64"/>
        <v>0</v>
      </c>
      <c r="CS51" s="301">
        <f t="shared" si="65"/>
        <v>0</v>
      </c>
      <c r="CT51" s="301">
        <f t="shared" si="66"/>
        <v>0</v>
      </c>
      <c r="CU51" s="301">
        <f t="shared" si="67"/>
        <v>0</v>
      </c>
      <c r="CV51" s="301">
        <f t="shared" si="68"/>
        <v>0</v>
      </c>
      <c r="CW51" s="301">
        <f t="shared" si="69"/>
        <v>0</v>
      </c>
      <c r="CX51" s="301">
        <f t="shared" si="70"/>
        <v>0</v>
      </c>
      <c r="CY51" s="301">
        <f t="shared" si="71"/>
        <v>0</v>
      </c>
      <c r="CZ51" s="301">
        <f t="shared" si="72"/>
        <v>0</v>
      </c>
      <c r="DA51" s="300">
        <f t="shared" si="79"/>
        <v>0</v>
      </c>
      <c r="DC51" s="299">
        <f t="shared" si="73"/>
        <v>0</v>
      </c>
      <c r="DD51" s="299">
        <f t="shared" si="74"/>
        <v>0</v>
      </c>
      <c r="DE51" s="299">
        <f t="shared" si="75"/>
        <v>0</v>
      </c>
    </row>
    <row r="52" spans="2:109" x14ac:dyDescent="0.2">
      <c r="B52" s="368"/>
      <c r="C52" s="368"/>
      <c r="D52" s="315"/>
      <c r="E52" s="315"/>
      <c r="F52" s="315"/>
      <c r="G52" s="368"/>
      <c r="H52" s="368"/>
      <c r="I52" s="368"/>
      <c r="J52" s="368"/>
      <c r="K52" s="368"/>
      <c r="L52" s="303"/>
      <c r="M52" s="344" t="str">
        <f t="shared" si="81"/>
        <v/>
      </c>
      <c r="N52" s="367" t="str">
        <f t="shared" si="80"/>
        <v/>
      </c>
      <c r="O52" s="344" t="str">
        <f t="shared" si="76"/>
        <v/>
      </c>
      <c r="P52" s="347"/>
      <c r="Q52" s="232" t="str">
        <f t="shared" si="1"/>
        <v/>
      </c>
      <c r="AB52" s="314" t="str">
        <f t="shared" si="2"/>
        <v/>
      </c>
      <c r="AC52" s="312" t="str">
        <f t="shared" si="3"/>
        <v/>
      </c>
      <c r="AD52" s="313" t="str">
        <f t="shared" si="4"/>
        <v/>
      </c>
      <c r="AE52" s="312" t="str">
        <f t="shared" si="5"/>
        <v/>
      </c>
      <c r="AF52" s="313" t="str">
        <f t="shared" si="6"/>
        <v/>
      </c>
      <c r="AG52" s="312" t="str">
        <f t="shared" si="7"/>
        <v/>
      </c>
      <c r="AH52" s="313" t="str">
        <f t="shared" si="8"/>
        <v/>
      </c>
      <c r="AI52" s="312" t="str">
        <f t="shared" si="9"/>
        <v/>
      </c>
      <c r="AJ52" s="311" t="str">
        <f t="shared" si="10"/>
        <v/>
      </c>
      <c r="AK52" s="310" t="str">
        <f t="shared" si="11"/>
        <v/>
      </c>
      <c r="AL52" s="310" t="str">
        <f t="shared" si="12"/>
        <v/>
      </c>
      <c r="AM52" s="309" t="str">
        <f t="shared" si="13"/>
        <v/>
      </c>
      <c r="AN52" s="309" t="str">
        <f t="shared" si="14"/>
        <v/>
      </c>
      <c r="AP52" s="306">
        <f t="shared" si="77"/>
        <v>0</v>
      </c>
      <c r="AQ52" s="306">
        <f t="shared" si="15"/>
        <v>0</v>
      </c>
      <c r="AR52" s="308">
        <f t="shared" si="16"/>
        <v>0</v>
      </c>
      <c r="AS52" s="306">
        <f t="shared" si="17"/>
        <v>0</v>
      </c>
      <c r="AT52" s="306">
        <f t="shared" si="18"/>
        <v>0</v>
      </c>
      <c r="AU52" s="306">
        <f t="shared" si="19"/>
        <v>0</v>
      </c>
      <c r="AV52" s="306">
        <f t="shared" si="20"/>
        <v>0</v>
      </c>
      <c r="AW52" s="306">
        <f t="shared" si="21"/>
        <v>0</v>
      </c>
      <c r="AX52" s="306">
        <f t="shared" si="78"/>
        <v>0</v>
      </c>
      <c r="AY52" s="305">
        <f t="shared" si="22"/>
        <v>0</v>
      </c>
      <c r="AZ52" s="304">
        <f t="shared" si="23"/>
        <v>0</v>
      </c>
      <c r="BA52" s="301">
        <f t="shared" si="24"/>
        <v>0</v>
      </c>
      <c r="BB52" s="301">
        <f t="shared" si="25"/>
        <v>0</v>
      </c>
      <c r="BC52" s="301">
        <f t="shared" si="26"/>
        <v>0</v>
      </c>
      <c r="BD52" s="301">
        <f t="shared" si="27"/>
        <v>0</v>
      </c>
      <c r="BE52" s="301">
        <f t="shared" si="28"/>
        <v>0</v>
      </c>
      <c r="BF52" s="301">
        <f t="shared" si="29"/>
        <v>0</v>
      </c>
      <c r="BG52" s="301">
        <f t="shared" si="30"/>
        <v>0</v>
      </c>
      <c r="BH52" s="301">
        <f t="shared" si="31"/>
        <v>0</v>
      </c>
      <c r="BI52" s="301">
        <f t="shared" si="32"/>
        <v>0</v>
      </c>
      <c r="BJ52" s="300">
        <f t="shared" si="33"/>
        <v>0</v>
      </c>
      <c r="BL52" s="306">
        <f t="shared" si="34"/>
        <v>0</v>
      </c>
      <c r="BM52" s="306">
        <f t="shared" si="35"/>
        <v>0</v>
      </c>
      <c r="BN52" s="308">
        <f t="shared" si="36"/>
        <v>0</v>
      </c>
      <c r="BO52" s="307">
        <f t="shared" si="37"/>
        <v>0</v>
      </c>
      <c r="BP52" s="307">
        <f t="shared" si="38"/>
        <v>0</v>
      </c>
      <c r="BQ52" s="306">
        <f t="shared" si="39"/>
        <v>0</v>
      </c>
      <c r="BR52" s="306">
        <f t="shared" si="40"/>
        <v>0</v>
      </c>
      <c r="BS52" s="306">
        <f t="shared" si="41"/>
        <v>0</v>
      </c>
      <c r="BT52" s="306">
        <f t="shared" si="42"/>
        <v>0</v>
      </c>
      <c r="BU52" s="305">
        <f t="shared" si="43"/>
        <v>0</v>
      </c>
      <c r="BV52" s="304">
        <f t="shared" si="44"/>
        <v>0</v>
      </c>
      <c r="BW52" s="301">
        <f t="shared" si="45"/>
        <v>0</v>
      </c>
      <c r="BX52" s="301">
        <f t="shared" si="46"/>
        <v>0</v>
      </c>
      <c r="BY52" s="301">
        <f t="shared" si="47"/>
        <v>0</v>
      </c>
      <c r="BZ52" s="301">
        <f t="shared" si="48"/>
        <v>0</v>
      </c>
      <c r="CA52" s="301">
        <f t="shared" si="49"/>
        <v>0</v>
      </c>
      <c r="CB52" s="301">
        <f t="shared" si="50"/>
        <v>0</v>
      </c>
      <c r="CC52" s="301">
        <f t="shared" si="51"/>
        <v>0</v>
      </c>
      <c r="CD52" s="301">
        <f t="shared" si="52"/>
        <v>0</v>
      </c>
      <c r="CE52" s="301">
        <f t="shared" si="53"/>
        <v>0</v>
      </c>
      <c r="CF52" s="300">
        <f t="shared" si="54"/>
        <v>0</v>
      </c>
      <c r="CG52" s="300"/>
      <c r="CH52" s="300">
        <f t="shared" si="55"/>
        <v>0</v>
      </c>
      <c r="CI52" s="300">
        <f t="shared" si="56"/>
        <v>0</v>
      </c>
      <c r="CJ52" s="300">
        <f t="shared" si="57"/>
        <v>0</v>
      </c>
      <c r="CK52" s="300">
        <f t="shared" si="58"/>
        <v>0</v>
      </c>
      <c r="CL52" s="303"/>
      <c r="CM52" s="302">
        <f t="shared" si="59"/>
        <v>0</v>
      </c>
      <c r="CN52" s="302">
        <f t="shared" si="60"/>
        <v>0</v>
      </c>
      <c r="CO52" s="301">
        <f t="shared" si="61"/>
        <v>0</v>
      </c>
      <c r="CP52" s="301">
        <f t="shared" si="62"/>
        <v>0</v>
      </c>
      <c r="CQ52" s="301">
        <f t="shared" si="63"/>
        <v>0</v>
      </c>
      <c r="CR52" s="301">
        <f t="shared" si="64"/>
        <v>0</v>
      </c>
      <c r="CS52" s="301">
        <f t="shared" si="65"/>
        <v>0</v>
      </c>
      <c r="CT52" s="301">
        <f t="shared" si="66"/>
        <v>0</v>
      </c>
      <c r="CU52" s="301">
        <f t="shared" si="67"/>
        <v>0</v>
      </c>
      <c r="CV52" s="301">
        <f t="shared" si="68"/>
        <v>0</v>
      </c>
      <c r="CW52" s="301">
        <f t="shared" si="69"/>
        <v>0</v>
      </c>
      <c r="CX52" s="301">
        <f t="shared" si="70"/>
        <v>0</v>
      </c>
      <c r="CY52" s="301">
        <f t="shared" si="71"/>
        <v>0</v>
      </c>
      <c r="CZ52" s="301">
        <f t="shared" si="72"/>
        <v>0</v>
      </c>
      <c r="DA52" s="300">
        <f t="shared" si="79"/>
        <v>0</v>
      </c>
      <c r="DC52" s="299">
        <f t="shared" si="73"/>
        <v>0</v>
      </c>
      <c r="DD52" s="299">
        <f t="shared" si="74"/>
        <v>0</v>
      </c>
      <c r="DE52" s="299">
        <f t="shared" si="75"/>
        <v>0</v>
      </c>
    </row>
    <row r="53" spans="2:109" x14ac:dyDescent="0.2">
      <c r="B53" s="368"/>
      <c r="C53" s="368"/>
      <c r="D53" s="315"/>
      <c r="E53" s="315"/>
      <c r="F53" s="315"/>
      <c r="G53" s="368"/>
      <c r="H53" s="368"/>
      <c r="I53" s="368"/>
      <c r="J53" s="368"/>
      <c r="K53" s="368"/>
      <c r="L53" s="303"/>
      <c r="M53" s="344" t="str">
        <f t="shared" si="81"/>
        <v/>
      </c>
      <c r="N53" s="367" t="str">
        <f t="shared" si="80"/>
        <v/>
      </c>
      <c r="O53" s="344" t="str">
        <f t="shared" si="76"/>
        <v/>
      </c>
      <c r="P53" s="347"/>
      <c r="Q53" s="232" t="str">
        <f t="shared" si="1"/>
        <v/>
      </c>
      <c r="AB53" s="314" t="str">
        <f t="shared" si="2"/>
        <v/>
      </c>
      <c r="AC53" s="312" t="str">
        <f t="shared" si="3"/>
        <v/>
      </c>
      <c r="AD53" s="313" t="str">
        <f t="shared" si="4"/>
        <v/>
      </c>
      <c r="AE53" s="312" t="str">
        <f t="shared" si="5"/>
        <v/>
      </c>
      <c r="AF53" s="313" t="str">
        <f t="shared" si="6"/>
        <v/>
      </c>
      <c r="AG53" s="312" t="str">
        <f t="shared" si="7"/>
        <v/>
      </c>
      <c r="AH53" s="313" t="str">
        <f t="shared" si="8"/>
        <v/>
      </c>
      <c r="AI53" s="312" t="str">
        <f t="shared" si="9"/>
        <v/>
      </c>
      <c r="AJ53" s="311" t="str">
        <f t="shared" si="10"/>
        <v/>
      </c>
      <c r="AK53" s="310" t="str">
        <f t="shared" si="11"/>
        <v/>
      </c>
      <c r="AL53" s="310" t="str">
        <f t="shared" si="12"/>
        <v/>
      </c>
      <c r="AM53" s="309" t="str">
        <f t="shared" si="13"/>
        <v/>
      </c>
      <c r="AN53" s="309" t="str">
        <f t="shared" si="14"/>
        <v/>
      </c>
      <c r="AP53" s="306">
        <f t="shared" si="77"/>
        <v>0</v>
      </c>
      <c r="AQ53" s="306">
        <f t="shared" si="15"/>
        <v>0</v>
      </c>
      <c r="AR53" s="308">
        <f t="shared" si="16"/>
        <v>0</v>
      </c>
      <c r="AS53" s="306">
        <f t="shared" si="17"/>
        <v>0</v>
      </c>
      <c r="AT53" s="306">
        <f t="shared" si="18"/>
        <v>0</v>
      </c>
      <c r="AU53" s="306">
        <f t="shared" si="19"/>
        <v>0</v>
      </c>
      <c r="AV53" s="306">
        <f t="shared" si="20"/>
        <v>0</v>
      </c>
      <c r="AW53" s="306">
        <f t="shared" si="21"/>
        <v>0</v>
      </c>
      <c r="AX53" s="306">
        <f t="shared" si="78"/>
        <v>0</v>
      </c>
      <c r="AY53" s="305">
        <f t="shared" si="22"/>
        <v>0</v>
      </c>
      <c r="AZ53" s="304">
        <f t="shared" si="23"/>
        <v>0</v>
      </c>
      <c r="BA53" s="301">
        <f t="shared" si="24"/>
        <v>0</v>
      </c>
      <c r="BB53" s="301">
        <f t="shared" si="25"/>
        <v>0</v>
      </c>
      <c r="BC53" s="301">
        <f t="shared" si="26"/>
        <v>0</v>
      </c>
      <c r="BD53" s="301">
        <f t="shared" si="27"/>
        <v>0</v>
      </c>
      <c r="BE53" s="301">
        <f t="shared" si="28"/>
        <v>0</v>
      </c>
      <c r="BF53" s="301">
        <f t="shared" si="29"/>
        <v>0</v>
      </c>
      <c r="BG53" s="301">
        <f t="shared" si="30"/>
        <v>0</v>
      </c>
      <c r="BH53" s="301">
        <f t="shared" si="31"/>
        <v>0</v>
      </c>
      <c r="BI53" s="301">
        <f t="shared" si="32"/>
        <v>0</v>
      </c>
      <c r="BJ53" s="300">
        <f t="shared" si="33"/>
        <v>0</v>
      </c>
      <c r="BL53" s="306">
        <f t="shared" si="34"/>
        <v>0</v>
      </c>
      <c r="BM53" s="306">
        <f t="shared" si="35"/>
        <v>0</v>
      </c>
      <c r="BN53" s="308">
        <f t="shared" si="36"/>
        <v>0</v>
      </c>
      <c r="BO53" s="307">
        <f t="shared" si="37"/>
        <v>0</v>
      </c>
      <c r="BP53" s="307">
        <f t="shared" si="38"/>
        <v>0</v>
      </c>
      <c r="BQ53" s="306">
        <f t="shared" si="39"/>
        <v>0</v>
      </c>
      <c r="BR53" s="306">
        <f t="shared" si="40"/>
        <v>0</v>
      </c>
      <c r="BS53" s="306">
        <f t="shared" si="41"/>
        <v>0</v>
      </c>
      <c r="BT53" s="306">
        <f t="shared" si="42"/>
        <v>0</v>
      </c>
      <c r="BU53" s="305">
        <f t="shared" si="43"/>
        <v>0</v>
      </c>
      <c r="BV53" s="304">
        <f t="shared" si="44"/>
        <v>0</v>
      </c>
      <c r="BW53" s="301">
        <f t="shared" si="45"/>
        <v>0</v>
      </c>
      <c r="BX53" s="301">
        <f t="shared" si="46"/>
        <v>0</v>
      </c>
      <c r="BY53" s="301">
        <f t="shared" si="47"/>
        <v>0</v>
      </c>
      <c r="BZ53" s="301">
        <f t="shared" si="48"/>
        <v>0</v>
      </c>
      <c r="CA53" s="301">
        <f t="shared" si="49"/>
        <v>0</v>
      </c>
      <c r="CB53" s="301">
        <f t="shared" si="50"/>
        <v>0</v>
      </c>
      <c r="CC53" s="301">
        <f t="shared" si="51"/>
        <v>0</v>
      </c>
      <c r="CD53" s="301">
        <f t="shared" si="52"/>
        <v>0</v>
      </c>
      <c r="CE53" s="301">
        <f t="shared" si="53"/>
        <v>0</v>
      </c>
      <c r="CF53" s="300">
        <f t="shared" si="54"/>
        <v>0</v>
      </c>
      <c r="CG53" s="300"/>
      <c r="CH53" s="300">
        <f t="shared" si="55"/>
        <v>0</v>
      </c>
      <c r="CI53" s="300">
        <f t="shared" si="56"/>
        <v>0</v>
      </c>
      <c r="CJ53" s="300">
        <f t="shared" si="57"/>
        <v>0</v>
      </c>
      <c r="CK53" s="300">
        <f t="shared" si="58"/>
        <v>0</v>
      </c>
      <c r="CL53" s="303"/>
      <c r="CM53" s="302">
        <f t="shared" si="59"/>
        <v>0</v>
      </c>
      <c r="CN53" s="302">
        <f t="shared" si="60"/>
        <v>0</v>
      </c>
      <c r="CO53" s="301">
        <f t="shared" si="61"/>
        <v>0</v>
      </c>
      <c r="CP53" s="301">
        <f t="shared" si="62"/>
        <v>0</v>
      </c>
      <c r="CQ53" s="301">
        <f t="shared" si="63"/>
        <v>0</v>
      </c>
      <c r="CR53" s="301">
        <f t="shared" si="64"/>
        <v>0</v>
      </c>
      <c r="CS53" s="301">
        <f t="shared" si="65"/>
        <v>0</v>
      </c>
      <c r="CT53" s="301">
        <f t="shared" si="66"/>
        <v>0</v>
      </c>
      <c r="CU53" s="301">
        <f t="shared" si="67"/>
        <v>0</v>
      </c>
      <c r="CV53" s="301">
        <f t="shared" si="68"/>
        <v>0</v>
      </c>
      <c r="CW53" s="301">
        <f t="shared" si="69"/>
        <v>0</v>
      </c>
      <c r="CX53" s="301">
        <f t="shared" si="70"/>
        <v>0</v>
      </c>
      <c r="CY53" s="301">
        <f t="shared" si="71"/>
        <v>0</v>
      </c>
      <c r="CZ53" s="301">
        <f t="shared" si="72"/>
        <v>0</v>
      </c>
      <c r="DA53" s="300">
        <f t="shared" si="79"/>
        <v>0</v>
      </c>
      <c r="DC53" s="299">
        <f t="shared" si="73"/>
        <v>0</v>
      </c>
      <c r="DD53" s="299">
        <f t="shared" si="74"/>
        <v>0</v>
      </c>
      <c r="DE53" s="299">
        <f t="shared" si="75"/>
        <v>0</v>
      </c>
    </row>
    <row r="54" spans="2:109" x14ac:dyDescent="0.2">
      <c r="B54" s="368"/>
      <c r="C54" s="368"/>
      <c r="D54" s="315"/>
      <c r="E54" s="315"/>
      <c r="F54" s="315"/>
      <c r="G54" s="368"/>
      <c r="H54" s="368"/>
      <c r="I54" s="368"/>
      <c r="J54" s="368"/>
      <c r="K54" s="368"/>
      <c r="L54" s="303"/>
      <c r="M54" s="344" t="str">
        <f t="shared" si="81"/>
        <v/>
      </c>
      <c r="N54" s="367" t="str">
        <f t="shared" si="80"/>
        <v/>
      </c>
      <c r="O54" s="344" t="str">
        <f t="shared" si="76"/>
        <v/>
      </c>
      <c r="P54" s="347"/>
      <c r="Q54" s="232" t="str">
        <f t="shared" si="1"/>
        <v/>
      </c>
      <c r="AB54" s="314" t="str">
        <f t="shared" si="2"/>
        <v/>
      </c>
      <c r="AC54" s="312" t="str">
        <f t="shared" si="3"/>
        <v/>
      </c>
      <c r="AD54" s="313" t="str">
        <f t="shared" si="4"/>
        <v/>
      </c>
      <c r="AE54" s="312" t="str">
        <f t="shared" si="5"/>
        <v/>
      </c>
      <c r="AF54" s="313" t="str">
        <f t="shared" si="6"/>
        <v/>
      </c>
      <c r="AG54" s="312" t="str">
        <f t="shared" si="7"/>
        <v/>
      </c>
      <c r="AH54" s="313" t="str">
        <f t="shared" si="8"/>
        <v/>
      </c>
      <c r="AI54" s="312" t="str">
        <f t="shared" si="9"/>
        <v/>
      </c>
      <c r="AJ54" s="311" t="str">
        <f t="shared" si="10"/>
        <v/>
      </c>
      <c r="AK54" s="310" t="str">
        <f t="shared" si="11"/>
        <v/>
      </c>
      <c r="AL54" s="310" t="str">
        <f t="shared" si="12"/>
        <v/>
      </c>
      <c r="AM54" s="309" t="str">
        <f t="shared" si="13"/>
        <v/>
      </c>
      <c r="AN54" s="309" t="str">
        <f t="shared" si="14"/>
        <v/>
      </c>
      <c r="AP54" s="306">
        <f t="shared" si="77"/>
        <v>0</v>
      </c>
      <c r="AQ54" s="306">
        <f t="shared" si="15"/>
        <v>0</v>
      </c>
      <c r="AR54" s="308">
        <f t="shared" si="16"/>
        <v>0</v>
      </c>
      <c r="AS54" s="306">
        <f t="shared" si="17"/>
        <v>0</v>
      </c>
      <c r="AT54" s="306">
        <f t="shared" si="18"/>
        <v>0</v>
      </c>
      <c r="AU54" s="306">
        <f t="shared" si="19"/>
        <v>0</v>
      </c>
      <c r="AV54" s="306">
        <f t="shared" si="20"/>
        <v>0</v>
      </c>
      <c r="AW54" s="306">
        <f t="shared" si="21"/>
        <v>0</v>
      </c>
      <c r="AX54" s="306">
        <f t="shared" si="78"/>
        <v>0</v>
      </c>
      <c r="AY54" s="305">
        <f t="shared" si="22"/>
        <v>0</v>
      </c>
      <c r="AZ54" s="304">
        <f t="shared" si="23"/>
        <v>0</v>
      </c>
      <c r="BA54" s="301">
        <f t="shared" si="24"/>
        <v>0</v>
      </c>
      <c r="BB54" s="301">
        <f t="shared" si="25"/>
        <v>0</v>
      </c>
      <c r="BC54" s="301">
        <f t="shared" si="26"/>
        <v>0</v>
      </c>
      <c r="BD54" s="301">
        <f t="shared" si="27"/>
        <v>0</v>
      </c>
      <c r="BE54" s="301">
        <f t="shared" si="28"/>
        <v>0</v>
      </c>
      <c r="BF54" s="301">
        <f t="shared" si="29"/>
        <v>0</v>
      </c>
      <c r="BG54" s="301">
        <f t="shared" si="30"/>
        <v>0</v>
      </c>
      <c r="BH54" s="301">
        <f t="shared" si="31"/>
        <v>0</v>
      </c>
      <c r="BI54" s="301">
        <f t="shared" si="32"/>
        <v>0</v>
      </c>
      <c r="BJ54" s="300">
        <f t="shared" si="33"/>
        <v>0</v>
      </c>
      <c r="BL54" s="306">
        <f t="shared" si="34"/>
        <v>0</v>
      </c>
      <c r="BM54" s="306">
        <f t="shared" si="35"/>
        <v>0</v>
      </c>
      <c r="BN54" s="308">
        <f t="shared" si="36"/>
        <v>0</v>
      </c>
      <c r="BO54" s="307">
        <f t="shared" si="37"/>
        <v>0</v>
      </c>
      <c r="BP54" s="307">
        <f t="shared" si="38"/>
        <v>0</v>
      </c>
      <c r="BQ54" s="306">
        <f t="shared" si="39"/>
        <v>0</v>
      </c>
      <c r="BR54" s="306">
        <f t="shared" si="40"/>
        <v>0</v>
      </c>
      <c r="BS54" s="306">
        <f t="shared" si="41"/>
        <v>0</v>
      </c>
      <c r="BT54" s="306">
        <f t="shared" si="42"/>
        <v>0</v>
      </c>
      <c r="BU54" s="305">
        <f t="shared" si="43"/>
        <v>0</v>
      </c>
      <c r="BV54" s="304">
        <f t="shared" si="44"/>
        <v>0</v>
      </c>
      <c r="BW54" s="301">
        <f t="shared" si="45"/>
        <v>0</v>
      </c>
      <c r="BX54" s="301">
        <f t="shared" si="46"/>
        <v>0</v>
      </c>
      <c r="BY54" s="301">
        <f t="shared" si="47"/>
        <v>0</v>
      </c>
      <c r="BZ54" s="301">
        <f t="shared" si="48"/>
        <v>0</v>
      </c>
      <c r="CA54" s="301">
        <f t="shared" si="49"/>
        <v>0</v>
      </c>
      <c r="CB54" s="301">
        <f t="shared" si="50"/>
        <v>0</v>
      </c>
      <c r="CC54" s="301">
        <f t="shared" si="51"/>
        <v>0</v>
      </c>
      <c r="CD54" s="301">
        <f t="shared" si="52"/>
        <v>0</v>
      </c>
      <c r="CE54" s="301">
        <f t="shared" si="53"/>
        <v>0</v>
      </c>
      <c r="CF54" s="300">
        <f t="shared" si="54"/>
        <v>0</v>
      </c>
      <c r="CG54" s="300"/>
      <c r="CH54" s="300">
        <f t="shared" si="55"/>
        <v>0</v>
      </c>
      <c r="CI54" s="300">
        <f t="shared" si="56"/>
        <v>0</v>
      </c>
      <c r="CJ54" s="300">
        <f t="shared" si="57"/>
        <v>0</v>
      </c>
      <c r="CK54" s="300">
        <f t="shared" si="58"/>
        <v>0</v>
      </c>
      <c r="CL54" s="303"/>
      <c r="CM54" s="302">
        <f t="shared" si="59"/>
        <v>0</v>
      </c>
      <c r="CN54" s="302">
        <f t="shared" si="60"/>
        <v>0</v>
      </c>
      <c r="CO54" s="301">
        <f t="shared" si="61"/>
        <v>0</v>
      </c>
      <c r="CP54" s="301">
        <f t="shared" si="62"/>
        <v>0</v>
      </c>
      <c r="CQ54" s="301">
        <f t="shared" si="63"/>
        <v>0</v>
      </c>
      <c r="CR54" s="301">
        <f t="shared" si="64"/>
        <v>0</v>
      </c>
      <c r="CS54" s="301">
        <f t="shared" si="65"/>
        <v>0</v>
      </c>
      <c r="CT54" s="301">
        <f t="shared" si="66"/>
        <v>0</v>
      </c>
      <c r="CU54" s="301">
        <f t="shared" si="67"/>
        <v>0</v>
      </c>
      <c r="CV54" s="301">
        <f t="shared" si="68"/>
        <v>0</v>
      </c>
      <c r="CW54" s="301">
        <f t="shared" si="69"/>
        <v>0</v>
      </c>
      <c r="CX54" s="301">
        <f t="shared" si="70"/>
        <v>0</v>
      </c>
      <c r="CY54" s="301">
        <f t="shared" si="71"/>
        <v>0</v>
      </c>
      <c r="CZ54" s="301">
        <f t="shared" si="72"/>
        <v>0</v>
      </c>
      <c r="DA54" s="300">
        <f t="shared" si="79"/>
        <v>0</v>
      </c>
      <c r="DC54" s="299">
        <f t="shared" si="73"/>
        <v>0</v>
      </c>
      <c r="DD54" s="299">
        <f t="shared" si="74"/>
        <v>0</v>
      </c>
      <c r="DE54" s="299">
        <f t="shared" si="75"/>
        <v>0</v>
      </c>
    </row>
    <row r="55" spans="2:109" x14ac:dyDescent="0.2">
      <c r="B55" s="368"/>
      <c r="C55" s="368"/>
      <c r="D55" s="315"/>
      <c r="E55" s="315"/>
      <c r="F55" s="315"/>
      <c r="G55" s="368"/>
      <c r="H55" s="368"/>
      <c r="I55" s="368"/>
      <c r="J55" s="368"/>
      <c r="K55" s="368"/>
      <c r="L55" s="303"/>
      <c r="M55" s="344" t="str">
        <f t="shared" si="81"/>
        <v/>
      </c>
      <c r="N55" s="367" t="str">
        <f t="shared" si="80"/>
        <v/>
      </c>
      <c r="O55" s="344" t="str">
        <f t="shared" si="76"/>
        <v/>
      </c>
      <c r="P55" s="347"/>
      <c r="Q55" s="232" t="str">
        <f t="shared" si="1"/>
        <v/>
      </c>
      <c r="AB55" s="314" t="str">
        <f t="shared" si="2"/>
        <v/>
      </c>
      <c r="AC55" s="312" t="str">
        <f t="shared" si="3"/>
        <v/>
      </c>
      <c r="AD55" s="313" t="str">
        <f t="shared" si="4"/>
        <v/>
      </c>
      <c r="AE55" s="312" t="str">
        <f t="shared" si="5"/>
        <v/>
      </c>
      <c r="AF55" s="313" t="str">
        <f t="shared" si="6"/>
        <v/>
      </c>
      <c r="AG55" s="312" t="str">
        <f t="shared" si="7"/>
        <v/>
      </c>
      <c r="AH55" s="313" t="str">
        <f t="shared" si="8"/>
        <v/>
      </c>
      <c r="AI55" s="312" t="str">
        <f t="shared" si="9"/>
        <v/>
      </c>
      <c r="AJ55" s="311" t="str">
        <f t="shared" si="10"/>
        <v/>
      </c>
      <c r="AK55" s="310" t="str">
        <f t="shared" si="11"/>
        <v/>
      </c>
      <c r="AL55" s="310" t="str">
        <f t="shared" si="12"/>
        <v/>
      </c>
      <c r="AM55" s="309" t="str">
        <f t="shared" si="13"/>
        <v/>
      </c>
      <c r="AN55" s="309" t="str">
        <f t="shared" si="14"/>
        <v/>
      </c>
      <c r="AP55" s="306">
        <f t="shared" si="77"/>
        <v>0</v>
      </c>
      <c r="AQ55" s="306">
        <f t="shared" si="15"/>
        <v>0</v>
      </c>
      <c r="AR55" s="308">
        <f t="shared" si="16"/>
        <v>0</v>
      </c>
      <c r="AS55" s="306">
        <f t="shared" si="17"/>
        <v>0</v>
      </c>
      <c r="AT55" s="306">
        <f t="shared" si="18"/>
        <v>0</v>
      </c>
      <c r="AU55" s="306">
        <f t="shared" si="19"/>
        <v>0</v>
      </c>
      <c r="AV55" s="306">
        <f t="shared" si="20"/>
        <v>0</v>
      </c>
      <c r="AW55" s="306">
        <f t="shared" si="21"/>
        <v>0</v>
      </c>
      <c r="AX55" s="306">
        <f t="shared" si="78"/>
        <v>0</v>
      </c>
      <c r="AY55" s="305">
        <f t="shared" si="22"/>
        <v>0</v>
      </c>
      <c r="AZ55" s="304">
        <f t="shared" si="23"/>
        <v>0</v>
      </c>
      <c r="BA55" s="301">
        <f t="shared" si="24"/>
        <v>0</v>
      </c>
      <c r="BB55" s="301">
        <f t="shared" si="25"/>
        <v>0</v>
      </c>
      <c r="BC55" s="301">
        <f t="shared" si="26"/>
        <v>0</v>
      </c>
      <c r="BD55" s="301">
        <f t="shared" si="27"/>
        <v>0</v>
      </c>
      <c r="BE55" s="301">
        <f t="shared" si="28"/>
        <v>0</v>
      </c>
      <c r="BF55" s="301">
        <f t="shared" si="29"/>
        <v>0</v>
      </c>
      <c r="BG55" s="301">
        <f t="shared" si="30"/>
        <v>0</v>
      </c>
      <c r="BH55" s="301">
        <f t="shared" si="31"/>
        <v>0</v>
      </c>
      <c r="BI55" s="301">
        <f t="shared" si="32"/>
        <v>0</v>
      </c>
      <c r="BJ55" s="300">
        <f t="shared" si="33"/>
        <v>0</v>
      </c>
      <c r="BL55" s="306">
        <f t="shared" si="34"/>
        <v>0</v>
      </c>
      <c r="BM55" s="306">
        <f t="shared" si="35"/>
        <v>0</v>
      </c>
      <c r="BN55" s="308">
        <f t="shared" si="36"/>
        <v>0</v>
      </c>
      <c r="BO55" s="307">
        <f t="shared" si="37"/>
        <v>0</v>
      </c>
      <c r="BP55" s="307">
        <f t="shared" si="38"/>
        <v>0</v>
      </c>
      <c r="BQ55" s="306">
        <f t="shared" si="39"/>
        <v>0</v>
      </c>
      <c r="BR55" s="306">
        <f t="shared" si="40"/>
        <v>0</v>
      </c>
      <c r="BS55" s="306">
        <f t="shared" si="41"/>
        <v>0</v>
      </c>
      <c r="BT55" s="306">
        <f t="shared" si="42"/>
        <v>0</v>
      </c>
      <c r="BU55" s="305">
        <f t="shared" si="43"/>
        <v>0</v>
      </c>
      <c r="BV55" s="304">
        <f t="shared" si="44"/>
        <v>0</v>
      </c>
      <c r="BW55" s="301">
        <f t="shared" si="45"/>
        <v>0</v>
      </c>
      <c r="BX55" s="301">
        <f t="shared" si="46"/>
        <v>0</v>
      </c>
      <c r="BY55" s="301">
        <f t="shared" si="47"/>
        <v>0</v>
      </c>
      <c r="BZ55" s="301">
        <f t="shared" si="48"/>
        <v>0</v>
      </c>
      <c r="CA55" s="301">
        <f t="shared" si="49"/>
        <v>0</v>
      </c>
      <c r="CB55" s="301">
        <f t="shared" si="50"/>
        <v>0</v>
      </c>
      <c r="CC55" s="301">
        <f t="shared" si="51"/>
        <v>0</v>
      </c>
      <c r="CD55" s="301">
        <f t="shared" si="52"/>
        <v>0</v>
      </c>
      <c r="CE55" s="301">
        <f t="shared" si="53"/>
        <v>0</v>
      </c>
      <c r="CF55" s="300">
        <f t="shared" si="54"/>
        <v>0</v>
      </c>
      <c r="CG55" s="300"/>
      <c r="CH55" s="300">
        <f t="shared" si="55"/>
        <v>0</v>
      </c>
      <c r="CI55" s="300">
        <f t="shared" si="56"/>
        <v>0</v>
      </c>
      <c r="CJ55" s="300">
        <f t="shared" si="57"/>
        <v>0</v>
      </c>
      <c r="CK55" s="300">
        <f t="shared" si="58"/>
        <v>0</v>
      </c>
      <c r="CL55" s="303"/>
      <c r="CM55" s="302">
        <f t="shared" si="59"/>
        <v>0</v>
      </c>
      <c r="CN55" s="302">
        <f t="shared" si="60"/>
        <v>0</v>
      </c>
      <c r="CO55" s="301">
        <f t="shared" si="61"/>
        <v>0</v>
      </c>
      <c r="CP55" s="301">
        <f t="shared" si="62"/>
        <v>0</v>
      </c>
      <c r="CQ55" s="301">
        <f t="shared" si="63"/>
        <v>0</v>
      </c>
      <c r="CR55" s="301">
        <f t="shared" si="64"/>
        <v>0</v>
      </c>
      <c r="CS55" s="301">
        <f t="shared" si="65"/>
        <v>0</v>
      </c>
      <c r="CT55" s="301">
        <f t="shared" si="66"/>
        <v>0</v>
      </c>
      <c r="CU55" s="301">
        <f t="shared" si="67"/>
        <v>0</v>
      </c>
      <c r="CV55" s="301">
        <f t="shared" si="68"/>
        <v>0</v>
      </c>
      <c r="CW55" s="301">
        <f t="shared" si="69"/>
        <v>0</v>
      </c>
      <c r="CX55" s="301">
        <f t="shared" si="70"/>
        <v>0</v>
      </c>
      <c r="CY55" s="301">
        <f t="shared" si="71"/>
        <v>0</v>
      </c>
      <c r="CZ55" s="301">
        <f t="shared" si="72"/>
        <v>0</v>
      </c>
      <c r="DA55" s="300">
        <f t="shared" si="79"/>
        <v>0</v>
      </c>
      <c r="DC55" s="299">
        <f t="shared" si="73"/>
        <v>0</v>
      </c>
      <c r="DD55" s="299">
        <f t="shared" si="74"/>
        <v>0</v>
      </c>
      <c r="DE55" s="299">
        <f t="shared" si="75"/>
        <v>0</v>
      </c>
    </row>
    <row r="56" spans="2:109" x14ac:dyDescent="0.2">
      <c r="B56" s="368"/>
      <c r="C56" s="368"/>
      <c r="D56" s="315"/>
      <c r="E56" s="315"/>
      <c r="F56" s="315"/>
      <c r="G56" s="368"/>
      <c r="H56" s="368"/>
      <c r="I56" s="368"/>
      <c r="J56" s="368"/>
      <c r="K56" s="368"/>
      <c r="L56" s="303"/>
      <c r="M56" s="344" t="str">
        <f t="shared" si="81"/>
        <v/>
      </c>
      <c r="N56" s="367" t="str">
        <f t="shared" si="80"/>
        <v/>
      </c>
      <c r="O56" s="344" t="str">
        <f t="shared" si="76"/>
        <v/>
      </c>
      <c r="P56" s="347"/>
      <c r="Q56" s="232" t="str">
        <f t="shared" si="1"/>
        <v/>
      </c>
      <c r="AB56" s="314" t="str">
        <f t="shared" si="2"/>
        <v/>
      </c>
      <c r="AC56" s="312" t="str">
        <f t="shared" si="3"/>
        <v/>
      </c>
      <c r="AD56" s="313" t="str">
        <f t="shared" si="4"/>
        <v/>
      </c>
      <c r="AE56" s="312" t="str">
        <f t="shared" si="5"/>
        <v/>
      </c>
      <c r="AF56" s="313" t="str">
        <f t="shared" si="6"/>
        <v/>
      </c>
      <c r="AG56" s="312" t="str">
        <f t="shared" si="7"/>
        <v/>
      </c>
      <c r="AH56" s="313" t="str">
        <f t="shared" si="8"/>
        <v/>
      </c>
      <c r="AI56" s="312" t="str">
        <f t="shared" si="9"/>
        <v/>
      </c>
      <c r="AJ56" s="311" t="str">
        <f t="shared" si="10"/>
        <v/>
      </c>
      <c r="AK56" s="310" t="str">
        <f t="shared" si="11"/>
        <v/>
      </c>
      <c r="AL56" s="310" t="str">
        <f t="shared" si="12"/>
        <v/>
      </c>
      <c r="AM56" s="309" t="str">
        <f t="shared" si="13"/>
        <v/>
      </c>
      <c r="AN56" s="309" t="str">
        <f t="shared" si="14"/>
        <v/>
      </c>
      <c r="AP56" s="306">
        <f t="shared" si="77"/>
        <v>0</v>
      </c>
      <c r="AQ56" s="306">
        <f t="shared" si="15"/>
        <v>0</v>
      </c>
      <c r="AR56" s="308">
        <f t="shared" si="16"/>
        <v>0</v>
      </c>
      <c r="AS56" s="306">
        <f t="shared" si="17"/>
        <v>0</v>
      </c>
      <c r="AT56" s="306">
        <f t="shared" si="18"/>
        <v>0</v>
      </c>
      <c r="AU56" s="306">
        <f t="shared" si="19"/>
        <v>0</v>
      </c>
      <c r="AV56" s="306">
        <f t="shared" si="20"/>
        <v>0</v>
      </c>
      <c r="AW56" s="306">
        <f t="shared" si="21"/>
        <v>0</v>
      </c>
      <c r="AX56" s="306">
        <f t="shared" si="78"/>
        <v>0</v>
      </c>
      <c r="AY56" s="305">
        <f t="shared" si="22"/>
        <v>0</v>
      </c>
      <c r="AZ56" s="304">
        <f t="shared" si="23"/>
        <v>0</v>
      </c>
      <c r="BA56" s="301">
        <f t="shared" si="24"/>
        <v>0</v>
      </c>
      <c r="BB56" s="301">
        <f t="shared" si="25"/>
        <v>0</v>
      </c>
      <c r="BC56" s="301">
        <f t="shared" si="26"/>
        <v>0</v>
      </c>
      <c r="BD56" s="301">
        <f t="shared" si="27"/>
        <v>0</v>
      </c>
      <c r="BE56" s="301">
        <f t="shared" si="28"/>
        <v>0</v>
      </c>
      <c r="BF56" s="301">
        <f t="shared" si="29"/>
        <v>0</v>
      </c>
      <c r="BG56" s="301">
        <f t="shared" si="30"/>
        <v>0</v>
      </c>
      <c r="BH56" s="301">
        <f t="shared" si="31"/>
        <v>0</v>
      </c>
      <c r="BI56" s="301">
        <f t="shared" si="32"/>
        <v>0</v>
      </c>
      <c r="BJ56" s="300">
        <f t="shared" si="33"/>
        <v>0</v>
      </c>
      <c r="BL56" s="306">
        <f t="shared" si="34"/>
        <v>0</v>
      </c>
      <c r="BM56" s="306">
        <f t="shared" si="35"/>
        <v>0</v>
      </c>
      <c r="BN56" s="308">
        <f t="shared" si="36"/>
        <v>0</v>
      </c>
      <c r="BO56" s="307">
        <f t="shared" si="37"/>
        <v>0</v>
      </c>
      <c r="BP56" s="307">
        <f t="shared" si="38"/>
        <v>0</v>
      </c>
      <c r="BQ56" s="306">
        <f t="shared" si="39"/>
        <v>0</v>
      </c>
      <c r="BR56" s="306">
        <f t="shared" si="40"/>
        <v>0</v>
      </c>
      <c r="BS56" s="306">
        <f t="shared" si="41"/>
        <v>0</v>
      </c>
      <c r="BT56" s="306">
        <f t="shared" si="42"/>
        <v>0</v>
      </c>
      <c r="BU56" s="305">
        <f t="shared" si="43"/>
        <v>0</v>
      </c>
      <c r="BV56" s="304">
        <f t="shared" si="44"/>
        <v>0</v>
      </c>
      <c r="BW56" s="301">
        <f t="shared" si="45"/>
        <v>0</v>
      </c>
      <c r="BX56" s="301">
        <f t="shared" si="46"/>
        <v>0</v>
      </c>
      <c r="BY56" s="301">
        <f t="shared" si="47"/>
        <v>0</v>
      </c>
      <c r="BZ56" s="301">
        <f t="shared" si="48"/>
        <v>0</v>
      </c>
      <c r="CA56" s="301">
        <f t="shared" si="49"/>
        <v>0</v>
      </c>
      <c r="CB56" s="301">
        <f t="shared" si="50"/>
        <v>0</v>
      </c>
      <c r="CC56" s="301">
        <f t="shared" si="51"/>
        <v>0</v>
      </c>
      <c r="CD56" s="301">
        <f t="shared" si="52"/>
        <v>0</v>
      </c>
      <c r="CE56" s="301">
        <f t="shared" si="53"/>
        <v>0</v>
      </c>
      <c r="CF56" s="300">
        <f t="shared" si="54"/>
        <v>0</v>
      </c>
      <c r="CG56" s="300"/>
      <c r="CH56" s="300">
        <f t="shared" si="55"/>
        <v>0</v>
      </c>
      <c r="CI56" s="300">
        <f t="shared" si="56"/>
        <v>0</v>
      </c>
      <c r="CJ56" s="300">
        <f t="shared" si="57"/>
        <v>0</v>
      </c>
      <c r="CK56" s="300">
        <f t="shared" si="58"/>
        <v>0</v>
      </c>
      <c r="CL56" s="303"/>
      <c r="CM56" s="302">
        <f t="shared" si="59"/>
        <v>0</v>
      </c>
      <c r="CN56" s="302">
        <f t="shared" si="60"/>
        <v>0</v>
      </c>
      <c r="CO56" s="301">
        <f t="shared" si="61"/>
        <v>0</v>
      </c>
      <c r="CP56" s="301">
        <f t="shared" si="62"/>
        <v>0</v>
      </c>
      <c r="CQ56" s="301">
        <f t="shared" si="63"/>
        <v>0</v>
      </c>
      <c r="CR56" s="301">
        <f t="shared" si="64"/>
        <v>0</v>
      </c>
      <c r="CS56" s="301">
        <f t="shared" si="65"/>
        <v>0</v>
      </c>
      <c r="CT56" s="301">
        <f t="shared" si="66"/>
        <v>0</v>
      </c>
      <c r="CU56" s="301">
        <f t="shared" si="67"/>
        <v>0</v>
      </c>
      <c r="CV56" s="301">
        <f t="shared" si="68"/>
        <v>0</v>
      </c>
      <c r="CW56" s="301">
        <f t="shared" si="69"/>
        <v>0</v>
      </c>
      <c r="CX56" s="301">
        <f t="shared" si="70"/>
        <v>0</v>
      </c>
      <c r="CY56" s="301">
        <f t="shared" si="71"/>
        <v>0</v>
      </c>
      <c r="CZ56" s="301">
        <f t="shared" si="72"/>
        <v>0</v>
      </c>
      <c r="DA56" s="300">
        <f t="shared" si="79"/>
        <v>0</v>
      </c>
      <c r="DC56" s="299">
        <f t="shared" si="73"/>
        <v>0</v>
      </c>
      <c r="DD56" s="299">
        <f t="shared" si="74"/>
        <v>0</v>
      </c>
      <c r="DE56" s="299">
        <f t="shared" si="75"/>
        <v>0</v>
      </c>
    </row>
    <row r="57" spans="2:109" x14ac:dyDescent="0.2">
      <c r="B57" s="368"/>
      <c r="C57" s="368"/>
      <c r="D57" s="315"/>
      <c r="E57" s="315"/>
      <c r="F57" s="315"/>
      <c r="G57" s="368"/>
      <c r="H57" s="368"/>
      <c r="I57" s="368"/>
      <c r="J57" s="368"/>
      <c r="K57" s="368"/>
      <c r="L57" s="303"/>
      <c r="M57" s="344" t="str">
        <f t="shared" si="81"/>
        <v/>
      </c>
      <c r="N57" s="367" t="str">
        <f t="shared" si="80"/>
        <v/>
      </c>
      <c r="O57" s="344" t="str">
        <f t="shared" si="76"/>
        <v/>
      </c>
      <c r="P57" s="347"/>
      <c r="Q57" s="232" t="str">
        <f t="shared" si="1"/>
        <v/>
      </c>
      <c r="AB57" s="314" t="str">
        <f t="shared" si="2"/>
        <v/>
      </c>
      <c r="AC57" s="312" t="str">
        <f t="shared" si="3"/>
        <v/>
      </c>
      <c r="AD57" s="313" t="str">
        <f t="shared" si="4"/>
        <v/>
      </c>
      <c r="AE57" s="312" t="str">
        <f t="shared" si="5"/>
        <v/>
      </c>
      <c r="AF57" s="313" t="str">
        <f t="shared" si="6"/>
        <v/>
      </c>
      <c r="AG57" s="312" t="str">
        <f t="shared" si="7"/>
        <v/>
      </c>
      <c r="AH57" s="313" t="str">
        <f t="shared" si="8"/>
        <v/>
      </c>
      <c r="AI57" s="312" t="str">
        <f t="shared" si="9"/>
        <v/>
      </c>
      <c r="AJ57" s="311" t="str">
        <f t="shared" si="10"/>
        <v/>
      </c>
      <c r="AK57" s="310" t="str">
        <f t="shared" si="11"/>
        <v/>
      </c>
      <c r="AL57" s="310" t="str">
        <f t="shared" si="12"/>
        <v/>
      </c>
      <c r="AM57" s="309" t="str">
        <f t="shared" si="13"/>
        <v/>
      </c>
      <c r="AN57" s="309" t="str">
        <f t="shared" si="14"/>
        <v/>
      </c>
      <c r="AP57" s="306">
        <f t="shared" si="77"/>
        <v>0</v>
      </c>
      <c r="AQ57" s="306">
        <f t="shared" si="15"/>
        <v>0</v>
      </c>
      <c r="AR57" s="308">
        <f t="shared" si="16"/>
        <v>0</v>
      </c>
      <c r="AS57" s="306">
        <f t="shared" si="17"/>
        <v>0</v>
      </c>
      <c r="AT57" s="306">
        <f t="shared" si="18"/>
        <v>0</v>
      </c>
      <c r="AU57" s="306">
        <f t="shared" si="19"/>
        <v>0</v>
      </c>
      <c r="AV57" s="306">
        <f t="shared" si="20"/>
        <v>0</v>
      </c>
      <c r="AW57" s="306">
        <f t="shared" si="21"/>
        <v>0</v>
      </c>
      <c r="AX57" s="306">
        <f t="shared" si="78"/>
        <v>0</v>
      </c>
      <c r="AY57" s="305">
        <f t="shared" si="22"/>
        <v>0</v>
      </c>
      <c r="AZ57" s="304">
        <f t="shared" si="23"/>
        <v>0</v>
      </c>
      <c r="BA57" s="301">
        <f t="shared" si="24"/>
        <v>0</v>
      </c>
      <c r="BB57" s="301">
        <f t="shared" si="25"/>
        <v>0</v>
      </c>
      <c r="BC57" s="301">
        <f t="shared" si="26"/>
        <v>0</v>
      </c>
      <c r="BD57" s="301">
        <f t="shared" si="27"/>
        <v>0</v>
      </c>
      <c r="BE57" s="301">
        <f t="shared" si="28"/>
        <v>0</v>
      </c>
      <c r="BF57" s="301">
        <f t="shared" si="29"/>
        <v>0</v>
      </c>
      <c r="BG57" s="301">
        <f t="shared" si="30"/>
        <v>0</v>
      </c>
      <c r="BH57" s="301">
        <f t="shared" si="31"/>
        <v>0</v>
      </c>
      <c r="BI57" s="301">
        <f t="shared" si="32"/>
        <v>0</v>
      </c>
      <c r="BJ57" s="300">
        <f t="shared" si="33"/>
        <v>0</v>
      </c>
      <c r="BL57" s="306">
        <f t="shared" si="34"/>
        <v>0</v>
      </c>
      <c r="BM57" s="306">
        <f t="shared" si="35"/>
        <v>0</v>
      </c>
      <c r="BN57" s="308">
        <f t="shared" si="36"/>
        <v>0</v>
      </c>
      <c r="BO57" s="307">
        <f t="shared" si="37"/>
        <v>0</v>
      </c>
      <c r="BP57" s="307">
        <f t="shared" si="38"/>
        <v>0</v>
      </c>
      <c r="BQ57" s="306">
        <f t="shared" si="39"/>
        <v>0</v>
      </c>
      <c r="BR57" s="306">
        <f t="shared" si="40"/>
        <v>0</v>
      </c>
      <c r="BS57" s="306">
        <f t="shared" si="41"/>
        <v>0</v>
      </c>
      <c r="BT57" s="306">
        <f t="shared" si="42"/>
        <v>0</v>
      </c>
      <c r="BU57" s="305">
        <f t="shared" si="43"/>
        <v>0</v>
      </c>
      <c r="BV57" s="304">
        <f t="shared" si="44"/>
        <v>0</v>
      </c>
      <c r="BW57" s="301">
        <f t="shared" si="45"/>
        <v>0</v>
      </c>
      <c r="BX57" s="301">
        <f t="shared" si="46"/>
        <v>0</v>
      </c>
      <c r="BY57" s="301">
        <f t="shared" si="47"/>
        <v>0</v>
      </c>
      <c r="BZ57" s="301">
        <f t="shared" si="48"/>
        <v>0</v>
      </c>
      <c r="CA57" s="301">
        <f t="shared" si="49"/>
        <v>0</v>
      </c>
      <c r="CB57" s="301">
        <f t="shared" si="50"/>
        <v>0</v>
      </c>
      <c r="CC57" s="301">
        <f t="shared" si="51"/>
        <v>0</v>
      </c>
      <c r="CD57" s="301">
        <f t="shared" si="52"/>
        <v>0</v>
      </c>
      <c r="CE57" s="301">
        <f t="shared" si="53"/>
        <v>0</v>
      </c>
      <c r="CF57" s="300">
        <f t="shared" si="54"/>
        <v>0</v>
      </c>
      <c r="CG57" s="300"/>
      <c r="CH57" s="300">
        <f t="shared" si="55"/>
        <v>0</v>
      </c>
      <c r="CI57" s="300">
        <f t="shared" si="56"/>
        <v>0</v>
      </c>
      <c r="CJ57" s="300">
        <f t="shared" si="57"/>
        <v>0</v>
      </c>
      <c r="CK57" s="300">
        <f t="shared" si="58"/>
        <v>0</v>
      </c>
      <c r="CL57" s="303"/>
      <c r="CM57" s="302">
        <f t="shared" si="59"/>
        <v>0</v>
      </c>
      <c r="CN57" s="302">
        <f t="shared" si="60"/>
        <v>0</v>
      </c>
      <c r="CO57" s="301">
        <f t="shared" si="61"/>
        <v>0</v>
      </c>
      <c r="CP57" s="301">
        <f t="shared" si="62"/>
        <v>0</v>
      </c>
      <c r="CQ57" s="301">
        <f t="shared" si="63"/>
        <v>0</v>
      </c>
      <c r="CR57" s="301">
        <f t="shared" si="64"/>
        <v>0</v>
      </c>
      <c r="CS57" s="301">
        <f t="shared" si="65"/>
        <v>0</v>
      </c>
      <c r="CT57" s="301">
        <f t="shared" si="66"/>
        <v>0</v>
      </c>
      <c r="CU57" s="301">
        <f t="shared" si="67"/>
        <v>0</v>
      </c>
      <c r="CV57" s="301">
        <f t="shared" si="68"/>
        <v>0</v>
      </c>
      <c r="CW57" s="301">
        <f t="shared" si="69"/>
        <v>0</v>
      </c>
      <c r="CX57" s="301">
        <f t="shared" si="70"/>
        <v>0</v>
      </c>
      <c r="CY57" s="301">
        <f t="shared" si="71"/>
        <v>0</v>
      </c>
      <c r="CZ57" s="301">
        <f t="shared" si="72"/>
        <v>0</v>
      </c>
      <c r="DA57" s="300">
        <f t="shared" si="79"/>
        <v>0</v>
      </c>
      <c r="DC57" s="299">
        <f t="shared" si="73"/>
        <v>0</v>
      </c>
      <c r="DD57" s="299">
        <f t="shared" si="74"/>
        <v>0</v>
      </c>
      <c r="DE57" s="299">
        <f t="shared" si="75"/>
        <v>0</v>
      </c>
    </row>
    <row r="58" spans="2:109" x14ac:dyDescent="0.2">
      <c r="B58" s="368"/>
      <c r="C58" s="368"/>
      <c r="D58" s="315"/>
      <c r="E58" s="315"/>
      <c r="F58" s="315"/>
      <c r="G58" s="368"/>
      <c r="H58" s="368"/>
      <c r="I58" s="368"/>
      <c r="J58" s="368"/>
      <c r="K58" s="368"/>
      <c r="L58" s="303"/>
      <c r="M58" s="344" t="str">
        <f t="shared" si="81"/>
        <v/>
      </c>
      <c r="N58" s="367" t="str">
        <f t="shared" si="80"/>
        <v/>
      </c>
      <c r="O58" s="344" t="str">
        <f t="shared" si="76"/>
        <v/>
      </c>
      <c r="P58" s="347"/>
      <c r="Q58" s="232" t="str">
        <f t="shared" si="1"/>
        <v/>
      </c>
      <c r="AB58" s="314" t="str">
        <f t="shared" si="2"/>
        <v/>
      </c>
      <c r="AC58" s="312" t="str">
        <f t="shared" si="3"/>
        <v/>
      </c>
      <c r="AD58" s="313" t="str">
        <f t="shared" si="4"/>
        <v/>
      </c>
      <c r="AE58" s="312" t="str">
        <f t="shared" si="5"/>
        <v/>
      </c>
      <c r="AF58" s="313" t="str">
        <f t="shared" si="6"/>
        <v/>
      </c>
      <c r="AG58" s="312" t="str">
        <f t="shared" si="7"/>
        <v/>
      </c>
      <c r="AH58" s="313" t="str">
        <f t="shared" si="8"/>
        <v/>
      </c>
      <c r="AI58" s="312" t="str">
        <f t="shared" si="9"/>
        <v/>
      </c>
      <c r="AJ58" s="311" t="str">
        <f t="shared" si="10"/>
        <v/>
      </c>
      <c r="AK58" s="310" t="str">
        <f t="shared" si="11"/>
        <v/>
      </c>
      <c r="AL58" s="310" t="str">
        <f t="shared" si="12"/>
        <v/>
      </c>
      <c r="AM58" s="309" t="str">
        <f t="shared" si="13"/>
        <v/>
      </c>
      <c r="AN58" s="309" t="str">
        <f t="shared" si="14"/>
        <v/>
      </c>
      <c r="AP58" s="306">
        <f t="shared" si="77"/>
        <v>0</v>
      </c>
      <c r="AQ58" s="306">
        <f t="shared" si="15"/>
        <v>0</v>
      </c>
      <c r="AR58" s="308">
        <f t="shared" si="16"/>
        <v>0</v>
      </c>
      <c r="AS58" s="306">
        <f t="shared" si="17"/>
        <v>0</v>
      </c>
      <c r="AT58" s="306">
        <f t="shared" si="18"/>
        <v>0</v>
      </c>
      <c r="AU58" s="306">
        <f t="shared" si="19"/>
        <v>0</v>
      </c>
      <c r="AV58" s="306">
        <f t="shared" si="20"/>
        <v>0</v>
      </c>
      <c r="AW58" s="306">
        <f t="shared" si="21"/>
        <v>0</v>
      </c>
      <c r="AX58" s="306">
        <f t="shared" si="78"/>
        <v>0</v>
      </c>
      <c r="AY58" s="305">
        <f t="shared" si="22"/>
        <v>0</v>
      </c>
      <c r="AZ58" s="304">
        <f t="shared" si="23"/>
        <v>0</v>
      </c>
      <c r="BA58" s="301">
        <f t="shared" si="24"/>
        <v>0</v>
      </c>
      <c r="BB58" s="301">
        <f t="shared" si="25"/>
        <v>0</v>
      </c>
      <c r="BC58" s="301">
        <f t="shared" si="26"/>
        <v>0</v>
      </c>
      <c r="BD58" s="301">
        <f t="shared" si="27"/>
        <v>0</v>
      </c>
      <c r="BE58" s="301">
        <f t="shared" si="28"/>
        <v>0</v>
      </c>
      <c r="BF58" s="301">
        <f t="shared" si="29"/>
        <v>0</v>
      </c>
      <c r="BG58" s="301">
        <f t="shared" si="30"/>
        <v>0</v>
      </c>
      <c r="BH58" s="301">
        <f t="shared" si="31"/>
        <v>0</v>
      </c>
      <c r="BI58" s="301">
        <f t="shared" si="32"/>
        <v>0</v>
      </c>
      <c r="BJ58" s="300">
        <f t="shared" si="33"/>
        <v>0</v>
      </c>
      <c r="BL58" s="306">
        <f t="shared" si="34"/>
        <v>0</v>
      </c>
      <c r="BM58" s="306">
        <f t="shared" si="35"/>
        <v>0</v>
      </c>
      <c r="BN58" s="308">
        <f t="shared" si="36"/>
        <v>0</v>
      </c>
      <c r="BO58" s="307">
        <f t="shared" si="37"/>
        <v>0</v>
      </c>
      <c r="BP58" s="307">
        <f t="shared" si="38"/>
        <v>0</v>
      </c>
      <c r="BQ58" s="306">
        <f t="shared" si="39"/>
        <v>0</v>
      </c>
      <c r="BR58" s="306">
        <f t="shared" si="40"/>
        <v>0</v>
      </c>
      <c r="BS58" s="306">
        <f t="shared" si="41"/>
        <v>0</v>
      </c>
      <c r="BT58" s="306">
        <f t="shared" si="42"/>
        <v>0</v>
      </c>
      <c r="BU58" s="305">
        <f t="shared" si="43"/>
        <v>0</v>
      </c>
      <c r="BV58" s="304">
        <f t="shared" si="44"/>
        <v>0</v>
      </c>
      <c r="BW58" s="301">
        <f t="shared" si="45"/>
        <v>0</v>
      </c>
      <c r="BX58" s="301">
        <f t="shared" si="46"/>
        <v>0</v>
      </c>
      <c r="BY58" s="301">
        <f t="shared" si="47"/>
        <v>0</v>
      </c>
      <c r="BZ58" s="301">
        <f t="shared" si="48"/>
        <v>0</v>
      </c>
      <c r="CA58" s="301">
        <f t="shared" si="49"/>
        <v>0</v>
      </c>
      <c r="CB58" s="301">
        <f t="shared" si="50"/>
        <v>0</v>
      </c>
      <c r="CC58" s="301">
        <f t="shared" si="51"/>
        <v>0</v>
      </c>
      <c r="CD58" s="301">
        <f t="shared" si="52"/>
        <v>0</v>
      </c>
      <c r="CE58" s="301">
        <f t="shared" si="53"/>
        <v>0</v>
      </c>
      <c r="CF58" s="300">
        <f t="shared" si="54"/>
        <v>0</v>
      </c>
      <c r="CG58" s="300"/>
      <c r="CH58" s="300">
        <f t="shared" si="55"/>
        <v>0</v>
      </c>
      <c r="CI58" s="300">
        <f t="shared" si="56"/>
        <v>0</v>
      </c>
      <c r="CJ58" s="300">
        <f t="shared" si="57"/>
        <v>0</v>
      </c>
      <c r="CK58" s="300">
        <f t="shared" si="58"/>
        <v>0</v>
      </c>
      <c r="CL58" s="303"/>
      <c r="CM58" s="302">
        <f t="shared" si="59"/>
        <v>0</v>
      </c>
      <c r="CN58" s="302">
        <f t="shared" si="60"/>
        <v>0</v>
      </c>
      <c r="CO58" s="301">
        <f t="shared" si="61"/>
        <v>0</v>
      </c>
      <c r="CP58" s="301">
        <f t="shared" si="62"/>
        <v>0</v>
      </c>
      <c r="CQ58" s="301">
        <f t="shared" si="63"/>
        <v>0</v>
      </c>
      <c r="CR58" s="301">
        <f t="shared" si="64"/>
        <v>0</v>
      </c>
      <c r="CS58" s="301">
        <f t="shared" si="65"/>
        <v>0</v>
      </c>
      <c r="CT58" s="301">
        <f t="shared" si="66"/>
        <v>0</v>
      </c>
      <c r="CU58" s="301">
        <f t="shared" si="67"/>
        <v>0</v>
      </c>
      <c r="CV58" s="301">
        <f t="shared" si="68"/>
        <v>0</v>
      </c>
      <c r="CW58" s="301">
        <f t="shared" si="69"/>
        <v>0</v>
      </c>
      <c r="CX58" s="301">
        <f t="shared" si="70"/>
        <v>0</v>
      </c>
      <c r="CY58" s="301">
        <f t="shared" si="71"/>
        <v>0</v>
      </c>
      <c r="CZ58" s="301">
        <f t="shared" si="72"/>
        <v>0</v>
      </c>
      <c r="DA58" s="300">
        <f t="shared" si="79"/>
        <v>0</v>
      </c>
      <c r="DC58" s="299">
        <f t="shared" si="73"/>
        <v>0</v>
      </c>
      <c r="DD58" s="299">
        <f t="shared" si="74"/>
        <v>0</v>
      </c>
      <c r="DE58" s="299">
        <f t="shared" si="75"/>
        <v>0</v>
      </c>
    </row>
    <row r="59" spans="2:109" x14ac:dyDescent="0.2">
      <c r="B59" s="368"/>
      <c r="C59" s="368"/>
      <c r="D59" s="315"/>
      <c r="E59" s="315"/>
      <c r="F59" s="315"/>
      <c r="G59" s="368"/>
      <c r="H59" s="368"/>
      <c r="I59" s="368"/>
      <c r="J59" s="368"/>
      <c r="K59" s="368"/>
      <c r="L59" s="303"/>
      <c r="M59" s="344" t="str">
        <f t="shared" si="81"/>
        <v/>
      </c>
      <c r="N59" s="367" t="str">
        <f t="shared" si="80"/>
        <v/>
      </c>
      <c r="O59" s="344" t="str">
        <f t="shared" si="76"/>
        <v/>
      </c>
      <c r="P59" s="347"/>
      <c r="Q59" s="232" t="str">
        <f t="shared" si="1"/>
        <v/>
      </c>
      <c r="AB59" s="314" t="str">
        <f t="shared" si="2"/>
        <v/>
      </c>
      <c r="AC59" s="312" t="str">
        <f t="shared" si="3"/>
        <v/>
      </c>
      <c r="AD59" s="313" t="str">
        <f t="shared" si="4"/>
        <v/>
      </c>
      <c r="AE59" s="312" t="str">
        <f t="shared" si="5"/>
        <v/>
      </c>
      <c r="AF59" s="313" t="str">
        <f t="shared" si="6"/>
        <v/>
      </c>
      <c r="AG59" s="312" t="str">
        <f t="shared" si="7"/>
        <v/>
      </c>
      <c r="AH59" s="313" t="str">
        <f t="shared" si="8"/>
        <v/>
      </c>
      <c r="AI59" s="312" t="str">
        <f t="shared" si="9"/>
        <v/>
      </c>
      <c r="AJ59" s="311" t="str">
        <f t="shared" si="10"/>
        <v/>
      </c>
      <c r="AK59" s="310" t="str">
        <f t="shared" si="11"/>
        <v/>
      </c>
      <c r="AL59" s="310" t="str">
        <f t="shared" si="12"/>
        <v/>
      </c>
      <c r="AM59" s="309" t="str">
        <f t="shared" si="13"/>
        <v/>
      </c>
      <c r="AN59" s="309" t="str">
        <f t="shared" si="14"/>
        <v/>
      </c>
      <c r="AP59" s="306">
        <f t="shared" si="77"/>
        <v>0</v>
      </c>
      <c r="AQ59" s="306">
        <f t="shared" si="15"/>
        <v>0</v>
      </c>
      <c r="AR59" s="308">
        <f t="shared" si="16"/>
        <v>0</v>
      </c>
      <c r="AS59" s="306">
        <f t="shared" si="17"/>
        <v>0</v>
      </c>
      <c r="AT59" s="306">
        <f t="shared" si="18"/>
        <v>0</v>
      </c>
      <c r="AU59" s="306">
        <f t="shared" si="19"/>
        <v>0</v>
      </c>
      <c r="AV59" s="306">
        <f t="shared" si="20"/>
        <v>0</v>
      </c>
      <c r="AW59" s="306">
        <f t="shared" si="21"/>
        <v>0</v>
      </c>
      <c r="AX59" s="306">
        <f t="shared" si="78"/>
        <v>0</v>
      </c>
      <c r="AY59" s="305">
        <f t="shared" si="22"/>
        <v>0</v>
      </c>
      <c r="AZ59" s="304">
        <f t="shared" si="23"/>
        <v>0</v>
      </c>
      <c r="BA59" s="301">
        <f t="shared" si="24"/>
        <v>0</v>
      </c>
      <c r="BB59" s="301">
        <f t="shared" si="25"/>
        <v>0</v>
      </c>
      <c r="BC59" s="301">
        <f t="shared" si="26"/>
        <v>0</v>
      </c>
      <c r="BD59" s="301">
        <f t="shared" si="27"/>
        <v>0</v>
      </c>
      <c r="BE59" s="301">
        <f t="shared" si="28"/>
        <v>0</v>
      </c>
      <c r="BF59" s="301">
        <f t="shared" si="29"/>
        <v>0</v>
      </c>
      <c r="BG59" s="301">
        <f t="shared" si="30"/>
        <v>0</v>
      </c>
      <c r="BH59" s="301">
        <f t="shared" si="31"/>
        <v>0</v>
      </c>
      <c r="BI59" s="301">
        <f t="shared" si="32"/>
        <v>0</v>
      </c>
      <c r="BJ59" s="300">
        <f t="shared" si="33"/>
        <v>0</v>
      </c>
      <c r="BL59" s="306">
        <f t="shared" si="34"/>
        <v>0</v>
      </c>
      <c r="BM59" s="306">
        <f t="shared" si="35"/>
        <v>0</v>
      </c>
      <c r="BN59" s="308">
        <f t="shared" si="36"/>
        <v>0</v>
      </c>
      <c r="BO59" s="307">
        <f t="shared" si="37"/>
        <v>0</v>
      </c>
      <c r="BP59" s="307">
        <f t="shared" si="38"/>
        <v>0</v>
      </c>
      <c r="BQ59" s="306">
        <f t="shared" si="39"/>
        <v>0</v>
      </c>
      <c r="BR59" s="306">
        <f t="shared" si="40"/>
        <v>0</v>
      </c>
      <c r="BS59" s="306">
        <f t="shared" si="41"/>
        <v>0</v>
      </c>
      <c r="BT59" s="306">
        <f t="shared" si="42"/>
        <v>0</v>
      </c>
      <c r="BU59" s="305">
        <f t="shared" si="43"/>
        <v>0</v>
      </c>
      <c r="BV59" s="304">
        <f t="shared" si="44"/>
        <v>0</v>
      </c>
      <c r="BW59" s="301">
        <f t="shared" si="45"/>
        <v>0</v>
      </c>
      <c r="BX59" s="301">
        <f t="shared" si="46"/>
        <v>0</v>
      </c>
      <c r="BY59" s="301">
        <f t="shared" si="47"/>
        <v>0</v>
      </c>
      <c r="BZ59" s="301">
        <f t="shared" si="48"/>
        <v>0</v>
      </c>
      <c r="CA59" s="301">
        <f t="shared" si="49"/>
        <v>0</v>
      </c>
      <c r="CB59" s="301">
        <f t="shared" si="50"/>
        <v>0</v>
      </c>
      <c r="CC59" s="301">
        <f t="shared" si="51"/>
        <v>0</v>
      </c>
      <c r="CD59" s="301">
        <f t="shared" si="52"/>
        <v>0</v>
      </c>
      <c r="CE59" s="301">
        <f t="shared" si="53"/>
        <v>0</v>
      </c>
      <c r="CF59" s="300">
        <f t="shared" si="54"/>
        <v>0</v>
      </c>
      <c r="CG59" s="300"/>
      <c r="CH59" s="300">
        <f t="shared" si="55"/>
        <v>0</v>
      </c>
      <c r="CI59" s="300">
        <f t="shared" si="56"/>
        <v>0</v>
      </c>
      <c r="CJ59" s="300">
        <f t="shared" si="57"/>
        <v>0</v>
      </c>
      <c r="CK59" s="300">
        <f t="shared" si="58"/>
        <v>0</v>
      </c>
      <c r="CL59" s="303"/>
      <c r="CM59" s="302">
        <f t="shared" si="59"/>
        <v>0</v>
      </c>
      <c r="CN59" s="302">
        <f t="shared" si="60"/>
        <v>0</v>
      </c>
      <c r="CO59" s="301">
        <f t="shared" si="61"/>
        <v>0</v>
      </c>
      <c r="CP59" s="301">
        <f t="shared" si="62"/>
        <v>0</v>
      </c>
      <c r="CQ59" s="301">
        <f t="shared" si="63"/>
        <v>0</v>
      </c>
      <c r="CR59" s="301">
        <f t="shared" si="64"/>
        <v>0</v>
      </c>
      <c r="CS59" s="301">
        <f t="shared" si="65"/>
        <v>0</v>
      </c>
      <c r="CT59" s="301">
        <f t="shared" si="66"/>
        <v>0</v>
      </c>
      <c r="CU59" s="301">
        <f t="shared" si="67"/>
        <v>0</v>
      </c>
      <c r="CV59" s="301">
        <f t="shared" si="68"/>
        <v>0</v>
      </c>
      <c r="CW59" s="301">
        <f t="shared" si="69"/>
        <v>0</v>
      </c>
      <c r="CX59" s="301">
        <f t="shared" si="70"/>
        <v>0</v>
      </c>
      <c r="CY59" s="301">
        <f t="shared" si="71"/>
        <v>0</v>
      </c>
      <c r="CZ59" s="301">
        <f t="shared" si="72"/>
        <v>0</v>
      </c>
      <c r="DA59" s="300">
        <f t="shared" si="79"/>
        <v>0</v>
      </c>
      <c r="DC59" s="299">
        <f t="shared" si="73"/>
        <v>0</v>
      </c>
      <c r="DD59" s="299">
        <f t="shared" si="74"/>
        <v>0</v>
      </c>
      <c r="DE59" s="299">
        <f t="shared" si="75"/>
        <v>0</v>
      </c>
    </row>
    <row r="60" spans="2:109" x14ac:dyDescent="0.2">
      <c r="B60" s="368"/>
      <c r="C60" s="368"/>
      <c r="D60" s="315"/>
      <c r="E60" s="315"/>
      <c r="F60" s="315"/>
      <c r="G60" s="368"/>
      <c r="H60" s="368"/>
      <c r="I60" s="368"/>
      <c r="J60" s="368"/>
      <c r="K60" s="368"/>
      <c r="L60" s="303"/>
      <c r="M60" s="344" t="str">
        <f t="shared" si="81"/>
        <v/>
      </c>
      <c r="N60" s="367" t="str">
        <f t="shared" si="80"/>
        <v/>
      </c>
      <c r="O60" s="344" t="str">
        <f t="shared" si="76"/>
        <v/>
      </c>
      <c r="P60" s="347"/>
      <c r="Q60" s="232" t="str">
        <f t="shared" si="1"/>
        <v/>
      </c>
      <c r="AB60" s="314" t="str">
        <f t="shared" si="2"/>
        <v/>
      </c>
      <c r="AC60" s="312" t="str">
        <f t="shared" si="3"/>
        <v/>
      </c>
      <c r="AD60" s="313" t="str">
        <f t="shared" si="4"/>
        <v/>
      </c>
      <c r="AE60" s="312" t="str">
        <f t="shared" si="5"/>
        <v/>
      </c>
      <c r="AF60" s="313" t="str">
        <f t="shared" si="6"/>
        <v/>
      </c>
      <c r="AG60" s="312" t="str">
        <f t="shared" si="7"/>
        <v/>
      </c>
      <c r="AH60" s="313" t="str">
        <f t="shared" si="8"/>
        <v/>
      </c>
      <c r="AI60" s="312" t="str">
        <f t="shared" si="9"/>
        <v/>
      </c>
      <c r="AJ60" s="311" t="str">
        <f t="shared" si="10"/>
        <v/>
      </c>
      <c r="AK60" s="310" t="str">
        <f t="shared" si="11"/>
        <v/>
      </c>
      <c r="AL60" s="310" t="str">
        <f t="shared" si="12"/>
        <v/>
      </c>
      <c r="AM60" s="309" t="str">
        <f t="shared" si="13"/>
        <v/>
      </c>
      <c r="AN60" s="309" t="str">
        <f t="shared" si="14"/>
        <v/>
      </c>
      <c r="AP60" s="306">
        <f t="shared" si="77"/>
        <v>0</v>
      </c>
      <c r="AQ60" s="306">
        <f t="shared" si="15"/>
        <v>0</v>
      </c>
      <c r="AR60" s="308">
        <f t="shared" si="16"/>
        <v>0</v>
      </c>
      <c r="AS60" s="306">
        <f t="shared" si="17"/>
        <v>0</v>
      </c>
      <c r="AT60" s="306">
        <f t="shared" si="18"/>
        <v>0</v>
      </c>
      <c r="AU60" s="306">
        <f t="shared" si="19"/>
        <v>0</v>
      </c>
      <c r="AV60" s="306">
        <f t="shared" si="20"/>
        <v>0</v>
      </c>
      <c r="AW60" s="306">
        <f t="shared" si="21"/>
        <v>0</v>
      </c>
      <c r="AX60" s="306">
        <f t="shared" si="78"/>
        <v>0</v>
      </c>
      <c r="AY60" s="305">
        <f t="shared" si="22"/>
        <v>0</v>
      </c>
      <c r="AZ60" s="304">
        <f t="shared" si="23"/>
        <v>0</v>
      </c>
      <c r="BA60" s="301">
        <f t="shared" si="24"/>
        <v>0</v>
      </c>
      <c r="BB60" s="301">
        <f t="shared" si="25"/>
        <v>0</v>
      </c>
      <c r="BC60" s="301">
        <f t="shared" si="26"/>
        <v>0</v>
      </c>
      <c r="BD60" s="301">
        <f t="shared" si="27"/>
        <v>0</v>
      </c>
      <c r="BE60" s="301">
        <f t="shared" si="28"/>
        <v>0</v>
      </c>
      <c r="BF60" s="301">
        <f t="shared" si="29"/>
        <v>0</v>
      </c>
      <c r="BG60" s="301">
        <f t="shared" si="30"/>
        <v>0</v>
      </c>
      <c r="BH60" s="301">
        <f t="shared" si="31"/>
        <v>0</v>
      </c>
      <c r="BI60" s="301">
        <f t="shared" si="32"/>
        <v>0</v>
      </c>
      <c r="BJ60" s="300">
        <f t="shared" si="33"/>
        <v>0</v>
      </c>
      <c r="BL60" s="306">
        <f t="shared" si="34"/>
        <v>0</v>
      </c>
      <c r="BM60" s="306">
        <f t="shared" si="35"/>
        <v>0</v>
      </c>
      <c r="BN60" s="308">
        <f t="shared" si="36"/>
        <v>0</v>
      </c>
      <c r="BO60" s="307">
        <f t="shared" si="37"/>
        <v>0</v>
      </c>
      <c r="BP60" s="307">
        <f t="shared" si="38"/>
        <v>0</v>
      </c>
      <c r="BQ60" s="306">
        <f t="shared" si="39"/>
        <v>0</v>
      </c>
      <c r="BR60" s="306">
        <f t="shared" si="40"/>
        <v>0</v>
      </c>
      <c r="BS60" s="306">
        <f t="shared" si="41"/>
        <v>0</v>
      </c>
      <c r="BT60" s="306">
        <f t="shared" si="42"/>
        <v>0</v>
      </c>
      <c r="BU60" s="305">
        <f t="shared" si="43"/>
        <v>0</v>
      </c>
      <c r="BV60" s="304">
        <f t="shared" si="44"/>
        <v>0</v>
      </c>
      <c r="BW60" s="301">
        <f t="shared" si="45"/>
        <v>0</v>
      </c>
      <c r="BX60" s="301">
        <f t="shared" si="46"/>
        <v>0</v>
      </c>
      <c r="BY60" s="301">
        <f t="shared" si="47"/>
        <v>0</v>
      </c>
      <c r="BZ60" s="301">
        <f t="shared" si="48"/>
        <v>0</v>
      </c>
      <c r="CA60" s="301">
        <f t="shared" si="49"/>
        <v>0</v>
      </c>
      <c r="CB60" s="301">
        <f t="shared" si="50"/>
        <v>0</v>
      </c>
      <c r="CC60" s="301">
        <f t="shared" si="51"/>
        <v>0</v>
      </c>
      <c r="CD60" s="301">
        <f t="shared" si="52"/>
        <v>0</v>
      </c>
      <c r="CE60" s="301">
        <f t="shared" si="53"/>
        <v>0</v>
      </c>
      <c r="CF60" s="300">
        <f t="shared" si="54"/>
        <v>0</v>
      </c>
      <c r="CG60" s="300"/>
      <c r="CH60" s="300">
        <f t="shared" si="55"/>
        <v>0</v>
      </c>
      <c r="CI60" s="300">
        <f t="shared" si="56"/>
        <v>0</v>
      </c>
      <c r="CJ60" s="300">
        <f t="shared" si="57"/>
        <v>0</v>
      </c>
      <c r="CK60" s="300">
        <f t="shared" si="58"/>
        <v>0</v>
      </c>
      <c r="CL60" s="303"/>
      <c r="CM60" s="302">
        <f t="shared" si="59"/>
        <v>0</v>
      </c>
      <c r="CN60" s="302">
        <f t="shared" si="60"/>
        <v>0</v>
      </c>
      <c r="CO60" s="301">
        <f t="shared" si="61"/>
        <v>0</v>
      </c>
      <c r="CP60" s="301">
        <f t="shared" si="62"/>
        <v>0</v>
      </c>
      <c r="CQ60" s="301">
        <f t="shared" si="63"/>
        <v>0</v>
      </c>
      <c r="CR60" s="301">
        <f t="shared" si="64"/>
        <v>0</v>
      </c>
      <c r="CS60" s="301">
        <f t="shared" si="65"/>
        <v>0</v>
      </c>
      <c r="CT60" s="301">
        <f t="shared" si="66"/>
        <v>0</v>
      </c>
      <c r="CU60" s="301">
        <f t="shared" si="67"/>
        <v>0</v>
      </c>
      <c r="CV60" s="301">
        <f t="shared" si="68"/>
        <v>0</v>
      </c>
      <c r="CW60" s="301">
        <f t="shared" si="69"/>
        <v>0</v>
      </c>
      <c r="CX60" s="301">
        <f t="shared" si="70"/>
        <v>0</v>
      </c>
      <c r="CY60" s="301">
        <f t="shared" si="71"/>
        <v>0</v>
      </c>
      <c r="CZ60" s="301">
        <f t="shared" si="72"/>
        <v>0</v>
      </c>
      <c r="DA60" s="300">
        <f t="shared" si="79"/>
        <v>0</v>
      </c>
      <c r="DB60" s="318"/>
      <c r="DC60" s="299">
        <f t="shared" si="73"/>
        <v>0</v>
      </c>
      <c r="DD60" s="299">
        <f t="shared" si="74"/>
        <v>0</v>
      </c>
      <c r="DE60" s="299">
        <f t="shared" si="75"/>
        <v>0</v>
      </c>
    </row>
    <row r="61" spans="2:109" x14ac:dyDescent="0.2">
      <c r="B61" s="368"/>
      <c r="C61" s="368"/>
      <c r="D61" s="315"/>
      <c r="E61" s="315"/>
      <c r="F61" s="315"/>
      <c r="G61" s="368"/>
      <c r="H61" s="368"/>
      <c r="I61" s="368"/>
      <c r="J61" s="368"/>
      <c r="K61" s="368"/>
      <c r="L61" s="303"/>
      <c r="M61" s="344" t="str">
        <f t="shared" si="81"/>
        <v/>
      </c>
      <c r="N61" s="367" t="str">
        <f t="shared" si="80"/>
        <v/>
      </c>
      <c r="O61" s="344" t="str">
        <f t="shared" si="76"/>
        <v/>
      </c>
      <c r="P61" s="347"/>
      <c r="Q61" s="232" t="str">
        <f t="shared" si="1"/>
        <v/>
      </c>
      <c r="AB61" s="314" t="str">
        <f t="shared" si="2"/>
        <v/>
      </c>
      <c r="AC61" s="312" t="str">
        <f t="shared" si="3"/>
        <v/>
      </c>
      <c r="AD61" s="313" t="str">
        <f t="shared" si="4"/>
        <v/>
      </c>
      <c r="AE61" s="312" t="str">
        <f t="shared" si="5"/>
        <v/>
      </c>
      <c r="AF61" s="313" t="str">
        <f t="shared" si="6"/>
        <v/>
      </c>
      <c r="AG61" s="312" t="str">
        <f t="shared" si="7"/>
        <v/>
      </c>
      <c r="AH61" s="313" t="str">
        <f t="shared" si="8"/>
        <v/>
      </c>
      <c r="AI61" s="312" t="str">
        <f t="shared" si="9"/>
        <v/>
      </c>
      <c r="AJ61" s="311" t="str">
        <f t="shared" si="10"/>
        <v/>
      </c>
      <c r="AK61" s="310" t="str">
        <f t="shared" si="11"/>
        <v/>
      </c>
      <c r="AL61" s="310" t="str">
        <f t="shared" si="12"/>
        <v/>
      </c>
      <c r="AM61" s="309" t="str">
        <f t="shared" si="13"/>
        <v/>
      </c>
      <c r="AN61" s="309" t="str">
        <f t="shared" si="14"/>
        <v/>
      </c>
      <c r="AP61" s="306">
        <f t="shared" si="77"/>
        <v>0</v>
      </c>
      <c r="AQ61" s="306">
        <f t="shared" si="15"/>
        <v>0</v>
      </c>
      <c r="AR61" s="308">
        <f t="shared" si="16"/>
        <v>0</v>
      </c>
      <c r="AS61" s="306">
        <f t="shared" si="17"/>
        <v>0</v>
      </c>
      <c r="AT61" s="306">
        <f t="shared" si="18"/>
        <v>0</v>
      </c>
      <c r="AU61" s="306">
        <f t="shared" si="19"/>
        <v>0</v>
      </c>
      <c r="AV61" s="306">
        <f t="shared" si="20"/>
        <v>0</v>
      </c>
      <c r="AW61" s="306">
        <f t="shared" si="21"/>
        <v>0</v>
      </c>
      <c r="AX61" s="306">
        <f t="shared" si="78"/>
        <v>0</v>
      </c>
      <c r="AY61" s="305">
        <f t="shared" si="22"/>
        <v>0</v>
      </c>
      <c r="AZ61" s="304">
        <f t="shared" si="23"/>
        <v>0</v>
      </c>
      <c r="BA61" s="301">
        <f t="shared" si="24"/>
        <v>0</v>
      </c>
      <c r="BB61" s="301">
        <f t="shared" si="25"/>
        <v>0</v>
      </c>
      <c r="BC61" s="301">
        <f t="shared" si="26"/>
        <v>0</v>
      </c>
      <c r="BD61" s="301">
        <f t="shared" si="27"/>
        <v>0</v>
      </c>
      <c r="BE61" s="301">
        <f t="shared" si="28"/>
        <v>0</v>
      </c>
      <c r="BF61" s="301">
        <f t="shared" si="29"/>
        <v>0</v>
      </c>
      <c r="BG61" s="301">
        <f t="shared" si="30"/>
        <v>0</v>
      </c>
      <c r="BH61" s="301">
        <f t="shared" si="31"/>
        <v>0</v>
      </c>
      <c r="BI61" s="301">
        <f t="shared" si="32"/>
        <v>0</v>
      </c>
      <c r="BJ61" s="300">
        <f t="shared" si="33"/>
        <v>0</v>
      </c>
      <c r="BL61" s="306">
        <f t="shared" si="34"/>
        <v>0</v>
      </c>
      <c r="BM61" s="306">
        <f t="shared" si="35"/>
        <v>0</v>
      </c>
      <c r="BN61" s="308">
        <f t="shared" si="36"/>
        <v>0</v>
      </c>
      <c r="BO61" s="307">
        <f t="shared" si="37"/>
        <v>0</v>
      </c>
      <c r="BP61" s="307">
        <f t="shared" si="38"/>
        <v>0</v>
      </c>
      <c r="BQ61" s="306">
        <f t="shared" si="39"/>
        <v>0</v>
      </c>
      <c r="BR61" s="306">
        <f t="shared" si="40"/>
        <v>0</v>
      </c>
      <c r="BS61" s="306">
        <f t="shared" si="41"/>
        <v>0</v>
      </c>
      <c r="BT61" s="306">
        <f t="shared" si="42"/>
        <v>0</v>
      </c>
      <c r="BU61" s="305">
        <f t="shared" si="43"/>
        <v>0</v>
      </c>
      <c r="BV61" s="304">
        <f t="shared" si="44"/>
        <v>0</v>
      </c>
      <c r="BW61" s="301">
        <f t="shared" si="45"/>
        <v>0</v>
      </c>
      <c r="BX61" s="301">
        <f t="shared" si="46"/>
        <v>0</v>
      </c>
      <c r="BY61" s="301">
        <f t="shared" si="47"/>
        <v>0</v>
      </c>
      <c r="BZ61" s="301">
        <f t="shared" si="48"/>
        <v>0</v>
      </c>
      <c r="CA61" s="301">
        <f t="shared" si="49"/>
        <v>0</v>
      </c>
      <c r="CB61" s="301">
        <f t="shared" si="50"/>
        <v>0</v>
      </c>
      <c r="CC61" s="301">
        <f t="shared" si="51"/>
        <v>0</v>
      </c>
      <c r="CD61" s="301">
        <f t="shared" si="52"/>
        <v>0</v>
      </c>
      <c r="CE61" s="301">
        <f t="shared" si="53"/>
        <v>0</v>
      </c>
      <c r="CF61" s="300">
        <f t="shared" si="54"/>
        <v>0</v>
      </c>
      <c r="CG61" s="300"/>
      <c r="CH61" s="300">
        <f t="shared" si="55"/>
        <v>0</v>
      </c>
      <c r="CI61" s="300">
        <f t="shared" si="56"/>
        <v>0</v>
      </c>
      <c r="CJ61" s="300">
        <f t="shared" si="57"/>
        <v>0</v>
      </c>
      <c r="CK61" s="300">
        <f t="shared" si="58"/>
        <v>0</v>
      </c>
      <c r="CL61" s="303"/>
      <c r="CM61" s="302">
        <f t="shared" si="59"/>
        <v>0</v>
      </c>
      <c r="CN61" s="302">
        <f t="shared" si="60"/>
        <v>0</v>
      </c>
      <c r="CO61" s="301">
        <f t="shared" si="61"/>
        <v>0</v>
      </c>
      <c r="CP61" s="301">
        <f t="shared" si="62"/>
        <v>0</v>
      </c>
      <c r="CQ61" s="301">
        <f t="shared" si="63"/>
        <v>0</v>
      </c>
      <c r="CR61" s="301">
        <f t="shared" si="64"/>
        <v>0</v>
      </c>
      <c r="CS61" s="301">
        <f t="shared" si="65"/>
        <v>0</v>
      </c>
      <c r="CT61" s="301">
        <f t="shared" si="66"/>
        <v>0</v>
      </c>
      <c r="CU61" s="301">
        <f t="shared" si="67"/>
        <v>0</v>
      </c>
      <c r="CV61" s="301">
        <f t="shared" si="68"/>
        <v>0</v>
      </c>
      <c r="CW61" s="301">
        <f t="shared" si="69"/>
        <v>0</v>
      </c>
      <c r="CX61" s="301">
        <f t="shared" si="70"/>
        <v>0</v>
      </c>
      <c r="CY61" s="301">
        <f t="shared" si="71"/>
        <v>0</v>
      </c>
      <c r="CZ61" s="301">
        <f t="shared" si="72"/>
        <v>0</v>
      </c>
      <c r="DA61" s="300">
        <f t="shared" si="79"/>
        <v>0</v>
      </c>
      <c r="DC61" s="299">
        <f t="shared" si="73"/>
        <v>0</v>
      </c>
      <c r="DD61" s="299">
        <f t="shared" si="74"/>
        <v>0</v>
      </c>
      <c r="DE61" s="299">
        <f t="shared" si="75"/>
        <v>0</v>
      </c>
    </row>
    <row r="62" spans="2:109" x14ac:dyDescent="0.2">
      <c r="B62" s="368"/>
      <c r="C62" s="368"/>
      <c r="D62" s="315"/>
      <c r="E62" s="315"/>
      <c r="F62" s="315"/>
      <c r="G62" s="368"/>
      <c r="H62" s="368"/>
      <c r="I62" s="368"/>
      <c r="J62" s="368"/>
      <c r="K62" s="368"/>
      <c r="L62" s="303"/>
      <c r="M62" s="344" t="str">
        <f t="shared" si="81"/>
        <v/>
      </c>
      <c r="N62" s="367" t="str">
        <f t="shared" si="80"/>
        <v/>
      </c>
      <c r="O62" s="344" t="str">
        <f t="shared" si="76"/>
        <v/>
      </c>
      <c r="P62" s="347"/>
      <c r="Q62" s="232" t="str">
        <f t="shared" si="1"/>
        <v/>
      </c>
      <c r="AB62" s="314" t="str">
        <f t="shared" si="2"/>
        <v/>
      </c>
      <c r="AC62" s="312" t="str">
        <f t="shared" si="3"/>
        <v/>
      </c>
      <c r="AD62" s="313" t="str">
        <f t="shared" si="4"/>
        <v/>
      </c>
      <c r="AE62" s="312" t="str">
        <f t="shared" si="5"/>
        <v/>
      </c>
      <c r="AF62" s="313" t="str">
        <f t="shared" si="6"/>
        <v/>
      </c>
      <c r="AG62" s="312" t="str">
        <f t="shared" si="7"/>
        <v/>
      </c>
      <c r="AH62" s="313" t="str">
        <f t="shared" si="8"/>
        <v/>
      </c>
      <c r="AI62" s="312" t="str">
        <f t="shared" si="9"/>
        <v/>
      </c>
      <c r="AJ62" s="311" t="str">
        <f t="shared" si="10"/>
        <v/>
      </c>
      <c r="AK62" s="310" t="str">
        <f t="shared" si="11"/>
        <v/>
      </c>
      <c r="AL62" s="310" t="str">
        <f t="shared" si="12"/>
        <v/>
      </c>
      <c r="AM62" s="309" t="str">
        <f t="shared" si="13"/>
        <v/>
      </c>
      <c r="AN62" s="309" t="str">
        <f t="shared" si="14"/>
        <v/>
      </c>
      <c r="AP62" s="306">
        <f t="shared" si="77"/>
        <v>0</v>
      </c>
      <c r="AQ62" s="306">
        <f t="shared" si="15"/>
        <v>0</v>
      </c>
      <c r="AR62" s="308">
        <f t="shared" si="16"/>
        <v>0</v>
      </c>
      <c r="AS62" s="306">
        <f t="shared" si="17"/>
        <v>0</v>
      </c>
      <c r="AT62" s="306">
        <f t="shared" si="18"/>
        <v>0</v>
      </c>
      <c r="AU62" s="306">
        <f t="shared" si="19"/>
        <v>0</v>
      </c>
      <c r="AV62" s="306">
        <f t="shared" si="20"/>
        <v>0</v>
      </c>
      <c r="AW62" s="306">
        <f t="shared" si="21"/>
        <v>0</v>
      </c>
      <c r="AX62" s="306">
        <f t="shared" si="78"/>
        <v>0</v>
      </c>
      <c r="AY62" s="305">
        <f t="shared" si="22"/>
        <v>0</v>
      </c>
      <c r="AZ62" s="304">
        <f t="shared" si="23"/>
        <v>0</v>
      </c>
      <c r="BA62" s="301">
        <f t="shared" si="24"/>
        <v>0</v>
      </c>
      <c r="BB62" s="301">
        <f t="shared" si="25"/>
        <v>0</v>
      </c>
      <c r="BC62" s="301">
        <f t="shared" si="26"/>
        <v>0</v>
      </c>
      <c r="BD62" s="301">
        <f t="shared" si="27"/>
        <v>0</v>
      </c>
      <c r="BE62" s="301">
        <f t="shared" si="28"/>
        <v>0</v>
      </c>
      <c r="BF62" s="301">
        <f t="shared" si="29"/>
        <v>0</v>
      </c>
      <c r="BG62" s="301">
        <f t="shared" si="30"/>
        <v>0</v>
      </c>
      <c r="BH62" s="301">
        <f t="shared" si="31"/>
        <v>0</v>
      </c>
      <c r="BI62" s="301">
        <f t="shared" si="32"/>
        <v>0</v>
      </c>
      <c r="BJ62" s="300">
        <f t="shared" si="33"/>
        <v>0</v>
      </c>
      <c r="BL62" s="306">
        <f t="shared" si="34"/>
        <v>0</v>
      </c>
      <c r="BM62" s="306">
        <f t="shared" si="35"/>
        <v>0</v>
      </c>
      <c r="BN62" s="308">
        <f t="shared" si="36"/>
        <v>0</v>
      </c>
      <c r="BO62" s="307">
        <f t="shared" si="37"/>
        <v>0</v>
      </c>
      <c r="BP62" s="307">
        <f t="shared" si="38"/>
        <v>0</v>
      </c>
      <c r="BQ62" s="306">
        <f t="shared" si="39"/>
        <v>0</v>
      </c>
      <c r="BR62" s="306">
        <f t="shared" si="40"/>
        <v>0</v>
      </c>
      <c r="BS62" s="306">
        <f t="shared" si="41"/>
        <v>0</v>
      </c>
      <c r="BT62" s="306">
        <f t="shared" si="42"/>
        <v>0</v>
      </c>
      <c r="BU62" s="305">
        <f t="shared" si="43"/>
        <v>0</v>
      </c>
      <c r="BV62" s="304">
        <f t="shared" si="44"/>
        <v>0</v>
      </c>
      <c r="BW62" s="301">
        <f t="shared" si="45"/>
        <v>0</v>
      </c>
      <c r="BX62" s="301">
        <f t="shared" si="46"/>
        <v>0</v>
      </c>
      <c r="BY62" s="301">
        <f t="shared" si="47"/>
        <v>0</v>
      </c>
      <c r="BZ62" s="301">
        <f t="shared" si="48"/>
        <v>0</v>
      </c>
      <c r="CA62" s="301">
        <f t="shared" si="49"/>
        <v>0</v>
      </c>
      <c r="CB62" s="301">
        <f t="shared" si="50"/>
        <v>0</v>
      </c>
      <c r="CC62" s="301">
        <f t="shared" si="51"/>
        <v>0</v>
      </c>
      <c r="CD62" s="301">
        <f t="shared" si="52"/>
        <v>0</v>
      </c>
      <c r="CE62" s="301">
        <f t="shared" si="53"/>
        <v>0</v>
      </c>
      <c r="CF62" s="300">
        <f t="shared" si="54"/>
        <v>0</v>
      </c>
      <c r="CG62" s="300"/>
      <c r="CH62" s="300">
        <f t="shared" si="55"/>
        <v>0</v>
      </c>
      <c r="CI62" s="300">
        <f t="shared" si="56"/>
        <v>0</v>
      </c>
      <c r="CJ62" s="300">
        <f t="shared" si="57"/>
        <v>0</v>
      </c>
      <c r="CK62" s="300">
        <f t="shared" si="58"/>
        <v>0</v>
      </c>
      <c r="CL62" s="303"/>
      <c r="CM62" s="302">
        <f t="shared" si="59"/>
        <v>0</v>
      </c>
      <c r="CN62" s="302">
        <f t="shared" si="60"/>
        <v>0</v>
      </c>
      <c r="CO62" s="301">
        <f t="shared" si="61"/>
        <v>0</v>
      </c>
      <c r="CP62" s="301">
        <f t="shared" si="62"/>
        <v>0</v>
      </c>
      <c r="CQ62" s="301">
        <f t="shared" si="63"/>
        <v>0</v>
      </c>
      <c r="CR62" s="301">
        <f t="shared" si="64"/>
        <v>0</v>
      </c>
      <c r="CS62" s="301">
        <f t="shared" si="65"/>
        <v>0</v>
      </c>
      <c r="CT62" s="301">
        <f t="shared" si="66"/>
        <v>0</v>
      </c>
      <c r="CU62" s="301">
        <f t="shared" si="67"/>
        <v>0</v>
      </c>
      <c r="CV62" s="301">
        <f t="shared" si="68"/>
        <v>0</v>
      </c>
      <c r="CW62" s="301">
        <f t="shared" si="69"/>
        <v>0</v>
      </c>
      <c r="CX62" s="301">
        <f t="shared" si="70"/>
        <v>0</v>
      </c>
      <c r="CY62" s="301">
        <f t="shared" si="71"/>
        <v>0</v>
      </c>
      <c r="CZ62" s="301">
        <f t="shared" si="72"/>
        <v>0</v>
      </c>
      <c r="DA62" s="300">
        <f t="shared" si="79"/>
        <v>0</v>
      </c>
      <c r="DC62" s="299">
        <f t="shared" si="73"/>
        <v>0</v>
      </c>
      <c r="DD62" s="299">
        <f t="shared" si="74"/>
        <v>0</v>
      </c>
      <c r="DE62" s="299">
        <f t="shared" si="75"/>
        <v>0</v>
      </c>
    </row>
    <row r="63" spans="2:109" x14ac:dyDescent="0.2">
      <c r="B63" s="368"/>
      <c r="C63" s="368"/>
      <c r="D63" s="315"/>
      <c r="E63" s="315"/>
      <c r="F63" s="315"/>
      <c r="G63" s="368"/>
      <c r="H63" s="368"/>
      <c r="I63" s="368"/>
      <c r="J63" s="368"/>
      <c r="K63" s="368"/>
      <c r="L63" s="303"/>
      <c r="M63" s="344" t="str">
        <f t="shared" si="81"/>
        <v/>
      </c>
      <c r="N63" s="367" t="str">
        <f t="shared" si="80"/>
        <v/>
      </c>
      <c r="O63" s="344" t="str">
        <f t="shared" si="76"/>
        <v/>
      </c>
      <c r="P63" s="347"/>
      <c r="Q63" s="232" t="str">
        <f t="shared" si="1"/>
        <v/>
      </c>
      <c r="AB63" s="314" t="str">
        <f t="shared" si="2"/>
        <v/>
      </c>
      <c r="AC63" s="312" t="str">
        <f t="shared" si="3"/>
        <v/>
      </c>
      <c r="AD63" s="313" t="str">
        <f t="shared" si="4"/>
        <v/>
      </c>
      <c r="AE63" s="312" t="str">
        <f t="shared" si="5"/>
        <v/>
      </c>
      <c r="AF63" s="313" t="str">
        <f t="shared" si="6"/>
        <v/>
      </c>
      <c r="AG63" s="312" t="str">
        <f t="shared" si="7"/>
        <v/>
      </c>
      <c r="AH63" s="313" t="str">
        <f t="shared" si="8"/>
        <v/>
      </c>
      <c r="AI63" s="312" t="str">
        <f t="shared" si="9"/>
        <v/>
      </c>
      <c r="AJ63" s="311" t="str">
        <f t="shared" si="10"/>
        <v/>
      </c>
      <c r="AK63" s="310" t="str">
        <f t="shared" si="11"/>
        <v/>
      </c>
      <c r="AL63" s="310" t="str">
        <f t="shared" si="12"/>
        <v/>
      </c>
      <c r="AM63" s="309" t="str">
        <f t="shared" si="13"/>
        <v/>
      </c>
      <c r="AN63" s="309" t="str">
        <f t="shared" si="14"/>
        <v/>
      </c>
      <c r="AP63" s="306">
        <f t="shared" si="77"/>
        <v>0</v>
      </c>
      <c r="AQ63" s="306">
        <f t="shared" si="15"/>
        <v>0</v>
      </c>
      <c r="AR63" s="308">
        <f t="shared" si="16"/>
        <v>0</v>
      </c>
      <c r="AS63" s="306">
        <f t="shared" si="17"/>
        <v>0</v>
      </c>
      <c r="AT63" s="306">
        <f t="shared" si="18"/>
        <v>0</v>
      </c>
      <c r="AU63" s="306">
        <f t="shared" si="19"/>
        <v>0</v>
      </c>
      <c r="AV63" s="306">
        <f t="shared" si="20"/>
        <v>0</v>
      </c>
      <c r="AW63" s="306">
        <f t="shared" si="21"/>
        <v>0</v>
      </c>
      <c r="AX63" s="306">
        <f t="shared" si="78"/>
        <v>0</v>
      </c>
      <c r="AY63" s="305">
        <f t="shared" si="22"/>
        <v>0</v>
      </c>
      <c r="AZ63" s="304">
        <f t="shared" si="23"/>
        <v>0</v>
      </c>
      <c r="BA63" s="301">
        <f t="shared" si="24"/>
        <v>0</v>
      </c>
      <c r="BB63" s="301">
        <f t="shared" si="25"/>
        <v>0</v>
      </c>
      <c r="BC63" s="301">
        <f t="shared" si="26"/>
        <v>0</v>
      </c>
      <c r="BD63" s="301">
        <f t="shared" si="27"/>
        <v>0</v>
      </c>
      <c r="BE63" s="301">
        <f t="shared" si="28"/>
        <v>0</v>
      </c>
      <c r="BF63" s="301">
        <f t="shared" si="29"/>
        <v>0</v>
      </c>
      <c r="BG63" s="301">
        <f t="shared" si="30"/>
        <v>0</v>
      </c>
      <c r="BH63" s="301">
        <f t="shared" si="31"/>
        <v>0</v>
      </c>
      <c r="BI63" s="301">
        <f t="shared" si="32"/>
        <v>0</v>
      </c>
      <c r="BJ63" s="300">
        <f t="shared" si="33"/>
        <v>0</v>
      </c>
      <c r="BL63" s="306">
        <f t="shared" si="34"/>
        <v>0</v>
      </c>
      <c r="BM63" s="306">
        <f t="shared" si="35"/>
        <v>0</v>
      </c>
      <c r="BN63" s="308">
        <f t="shared" si="36"/>
        <v>0</v>
      </c>
      <c r="BO63" s="307">
        <f t="shared" si="37"/>
        <v>0</v>
      </c>
      <c r="BP63" s="307">
        <f t="shared" si="38"/>
        <v>0</v>
      </c>
      <c r="BQ63" s="306">
        <f t="shared" si="39"/>
        <v>0</v>
      </c>
      <c r="BR63" s="306">
        <f t="shared" si="40"/>
        <v>0</v>
      </c>
      <c r="BS63" s="306">
        <f t="shared" si="41"/>
        <v>0</v>
      </c>
      <c r="BT63" s="306">
        <f t="shared" si="42"/>
        <v>0</v>
      </c>
      <c r="BU63" s="305">
        <f t="shared" si="43"/>
        <v>0</v>
      </c>
      <c r="BV63" s="304">
        <f t="shared" si="44"/>
        <v>0</v>
      </c>
      <c r="BW63" s="301">
        <f t="shared" si="45"/>
        <v>0</v>
      </c>
      <c r="BX63" s="301">
        <f t="shared" si="46"/>
        <v>0</v>
      </c>
      <c r="BY63" s="301">
        <f t="shared" si="47"/>
        <v>0</v>
      </c>
      <c r="BZ63" s="301">
        <f t="shared" si="48"/>
        <v>0</v>
      </c>
      <c r="CA63" s="301">
        <f t="shared" si="49"/>
        <v>0</v>
      </c>
      <c r="CB63" s="301">
        <f t="shared" si="50"/>
        <v>0</v>
      </c>
      <c r="CC63" s="301">
        <f t="shared" si="51"/>
        <v>0</v>
      </c>
      <c r="CD63" s="301">
        <f t="shared" si="52"/>
        <v>0</v>
      </c>
      <c r="CE63" s="301">
        <f t="shared" si="53"/>
        <v>0</v>
      </c>
      <c r="CF63" s="300">
        <f t="shared" si="54"/>
        <v>0</v>
      </c>
      <c r="CG63" s="300"/>
      <c r="CH63" s="300">
        <f t="shared" si="55"/>
        <v>0</v>
      </c>
      <c r="CI63" s="300">
        <f t="shared" si="56"/>
        <v>0</v>
      </c>
      <c r="CJ63" s="300">
        <f t="shared" si="57"/>
        <v>0</v>
      </c>
      <c r="CK63" s="300">
        <f t="shared" si="58"/>
        <v>0</v>
      </c>
      <c r="CL63" s="303"/>
      <c r="CM63" s="302">
        <f t="shared" si="59"/>
        <v>0</v>
      </c>
      <c r="CN63" s="302">
        <f t="shared" si="60"/>
        <v>0</v>
      </c>
      <c r="CO63" s="301">
        <f t="shared" si="61"/>
        <v>0</v>
      </c>
      <c r="CP63" s="301">
        <f t="shared" si="62"/>
        <v>0</v>
      </c>
      <c r="CQ63" s="301">
        <f t="shared" si="63"/>
        <v>0</v>
      </c>
      <c r="CR63" s="301">
        <f t="shared" si="64"/>
        <v>0</v>
      </c>
      <c r="CS63" s="301">
        <f t="shared" si="65"/>
        <v>0</v>
      </c>
      <c r="CT63" s="301">
        <f t="shared" si="66"/>
        <v>0</v>
      </c>
      <c r="CU63" s="301">
        <f t="shared" si="67"/>
        <v>0</v>
      </c>
      <c r="CV63" s="301">
        <f t="shared" si="68"/>
        <v>0</v>
      </c>
      <c r="CW63" s="301">
        <f t="shared" si="69"/>
        <v>0</v>
      </c>
      <c r="CX63" s="301">
        <f t="shared" si="70"/>
        <v>0</v>
      </c>
      <c r="CY63" s="301">
        <f t="shared" si="71"/>
        <v>0</v>
      </c>
      <c r="CZ63" s="301">
        <f t="shared" si="72"/>
        <v>0</v>
      </c>
      <c r="DA63" s="300">
        <f t="shared" si="79"/>
        <v>0</v>
      </c>
      <c r="DC63" s="299">
        <f t="shared" si="73"/>
        <v>0</v>
      </c>
      <c r="DD63" s="299">
        <f t="shared" si="74"/>
        <v>0</v>
      </c>
      <c r="DE63" s="299">
        <f t="shared" si="75"/>
        <v>0</v>
      </c>
    </row>
    <row r="64" spans="2:109" x14ac:dyDescent="0.2">
      <c r="B64" s="368"/>
      <c r="C64" s="368"/>
      <c r="D64" s="315"/>
      <c r="E64" s="315"/>
      <c r="F64" s="315"/>
      <c r="G64" s="368"/>
      <c r="H64" s="368"/>
      <c r="I64" s="368"/>
      <c r="J64" s="368"/>
      <c r="K64" s="368"/>
      <c r="L64" s="303"/>
      <c r="M64" s="344" t="str">
        <f t="shared" si="81"/>
        <v/>
      </c>
      <c r="N64" s="367" t="str">
        <f t="shared" si="80"/>
        <v/>
      </c>
      <c r="O64" s="344" t="str">
        <f t="shared" si="76"/>
        <v/>
      </c>
      <c r="P64" s="347"/>
      <c r="Q64" s="232" t="str">
        <f t="shared" si="1"/>
        <v/>
      </c>
      <c r="AB64" s="314" t="str">
        <f t="shared" si="2"/>
        <v/>
      </c>
      <c r="AC64" s="312" t="str">
        <f t="shared" si="3"/>
        <v/>
      </c>
      <c r="AD64" s="313" t="str">
        <f t="shared" si="4"/>
        <v/>
      </c>
      <c r="AE64" s="312" t="str">
        <f t="shared" si="5"/>
        <v/>
      </c>
      <c r="AF64" s="313" t="str">
        <f t="shared" si="6"/>
        <v/>
      </c>
      <c r="AG64" s="312" t="str">
        <f t="shared" si="7"/>
        <v/>
      </c>
      <c r="AH64" s="313" t="str">
        <f t="shared" si="8"/>
        <v/>
      </c>
      <c r="AI64" s="312" t="str">
        <f t="shared" si="9"/>
        <v/>
      </c>
      <c r="AJ64" s="311" t="str">
        <f t="shared" si="10"/>
        <v/>
      </c>
      <c r="AK64" s="310" t="str">
        <f t="shared" si="11"/>
        <v/>
      </c>
      <c r="AL64" s="310" t="str">
        <f t="shared" si="12"/>
        <v/>
      </c>
      <c r="AM64" s="309" t="str">
        <f t="shared" si="13"/>
        <v/>
      </c>
      <c r="AN64" s="309" t="str">
        <f t="shared" si="14"/>
        <v/>
      </c>
      <c r="AP64" s="306">
        <f t="shared" si="77"/>
        <v>0</v>
      </c>
      <c r="AQ64" s="306">
        <f t="shared" si="15"/>
        <v>0</v>
      </c>
      <c r="AR64" s="308">
        <f t="shared" si="16"/>
        <v>0</v>
      </c>
      <c r="AS64" s="306">
        <f t="shared" si="17"/>
        <v>0</v>
      </c>
      <c r="AT64" s="306">
        <f t="shared" si="18"/>
        <v>0</v>
      </c>
      <c r="AU64" s="306">
        <f t="shared" si="19"/>
        <v>0</v>
      </c>
      <c r="AV64" s="306">
        <f t="shared" si="20"/>
        <v>0</v>
      </c>
      <c r="AW64" s="306">
        <f t="shared" si="21"/>
        <v>0</v>
      </c>
      <c r="AX64" s="306">
        <f t="shared" si="78"/>
        <v>0</v>
      </c>
      <c r="AY64" s="305">
        <f t="shared" si="22"/>
        <v>0</v>
      </c>
      <c r="AZ64" s="304">
        <f t="shared" si="23"/>
        <v>0</v>
      </c>
      <c r="BA64" s="301">
        <f t="shared" si="24"/>
        <v>0</v>
      </c>
      <c r="BB64" s="301">
        <f t="shared" si="25"/>
        <v>0</v>
      </c>
      <c r="BC64" s="301">
        <f t="shared" si="26"/>
        <v>0</v>
      </c>
      <c r="BD64" s="301">
        <f t="shared" si="27"/>
        <v>0</v>
      </c>
      <c r="BE64" s="301">
        <f t="shared" si="28"/>
        <v>0</v>
      </c>
      <c r="BF64" s="301">
        <f t="shared" si="29"/>
        <v>0</v>
      </c>
      <c r="BG64" s="301">
        <f t="shared" si="30"/>
        <v>0</v>
      </c>
      <c r="BH64" s="301">
        <f t="shared" si="31"/>
        <v>0</v>
      </c>
      <c r="BI64" s="301">
        <f t="shared" si="32"/>
        <v>0</v>
      </c>
      <c r="BJ64" s="300">
        <f t="shared" si="33"/>
        <v>0</v>
      </c>
      <c r="BL64" s="306">
        <f t="shared" si="34"/>
        <v>0</v>
      </c>
      <c r="BM64" s="306">
        <f t="shared" si="35"/>
        <v>0</v>
      </c>
      <c r="BN64" s="308">
        <f t="shared" si="36"/>
        <v>0</v>
      </c>
      <c r="BO64" s="307">
        <f t="shared" si="37"/>
        <v>0</v>
      </c>
      <c r="BP64" s="307">
        <f t="shared" si="38"/>
        <v>0</v>
      </c>
      <c r="BQ64" s="306">
        <f t="shared" si="39"/>
        <v>0</v>
      </c>
      <c r="BR64" s="306">
        <f t="shared" si="40"/>
        <v>0</v>
      </c>
      <c r="BS64" s="306">
        <f t="shared" si="41"/>
        <v>0</v>
      </c>
      <c r="BT64" s="306">
        <f t="shared" si="42"/>
        <v>0</v>
      </c>
      <c r="BU64" s="305">
        <f t="shared" si="43"/>
        <v>0</v>
      </c>
      <c r="BV64" s="304">
        <f t="shared" si="44"/>
        <v>0</v>
      </c>
      <c r="BW64" s="301">
        <f t="shared" si="45"/>
        <v>0</v>
      </c>
      <c r="BX64" s="301">
        <f t="shared" si="46"/>
        <v>0</v>
      </c>
      <c r="BY64" s="301">
        <f t="shared" si="47"/>
        <v>0</v>
      </c>
      <c r="BZ64" s="301">
        <f t="shared" si="48"/>
        <v>0</v>
      </c>
      <c r="CA64" s="301">
        <f t="shared" si="49"/>
        <v>0</v>
      </c>
      <c r="CB64" s="301">
        <f t="shared" si="50"/>
        <v>0</v>
      </c>
      <c r="CC64" s="301">
        <f t="shared" si="51"/>
        <v>0</v>
      </c>
      <c r="CD64" s="301">
        <f t="shared" si="52"/>
        <v>0</v>
      </c>
      <c r="CE64" s="301">
        <f t="shared" si="53"/>
        <v>0</v>
      </c>
      <c r="CF64" s="300">
        <f t="shared" si="54"/>
        <v>0</v>
      </c>
      <c r="CG64" s="300"/>
      <c r="CH64" s="300">
        <f t="shared" si="55"/>
        <v>0</v>
      </c>
      <c r="CI64" s="300">
        <f t="shared" si="56"/>
        <v>0</v>
      </c>
      <c r="CJ64" s="300">
        <f t="shared" si="57"/>
        <v>0</v>
      </c>
      <c r="CK64" s="300">
        <f t="shared" si="58"/>
        <v>0</v>
      </c>
      <c r="CL64" s="303"/>
      <c r="CM64" s="302">
        <f t="shared" si="59"/>
        <v>0</v>
      </c>
      <c r="CN64" s="302">
        <f t="shared" si="60"/>
        <v>0</v>
      </c>
      <c r="CO64" s="301">
        <f t="shared" si="61"/>
        <v>0</v>
      </c>
      <c r="CP64" s="301">
        <f t="shared" si="62"/>
        <v>0</v>
      </c>
      <c r="CQ64" s="301">
        <f t="shared" si="63"/>
        <v>0</v>
      </c>
      <c r="CR64" s="301">
        <f t="shared" si="64"/>
        <v>0</v>
      </c>
      <c r="CS64" s="301">
        <f t="shared" si="65"/>
        <v>0</v>
      </c>
      <c r="CT64" s="301">
        <f t="shared" si="66"/>
        <v>0</v>
      </c>
      <c r="CU64" s="301">
        <f t="shared" si="67"/>
        <v>0</v>
      </c>
      <c r="CV64" s="301">
        <f t="shared" si="68"/>
        <v>0</v>
      </c>
      <c r="CW64" s="301">
        <f t="shared" si="69"/>
        <v>0</v>
      </c>
      <c r="CX64" s="301">
        <f t="shared" si="70"/>
        <v>0</v>
      </c>
      <c r="CY64" s="301">
        <f t="shared" si="71"/>
        <v>0</v>
      </c>
      <c r="CZ64" s="301">
        <f t="shared" si="72"/>
        <v>0</v>
      </c>
      <c r="DA64" s="300">
        <f t="shared" si="79"/>
        <v>0</v>
      </c>
      <c r="DC64" s="299">
        <f t="shared" si="73"/>
        <v>0</v>
      </c>
      <c r="DD64" s="299">
        <f t="shared" si="74"/>
        <v>0</v>
      </c>
      <c r="DE64" s="299">
        <f t="shared" si="75"/>
        <v>0</v>
      </c>
    </row>
    <row r="65" spans="2:109" x14ac:dyDescent="0.2">
      <c r="B65" s="368"/>
      <c r="C65" s="368"/>
      <c r="D65" s="315"/>
      <c r="E65" s="315"/>
      <c r="F65" s="315"/>
      <c r="G65" s="368"/>
      <c r="H65" s="368"/>
      <c r="I65" s="368"/>
      <c r="J65" s="368"/>
      <c r="K65" s="368"/>
      <c r="L65" s="303"/>
      <c r="M65" s="344" t="str">
        <f t="shared" si="81"/>
        <v/>
      </c>
      <c r="N65" s="367" t="str">
        <f t="shared" si="80"/>
        <v/>
      </c>
      <c r="O65" s="344" t="str">
        <f t="shared" si="76"/>
        <v/>
      </c>
      <c r="P65" s="347"/>
      <c r="Q65" s="232" t="str">
        <f t="shared" si="1"/>
        <v/>
      </c>
      <c r="AB65" s="314" t="str">
        <f t="shared" si="2"/>
        <v/>
      </c>
      <c r="AC65" s="312" t="str">
        <f t="shared" si="3"/>
        <v/>
      </c>
      <c r="AD65" s="313" t="str">
        <f t="shared" si="4"/>
        <v/>
      </c>
      <c r="AE65" s="312" t="str">
        <f t="shared" si="5"/>
        <v/>
      </c>
      <c r="AF65" s="313" t="str">
        <f t="shared" si="6"/>
        <v/>
      </c>
      <c r="AG65" s="312" t="str">
        <f t="shared" si="7"/>
        <v/>
      </c>
      <c r="AH65" s="313" t="str">
        <f t="shared" si="8"/>
        <v/>
      </c>
      <c r="AI65" s="312" t="str">
        <f t="shared" si="9"/>
        <v/>
      </c>
      <c r="AJ65" s="311" t="str">
        <f t="shared" si="10"/>
        <v/>
      </c>
      <c r="AK65" s="310" t="str">
        <f t="shared" si="11"/>
        <v/>
      </c>
      <c r="AL65" s="310" t="str">
        <f t="shared" si="12"/>
        <v/>
      </c>
      <c r="AM65" s="309" t="str">
        <f t="shared" si="13"/>
        <v/>
      </c>
      <c r="AN65" s="309" t="str">
        <f t="shared" si="14"/>
        <v/>
      </c>
      <c r="AP65" s="306">
        <f t="shared" si="77"/>
        <v>0</v>
      </c>
      <c r="AQ65" s="306">
        <f t="shared" si="15"/>
        <v>0</v>
      </c>
      <c r="AR65" s="308">
        <f t="shared" si="16"/>
        <v>0</v>
      </c>
      <c r="AS65" s="306">
        <f t="shared" si="17"/>
        <v>0</v>
      </c>
      <c r="AT65" s="306">
        <f t="shared" si="18"/>
        <v>0</v>
      </c>
      <c r="AU65" s="306">
        <f t="shared" si="19"/>
        <v>0</v>
      </c>
      <c r="AV65" s="306">
        <f t="shared" si="20"/>
        <v>0</v>
      </c>
      <c r="AW65" s="306">
        <f t="shared" si="21"/>
        <v>0</v>
      </c>
      <c r="AX65" s="306">
        <f t="shared" si="78"/>
        <v>0</v>
      </c>
      <c r="AY65" s="305">
        <f t="shared" si="22"/>
        <v>0</v>
      </c>
      <c r="AZ65" s="304">
        <f t="shared" si="23"/>
        <v>0</v>
      </c>
      <c r="BA65" s="301">
        <f t="shared" si="24"/>
        <v>0</v>
      </c>
      <c r="BB65" s="301">
        <f t="shared" si="25"/>
        <v>0</v>
      </c>
      <c r="BC65" s="301">
        <f t="shared" si="26"/>
        <v>0</v>
      </c>
      <c r="BD65" s="301">
        <f t="shared" si="27"/>
        <v>0</v>
      </c>
      <c r="BE65" s="301">
        <f t="shared" si="28"/>
        <v>0</v>
      </c>
      <c r="BF65" s="301">
        <f t="shared" si="29"/>
        <v>0</v>
      </c>
      <c r="BG65" s="301">
        <f t="shared" si="30"/>
        <v>0</v>
      </c>
      <c r="BH65" s="301">
        <f t="shared" si="31"/>
        <v>0</v>
      </c>
      <c r="BI65" s="301">
        <f t="shared" si="32"/>
        <v>0</v>
      </c>
      <c r="BJ65" s="300">
        <f t="shared" si="33"/>
        <v>0</v>
      </c>
      <c r="BL65" s="306">
        <f t="shared" si="34"/>
        <v>0</v>
      </c>
      <c r="BM65" s="306">
        <f t="shared" si="35"/>
        <v>0</v>
      </c>
      <c r="BN65" s="308">
        <f t="shared" si="36"/>
        <v>0</v>
      </c>
      <c r="BO65" s="307">
        <f t="shared" si="37"/>
        <v>0</v>
      </c>
      <c r="BP65" s="307">
        <f t="shared" si="38"/>
        <v>0</v>
      </c>
      <c r="BQ65" s="306">
        <f t="shared" si="39"/>
        <v>0</v>
      </c>
      <c r="BR65" s="306">
        <f t="shared" si="40"/>
        <v>0</v>
      </c>
      <c r="BS65" s="306">
        <f t="shared" si="41"/>
        <v>0</v>
      </c>
      <c r="BT65" s="306">
        <f t="shared" si="42"/>
        <v>0</v>
      </c>
      <c r="BU65" s="305">
        <f t="shared" si="43"/>
        <v>0</v>
      </c>
      <c r="BV65" s="304">
        <f t="shared" si="44"/>
        <v>0</v>
      </c>
      <c r="BW65" s="301">
        <f t="shared" si="45"/>
        <v>0</v>
      </c>
      <c r="BX65" s="301">
        <f t="shared" si="46"/>
        <v>0</v>
      </c>
      <c r="BY65" s="301">
        <f t="shared" si="47"/>
        <v>0</v>
      </c>
      <c r="BZ65" s="301">
        <f t="shared" si="48"/>
        <v>0</v>
      </c>
      <c r="CA65" s="301">
        <f t="shared" si="49"/>
        <v>0</v>
      </c>
      <c r="CB65" s="301">
        <f t="shared" si="50"/>
        <v>0</v>
      </c>
      <c r="CC65" s="301">
        <f t="shared" si="51"/>
        <v>0</v>
      </c>
      <c r="CD65" s="301">
        <f t="shared" si="52"/>
        <v>0</v>
      </c>
      <c r="CE65" s="301">
        <f t="shared" si="53"/>
        <v>0</v>
      </c>
      <c r="CF65" s="300">
        <f t="shared" si="54"/>
        <v>0</v>
      </c>
      <c r="CG65" s="300"/>
      <c r="CH65" s="300">
        <f t="shared" si="55"/>
        <v>0</v>
      </c>
      <c r="CI65" s="300">
        <f t="shared" si="56"/>
        <v>0</v>
      </c>
      <c r="CJ65" s="300">
        <f t="shared" si="57"/>
        <v>0</v>
      </c>
      <c r="CK65" s="300">
        <f t="shared" si="58"/>
        <v>0</v>
      </c>
      <c r="CL65" s="303"/>
      <c r="CM65" s="302">
        <f t="shared" si="59"/>
        <v>0</v>
      </c>
      <c r="CN65" s="302">
        <f t="shared" si="60"/>
        <v>0</v>
      </c>
      <c r="CO65" s="301">
        <f t="shared" si="61"/>
        <v>0</v>
      </c>
      <c r="CP65" s="301">
        <f t="shared" si="62"/>
        <v>0</v>
      </c>
      <c r="CQ65" s="301">
        <f t="shared" si="63"/>
        <v>0</v>
      </c>
      <c r="CR65" s="301">
        <f t="shared" si="64"/>
        <v>0</v>
      </c>
      <c r="CS65" s="301">
        <f t="shared" si="65"/>
        <v>0</v>
      </c>
      <c r="CT65" s="301">
        <f t="shared" si="66"/>
        <v>0</v>
      </c>
      <c r="CU65" s="301">
        <f t="shared" si="67"/>
        <v>0</v>
      </c>
      <c r="CV65" s="301">
        <f t="shared" si="68"/>
        <v>0</v>
      </c>
      <c r="CW65" s="301">
        <f t="shared" si="69"/>
        <v>0</v>
      </c>
      <c r="CX65" s="301">
        <f t="shared" si="70"/>
        <v>0</v>
      </c>
      <c r="CY65" s="301">
        <f t="shared" si="71"/>
        <v>0</v>
      </c>
      <c r="CZ65" s="301">
        <f t="shared" si="72"/>
        <v>0</v>
      </c>
      <c r="DA65" s="300">
        <f t="shared" si="79"/>
        <v>0</v>
      </c>
      <c r="DC65" s="299">
        <f t="shared" si="73"/>
        <v>0</v>
      </c>
      <c r="DD65" s="299">
        <f t="shared" si="74"/>
        <v>0</v>
      </c>
      <c r="DE65" s="299">
        <f t="shared" si="75"/>
        <v>0</v>
      </c>
    </row>
    <row r="66" spans="2:109" x14ac:dyDescent="0.2">
      <c r="B66" s="368"/>
      <c r="C66" s="368"/>
      <c r="D66" s="315"/>
      <c r="E66" s="315"/>
      <c r="F66" s="315"/>
      <c r="G66" s="368"/>
      <c r="H66" s="368"/>
      <c r="I66" s="368"/>
      <c r="J66" s="368"/>
      <c r="K66" s="368"/>
      <c r="L66" s="303"/>
      <c r="M66" s="344" t="str">
        <f t="shared" si="81"/>
        <v/>
      </c>
      <c r="N66" s="367" t="str">
        <f t="shared" si="80"/>
        <v/>
      </c>
      <c r="O66" s="344" t="str">
        <f t="shared" si="76"/>
        <v/>
      </c>
      <c r="P66" s="347"/>
      <c r="Q66" s="232" t="str">
        <f t="shared" si="1"/>
        <v/>
      </c>
      <c r="AB66" s="314" t="str">
        <f t="shared" si="2"/>
        <v/>
      </c>
      <c r="AC66" s="312" t="str">
        <f t="shared" si="3"/>
        <v/>
      </c>
      <c r="AD66" s="313" t="str">
        <f t="shared" si="4"/>
        <v/>
      </c>
      <c r="AE66" s="312" t="str">
        <f t="shared" si="5"/>
        <v/>
      </c>
      <c r="AF66" s="313" t="str">
        <f t="shared" si="6"/>
        <v/>
      </c>
      <c r="AG66" s="312" t="str">
        <f t="shared" si="7"/>
        <v/>
      </c>
      <c r="AH66" s="313" t="str">
        <f t="shared" si="8"/>
        <v/>
      </c>
      <c r="AI66" s="312" t="str">
        <f t="shared" si="9"/>
        <v/>
      </c>
      <c r="AJ66" s="311" t="str">
        <f t="shared" si="10"/>
        <v/>
      </c>
      <c r="AK66" s="310" t="str">
        <f t="shared" si="11"/>
        <v/>
      </c>
      <c r="AL66" s="310" t="str">
        <f t="shared" si="12"/>
        <v/>
      </c>
      <c r="AM66" s="309" t="str">
        <f t="shared" si="13"/>
        <v/>
      </c>
      <c r="AN66" s="309" t="str">
        <f t="shared" si="14"/>
        <v/>
      </c>
      <c r="AP66" s="306">
        <f t="shared" si="77"/>
        <v>0</v>
      </c>
      <c r="AQ66" s="306">
        <f t="shared" si="15"/>
        <v>0</v>
      </c>
      <c r="AR66" s="308">
        <f t="shared" si="16"/>
        <v>0</v>
      </c>
      <c r="AS66" s="306">
        <f t="shared" si="17"/>
        <v>0</v>
      </c>
      <c r="AT66" s="306">
        <f t="shared" si="18"/>
        <v>0</v>
      </c>
      <c r="AU66" s="306">
        <f t="shared" si="19"/>
        <v>0</v>
      </c>
      <c r="AV66" s="306">
        <f t="shared" si="20"/>
        <v>0</v>
      </c>
      <c r="AW66" s="306">
        <f t="shared" si="21"/>
        <v>0</v>
      </c>
      <c r="AX66" s="306">
        <f t="shared" si="78"/>
        <v>0</v>
      </c>
      <c r="AY66" s="305">
        <f t="shared" si="22"/>
        <v>0</v>
      </c>
      <c r="AZ66" s="304">
        <f t="shared" si="23"/>
        <v>0</v>
      </c>
      <c r="BA66" s="301">
        <f t="shared" si="24"/>
        <v>0</v>
      </c>
      <c r="BB66" s="301">
        <f t="shared" si="25"/>
        <v>0</v>
      </c>
      <c r="BC66" s="301">
        <f t="shared" si="26"/>
        <v>0</v>
      </c>
      <c r="BD66" s="301">
        <f t="shared" si="27"/>
        <v>0</v>
      </c>
      <c r="BE66" s="301">
        <f t="shared" si="28"/>
        <v>0</v>
      </c>
      <c r="BF66" s="301">
        <f t="shared" si="29"/>
        <v>0</v>
      </c>
      <c r="BG66" s="301">
        <f t="shared" si="30"/>
        <v>0</v>
      </c>
      <c r="BH66" s="301">
        <f t="shared" si="31"/>
        <v>0</v>
      </c>
      <c r="BI66" s="301">
        <f t="shared" si="32"/>
        <v>0</v>
      </c>
      <c r="BJ66" s="300">
        <f t="shared" si="33"/>
        <v>0</v>
      </c>
      <c r="BL66" s="306">
        <f t="shared" si="34"/>
        <v>0</v>
      </c>
      <c r="BM66" s="306">
        <f t="shared" si="35"/>
        <v>0</v>
      </c>
      <c r="BN66" s="308">
        <f t="shared" si="36"/>
        <v>0</v>
      </c>
      <c r="BO66" s="307">
        <f t="shared" si="37"/>
        <v>0</v>
      </c>
      <c r="BP66" s="307">
        <f t="shared" si="38"/>
        <v>0</v>
      </c>
      <c r="BQ66" s="306">
        <f t="shared" si="39"/>
        <v>0</v>
      </c>
      <c r="BR66" s="306">
        <f t="shared" si="40"/>
        <v>0</v>
      </c>
      <c r="BS66" s="306">
        <f t="shared" si="41"/>
        <v>0</v>
      </c>
      <c r="BT66" s="306">
        <f t="shared" si="42"/>
        <v>0</v>
      </c>
      <c r="BU66" s="305">
        <f t="shared" si="43"/>
        <v>0</v>
      </c>
      <c r="BV66" s="304">
        <f t="shared" si="44"/>
        <v>0</v>
      </c>
      <c r="BW66" s="301">
        <f t="shared" si="45"/>
        <v>0</v>
      </c>
      <c r="BX66" s="301">
        <f t="shared" si="46"/>
        <v>0</v>
      </c>
      <c r="BY66" s="301">
        <f t="shared" si="47"/>
        <v>0</v>
      </c>
      <c r="BZ66" s="301">
        <f t="shared" si="48"/>
        <v>0</v>
      </c>
      <c r="CA66" s="301">
        <f t="shared" si="49"/>
        <v>0</v>
      </c>
      <c r="CB66" s="301">
        <f t="shared" si="50"/>
        <v>0</v>
      </c>
      <c r="CC66" s="301">
        <f t="shared" si="51"/>
        <v>0</v>
      </c>
      <c r="CD66" s="301">
        <f t="shared" si="52"/>
        <v>0</v>
      </c>
      <c r="CE66" s="301">
        <f t="shared" si="53"/>
        <v>0</v>
      </c>
      <c r="CF66" s="300">
        <f t="shared" si="54"/>
        <v>0</v>
      </c>
      <c r="CG66" s="300"/>
      <c r="CH66" s="300">
        <f t="shared" si="55"/>
        <v>0</v>
      </c>
      <c r="CI66" s="300">
        <f t="shared" si="56"/>
        <v>0</v>
      </c>
      <c r="CJ66" s="300">
        <f t="shared" si="57"/>
        <v>0</v>
      </c>
      <c r="CK66" s="300">
        <f t="shared" si="58"/>
        <v>0</v>
      </c>
      <c r="CL66" s="303"/>
      <c r="CM66" s="302">
        <f t="shared" si="59"/>
        <v>0</v>
      </c>
      <c r="CN66" s="302">
        <f t="shared" si="60"/>
        <v>0</v>
      </c>
      <c r="CO66" s="301">
        <f t="shared" si="61"/>
        <v>0</v>
      </c>
      <c r="CP66" s="301">
        <f t="shared" si="62"/>
        <v>0</v>
      </c>
      <c r="CQ66" s="301">
        <f t="shared" si="63"/>
        <v>0</v>
      </c>
      <c r="CR66" s="301">
        <f t="shared" si="64"/>
        <v>0</v>
      </c>
      <c r="CS66" s="301">
        <f t="shared" si="65"/>
        <v>0</v>
      </c>
      <c r="CT66" s="301">
        <f t="shared" si="66"/>
        <v>0</v>
      </c>
      <c r="CU66" s="301">
        <f t="shared" si="67"/>
        <v>0</v>
      </c>
      <c r="CV66" s="301">
        <f t="shared" si="68"/>
        <v>0</v>
      </c>
      <c r="CW66" s="301">
        <f t="shared" si="69"/>
        <v>0</v>
      </c>
      <c r="CX66" s="301">
        <f t="shared" si="70"/>
        <v>0</v>
      </c>
      <c r="CY66" s="301">
        <f t="shared" si="71"/>
        <v>0</v>
      </c>
      <c r="CZ66" s="301">
        <f t="shared" si="72"/>
        <v>0</v>
      </c>
      <c r="DA66" s="300">
        <f t="shared" si="79"/>
        <v>0</v>
      </c>
      <c r="DC66" s="299">
        <f t="shared" si="73"/>
        <v>0</v>
      </c>
      <c r="DD66" s="299">
        <f t="shared" si="74"/>
        <v>0</v>
      </c>
      <c r="DE66" s="299">
        <f t="shared" si="75"/>
        <v>0</v>
      </c>
    </row>
    <row r="67" spans="2:109" x14ac:dyDescent="0.2">
      <c r="B67" s="368"/>
      <c r="C67" s="368"/>
      <c r="D67" s="315"/>
      <c r="E67" s="315"/>
      <c r="F67" s="315"/>
      <c r="G67" s="368"/>
      <c r="H67" s="368"/>
      <c r="I67" s="368"/>
      <c r="J67" s="368"/>
      <c r="K67" s="368"/>
      <c r="L67" s="303"/>
      <c r="M67" s="344" t="str">
        <f t="shared" si="81"/>
        <v/>
      </c>
      <c r="N67" s="367" t="str">
        <f t="shared" si="80"/>
        <v/>
      </c>
      <c r="O67" s="344" t="str">
        <f t="shared" si="76"/>
        <v/>
      </c>
      <c r="P67" s="347"/>
      <c r="Q67" s="232" t="str">
        <f t="shared" si="1"/>
        <v/>
      </c>
      <c r="AB67" s="314" t="str">
        <f t="shared" si="2"/>
        <v/>
      </c>
      <c r="AC67" s="312" t="str">
        <f t="shared" si="3"/>
        <v/>
      </c>
      <c r="AD67" s="313" t="str">
        <f t="shared" si="4"/>
        <v/>
      </c>
      <c r="AE67" s="312" t="str">
        <f t="shared" si="5"/>
        <v/>
      </c>
      <c r="AF67" s="313" t="str">
        <f t="shared" si="6"/>
        <v/>
      </c>
      <c r="AG67" s="312" t="str">
        <f t="shared" si="7"/>
        <v/>
      </c>
      <c r="AH67" s="313" t="str">
        <f t="shared" si="8"/>
        <v/>
      </c>
      <c r="AI67" s="312" t="str">
        <f t="shared" si="9"/>
        <v/>
      </c>
      <c r="AJ67" s="311" t="str">
        <f t="shared" si="10"/>
        <v/>
      </c>
      <c r="AK67" s="310" t="str">
        <f t="shared" si="11"/>
        <v/>
      </c>
      <c r="AL67" s="310" t="str">
        <f t="shared" si="12"/>
        <v/>
      </c>
      <c r="AM67" s="309" t="str">
        <f t="shared" si="13"/>
        <v/>
      </c>
      <c r="AN67" s="309" t="str">
        <f t="shared" si="14"/>
        <v/>
      </c>
      <c r="AP67" s="306">
        <f t="shared" si="77"/>
        <v>0</v>
      </c>
      <c r="AQ67" s="306">
        <f t="shared" si="15"/>
        <v>0</v>
      </c>
      <c r="AR67" s="308">
        <f t="shared" si="16"/>
        <v>0</v>
      </c>
      <c r="AS67" s="306">
        <f t="shared" si="17"/>
        <v>0</v>
      </c>
      <c r="AT67" s="306">
        <f t="shared" si="18"/>
        <v>0</v>
      </c>
      <c r="AU67" s="306">
        <f t="shared" si="19"/>
        <v>0</v>
      </c>
      <c r="AV67" s="306">
        <f t="shared" si="20"/>
        <v>0</v>
      </c>
      <c r="AW67" s="306">
        <f t="shared" si="21"/>
        <v>0</v>
      </c>
      <c r="AX67" s="306">
        <f t="shared" si="78"/>
        <v>0</v>
      </c>
      <c r="AY67" s="305">
        <f t="shared" si="22"/>
        <v>0</v>
      </c>
      <c r="AZ67" s="304">
        <f t="shared" si="23"/>
        <v>0</v>
      </c>
      <c r="BA67" s="301">
        <f t="shared" si="24"/>
        <v>0</v>
      </c>
      <c r="BB67" s="301">
        <f t="shared" si="25"/>
        <v>0</v>
      </c>
      <c r="BC67" s="301">
        <f t="shared" si="26"/>
        <v>0</v>
      </c>
      <c r="BD67" s="301">
        <f t="shared" si="27"/>
        <v>0</v>
      </c>
      <c r="BE67" s="301">
        <f t="shared" si="28"/>
        <v>0</v>
      </c>
      <c r="BF67" s="301">
        <f t="shared" si="29"/>
        <v>0</v>
      </c>
      <c r="BG67" s="301">
        <f t="shared" si="30"/>
        <v>0</v>
      </c>
      <c r="BH67" s="301">
        <f t="shared" si="31"/>
        <v>0</v>
      </c>
      <c r="BI67" s="301">
        <f t="shared" si="32"/>
        <v>0</v>
      </c>
      <c r="BJ67" s="300">
        <f t="shared" si="33"/>
        <v>0</v>
      </c>
      <c r="BL67" s="306">
        <f t="shared" si="34"/>
        <v>0</v>
      </c>
      <c r="BM67" s="306">
        <f t="shared" si="35"/>
        <v>0</v>
      </c>
      <c r="BN67" s="308">
        <f t="shared" si="36"/>
        <v>0</v>
      </c>
      <c r="BO67" s="307">
        <f t="shared" si="37"/>
        <v>0</v>
      </c>
      <c r="BP67" s="307">
        <f t="shared" si="38"/>
        <v>0</v>
      </c>
      <c r="BQ67" s="306">
        <f t="shared" si="39"/>
        <v>0</v>
      </c>
      <c r="BR67" s="306">
        <f t="shared" si="40"/>
        <v>0</v>
      </c>
      <c r="BS67" s="306">
        <f t="shared" si="41"/>
        <v>0</v>
      </c>
      <c r="BT67" s="306">
        <f t="shared" si="42"/>
        <v>0</v>
      </c>
      <c r="BU67" s="305">
        <f t="shared" si="43"/>
        <v>0</v>
      </c>
      <c r="BV67" s="304">
        <f t="shared" si="44"/>
        <v>0</v>
      </c>
      <c r="BW67" s="301">
        <f t="shared" si="45"/>
        <v>0</v>
      </c>
      <c r="BX67" s="301">
        <f t="shared" si="46"/>
        <v>0</v>
      </c>
      <c r="BY67" s="301">
        <f t="shared" si="47"/>
        <v>0</v>
      </c>
      <c r="BZ67" s="301">
        <f t="shared" si="48"/>
        <v>0</v>
      </c>
      <c r="CA67" s="301">
        <f t="shared" si="49"/>
        <v>0</v>
      </c>
      <c r="CB67" s="301">
        <f t="shared" si="50"/>
        <v>0</v>
      </c>
      <c r="CC67" s="301">
        <f t="shared" si="51"/>
        <v>0</v>
      </c>
      <c r="CD67" s="301">
        <f t="shared" si="52"/>
        <v>0</v>
      </c>
      <c r="CE67" s="301">
        <f t="shared" si="53"/>
        <v>0</v>
      </c>
      <c r="CF67" s="300">
        <f t="shared" si="54"/>
        <v>0</v>
      </c>
      <c r="CG67" s="300"/>
      <c r="CH67" s="300">
        <f t="shared" si="55"/>
        <v>0</v>
      </c>
      <c r="CI67" s="300">
        <f t="shared" si="56"/>
        <v>0</v>
      </c>
      <c r="CJ67" s="300">
        <f t="shared" si="57"/>
        <v>0</v>
      </c>
      <c r="CK67" s="300">
        <f t="shared" si="58"/>
        <v>0</v>
      </c>
      <c r="CL67" s="303"/>
      <c r="CM67" s="302">
        <f t="shared" si="59"/>
        <v>0</v>
      </c>
      <c r="CN67" s="302">
        <f t="shared" si="60"/>
        <v>0</v>
      </c>
      <c r="CO67" s="301">
        <f t="shared" si="61"/>
        <v>0</v>
      </c>
      <c r="CP67" s="301">
        <f t="shared" si="62"/>
        <v>0</v>
      </c>
      <c r="CQ67" s="301">
        <f t="shared" si="63"/>
        <v>0</v>
      </c>
      <c r="CR67" s="301">
        <f t="shared" si="64"/>
        <v>0</v>
      </c>
      <c r="CS67" s="301">
        <f t="shared" si="65"/>
        <v>0</v>
      </c>
      <c r="CT67" s="301">
        <f t="shared" si="66"/>
        <v>0</v>
      </c>
      <c r="CU67" s="301">
        <f t="shared" si="67"/>
        <v>0</v>
      </c>
      <c r="CV67" s="301">
        <f t="shared" si="68"/>
        <v>0</v>
      </c>
      <c r="CW67" s="301">
        <f t="shared" si="69"/>
        <v>0</v>
      </c>
      <c r="CX67" s="301">
        <f t="shared" si="70"/>
        <v>0</v>
      </c>
      <c r="CY67" s="301">
        <f t="shared" si="71"/>
        <v>0</v>
      </c>
      <c r="CZ67" s="301">
        <f t="shared" si="72"/>
        <v>0</v>
      </c>
      <c r="DA67" s="300">
        <f t="shared" si="79"/>
        <v>0</v>
      </c>
      <c r="DC67" s="299">
        <f t="shared" si="73"/>
        <v>0</v>
      </c>
      <c r="DD67" s="299">
        <f t="shared" si="74"/>
        <v>0</v>
      </c>
      <c r="DE67" s="299">
        <f t="shared" si="75"/>
        <v>0</v>
      </c>
    </row>
    <row r="68" spans="2:109" x14ac:dyDescent="0.2">
      <c r="B68" s="368"/>
      <c r="C68" s="368"/>
      <c r="D68" s="315"/>
      <c r="E68" s="315"/>
      <c r="F68" s="315"/>
      <c r="G68" s="368"/>
      <c r="H68" s="368"/>
      <c r="I68" s="368"/>
      <c r="J68" s="368"/>
      <c r="K68" s="368"/>
      <c r="L68" s="303"/>
      <c r="M68" s="344" t="str">
        <f t="shared" si="81"/>
        <v/>
      </c>
      <c r="N68" s="367" t="str">
        <f t="shared" si="80"/>
        <v/>
      </c>
      <c r="O68" s="344" t="str">
        <f t="shared" si="76"/>
        <v/>
      </c>
      <c r="P68" s="347"/>
      <c r="Q68" s="232" t="str">
        <f t="shared" si="1"/>
        <v/>
      </c>
      <c r="AB68" s="314" t="str">
        <f t="shared" si="2"/>
        <v/>
      </c>
      <c r="AC68" s="312" t="str">
        <f t="shared" si="3"/>
        <v/>
      </c>
      <c r="AD68" s="313" t="str">
        <f t="shared" si="4"/>
        <v/>
      </c>
      <c r="AE68" s="312" t="str">
        <f t="shared" si="5"/>
        <v/>
      </c>
      <c r="AF68" s="313" t="str">
        <f t="shared" si="6"/>
        <v/>
      </c>
      <c r="AG68" s="312" t="str">
        <f t="shared" si="7"/>
        <v/>
      </c>
      <c r="AH68" s="313" t="str">
        <f t="shared" si="8"/>
        <v/>
      </c>
      <c r="AI68" s="312" t="str">
        <f t="shared" si="9"/>
        <v/>
      </c>
      <c r="AJ68" s="311" t="str">
        <f t="shared" si="10"/>
        <v/>
      </c>
      <c r="AK68" s="310" t="str">
        <f t="shared" si="11"/>
        <v/>
      </c>
      <c r="AL68" s="310" t="str">
        <f t="shared" si="12"/>
        <v/>
      </c>
      <c r="AM68" s="309" t="str">
        <f t="shared" si="13"/>
        <v/>
      </c>
      <c r="AN68" s="309" t="str">
        <f t="shared" si="14"/>
        <v/>
      </c>
      <c r="AP68" s="306">
        <f t="shared" si="77"/>
        <v>0</v>
      </c>
      <c r="AQ68" s="306">
        <f t="shared" si="15"/>
        <v>0</v>
      </c>
      <c r="AR68" s="308">
        <f t="shared" si="16"/>
        <v>0</v>
      </c>
      <c r="AS68" s="306">
        <f t="shared" si="17"/>
        <v>0</v>
      </c>
      <c r="AT68" s="306">
        <f t="shared" si="18"/>
        <v>0</v>
      </c>
      <c r="AU68" s="306">
        <f t="shared" si="19"/>
        <v>0</v>
      </c>
      <c r="AV68" s="306">
        <f t="shared" si="20"/>
        <v>0</v>
      </c>
      <c r="AW68" s="306">
        <f t="shared" si="21"/>
        <v>0</v>
      </c>
      <c r="AX68" s="306">
        <f t="shared" si="78"/>
        <v>0</v>
      </c>
      <c r="AY68" s="305">
        <f t="shared" si="22"/>
        <v>0</v>
      </c>
      <c r="AZ68" s="304">
        <f t="shared" si="23"/>
        <v>0</v>
      </c>
      <c r="BA68" s="301">
        <f t="shared" si="24"/>
        <v>0</v>
      </c>
      <c r="BB68" s="301">
        <f t="shared" si="25"/>
        <v>0</v>
      </c>
      <c r="BC68" s="301">
        <f t="shared" si="26"/>
        <v>0</v>
      </c>
      <c r="BD68" s="301">
        <f t="shared" si="27"/>
        <v>0</v>
      </c>
      <c r="BE68" s="301">
        <f t="shared" si="28"/>
        <v>0</v>
      </c>
      <c r="BF68" s="301">
        <f t="shared" si="29"/>
        <v>0</v>
      </c>
      <c r="BG68" s="301">
        <f t="shared" si="30"/>
        <v>0</v>
      </c>
      <c r="BH68" s="301">
        <f t="shared" si="31"/>
        <v>0</v>
      </c>
      <c r="BI68" s="301">
        <f t="shared" si="32"/>
        <v>0</v>
      </c>
      <c r="BJ68" s="300">
        <f t="shared" si="33"/>
        <v>0</v>
      </c>
      <c r="BL68" s="306">
        <f t="shared" si="34"/>
        <v>0</v>
      </c>
      <c r="BM68" s="306">
        <f t="shared" si="35"/>
        <v>0</v>
      </c>
      <c r="BN68" s="308">
        <f t="shared" si="36"/>
        <v>0</v>
      </c>
      <c r="BO68" s="307">
        <f t="shared" si="37"/>
        <v>0</v>
      </c>
      <c r="BP68" s="307">
        <f t="shared" si="38"/>
        <v>0</v>
      </c>
      <c r="BQ68" s="306">
        <f t="shared" si="39"/>
        <v>0</v>
      </c>
      <c r="BR68" s="306">
        <f t="shared" si="40"/>
        <v>0</v>
      </c>
      <c r="BS68" s="306">
        <f t="shared" si="41"/>
        <v>0</v>
      </c>
      <c r="BT68" s="306">
        <f t="shared" si="42"/>
        <v>0</v>
      </c>
      <c r="BU68" s="305">
        <f t="shared" si="43"/>
        <v>0</v>
      </c>
      <c r="BV68" s="304">
        <f t="shared" si="44"/>
        <v>0</v>
      </c>
      <c r="BW68" s="301">
        <f t="shared" si="45"/>
        <v>0</v>
      </c>
      <c r="BX68" s="301">
        <f t="shared" si="46"/>
        <v>0</v>
      </c>
      <c r="BY68" s="301">
        <f t="shared" si="47"/>
        <v>0</v>
      </c>
      <c r="BZ68" s="301">
        <f t="shared" si="48"/>
        <v>0</v>
      </c>
      <c r="CA68" s="301">
        <f t="shared" si="49"/>
        <v>0</v>
      </c>
      <c r="CB68" s="301">
        <f t="shared" si="50"/>
        <v>0</v>
      </c>
      <c r="CC68" s="301">
        <f t="shared" si="51"/>
        <v>0</v>
      </c>
      <c r="CD68" s="301">
        <f t="shared" si="52"/>
        <v>0</v>
      </c>
      <c r="CE68" s="301">
        <f t="shared" si="53"/>
        <v>0</v>
      </c>
      <c r="CF68" s="300">
        <f t="shared" si="54"/>
        <v>0</v>
      </c>
      <c r="CG68" s="300"/>
      <c r="CH68" s="300">
        <f t="shared" si="55"/>
        <v>0</v>
      </c>
      <c r="CI68" s="300">
        <f t="shared" si="56"/>
        <v>0</v>
      </c>
      <c r="CJ68" s="300">
        <f t="shared" si="57"/>
        <v>0</v>
      </c>
      <c r="CK68" s="300">
        <f t="shared" si="58"/>
        <v>0</v>
      </c>
      <c r="CL68" s="303"/>
      <c r="CM68" s="302">
        <f t="shared" si="59"/>
        <v>0</v>
      </c>
      <c r="CN68" s="302">
        <f t="shared" si="60"/>
        <v>0</v>
      </c>
      <c r="CO68" s="301">
        <f t="shared" si="61"/>
        <v>0</v>
      </c>
      <c r="CP68" s="301">
        <f t="shared" si="62"/>
        <v>0</v>
      </c>
      <c r="CQ68" s="301">
        <f t="shared" si="63"/>
        <v>0</v>
      </c>
      <c r="CR68" s="301">
        <f t="shared" si="64"/>
        <v>0</v>
      </c>
      <c r="CS68" s="301">
        <f t="shared" si="65"/>
        <v>0</v>
      </c>
      <c r="CT68" s="301">
        <f t="shared" si="66"/>
        <v>0</v>
      </c>
      <c r="CU68" s="301">
        <f t="shared" si="67"/>
        <v>0</v>
      </c>
      <c r="CV68" s="301">
        <f t="shared" si="68"/>
        <v>0</v>
      </c>
      <c r="CW68" s="301">
        <f t="shared" si="69"/>
        <v>0</v>
      </c>
      <c r="CX68" s="301">
        <f t="shared" si="70"/>
        <v>0</v>
      </c>
      <c r="CY68" s="301">
        <f t="shared" si="71"/>
        <v>0</v>
      </c>
      <c r="CZ68" s="301">
        <f t="shared" si="72"/>
        <v>0</v>
      </c>
      <c r="DA68" s="300">
        <f t="shared" si="79"/>
        <v>0</v>
      </c>
      <c r="DC68" s="299">
        <f t="shared" si="73"/>
        <v>0</v>
      </c>
      <c r="DD68" s="299">
        <f t="shared" si="74"/>
        <v>0</v>
      </c>
      <c r="DE68" s="299">
        <f t="shared" si="75"/>
        <v>0</v>
      </c>
    </row>
    <row r="69" spans="2:109" x14ac:dyDescent="0.2">
      <c r="B69" s="368"/>
      <c r="C69" s="368"/>
      <c r="D69" s="315"/>
      <c r="E69" s="315"/>
      <c r="F69" s="315"/>
      <c r="G69" s="368"/>
      <c r="H69" s="368"/>
      <c r="I69" s="368"/>
      <c r="J69" s="368"/>
      <c r="K69" s="368"/>
      <c r="L69" s="303"/>
      <c r="M69" s="344" t="str">
        <f t="shared" si="81"/>
        <v/>
      </c>
      <c r="N69" s="367" t="str">
        <f t="shared" si="80"/>
        <v/>
      </c>
      <c r="O69" s="344" t="str">
        <f t="shared" si="76"/>
        <v/>
      </c>
      <c r="P69" s="347"/>
      <c r="Q69" s="232" t="str">
        <f t="shared" si="1"/>
        <v/>
      </c>
      <c r="AB69" s="314" t="str">
        <f t="shared" si="2"/>
        <v/>
      </c>
      <c r="AC69" s="312" t="str">
        <f t="shared" si="3"/>
        <v/>
      </c>
      <c r="AD69" s="313" t="str">
        <f t="shared" si="4"/>
        <v/>
      </c>
      <c r="AE69" s="312" t="str">
        <f t="shared" si="5"/>
        <v/>
      </c>
      <c r="AF69" s="313" t="str">
        <f t="shared" si="6"/>
        <v/>
      </c>
      <c r="AG69" s="312" t="str">
        <f t="shared" si="7"/>
        <v/>
      </c>
      <c r="AH69" s="313" t="str">
        <f t="shared" si="8"/>
        <v/>
      </c>
      <c r="AI69" s="312" t="str">
        <f t="shared" si="9"/>
        <v/>
      </c>
      <c r="AJ69" s="311" t="str">
        <f t="shared" si="10"/>
        <v/>
      </c>
      <c r="AK69" s="310" t="str">
        <f t="shared" si="11"/>
        <v/>
      </c>
      <c r="AL69" s="310" t="str">
        <f t="shared" si="12"/>
        <v/>
      </c>
      <c r="AM69" s="309" t="str">
        <f t="shared" si="13"/>
        <v/>
      </c>
      <c r="AN69" s="309" t="str">
        <f t="shared" si="14"/>
        <v/>
      </c>
      <c r="AP69" s="306">
        <f t="shared" si="77"/>
        <v>0</v>
      </c>
      <c r="AQ69" s="306">
        <f t="shared" si="15"/>
        <v>0</v>
      </c>
      <c r="AR69" s="308">
        <f t="shared" si="16"/>
        <v>0</v>
      </c>
      <c r="AS69" s="306">
        <f t="shared" si="17"/>
        <v>0</v>
      </c>
      <c r="AT69" s="306">
        <f t="shared" si="18"/>
        <v>0</v>
      </c>
      <c r="AU69" s="306">
        <f t="shared" si="19"/>
        <v>0</v>
      </c>
      <c r="AV69" s="306">
        <f t="shared" si="20"/>
        <v>0</v>
      </c>
      <c r="AW69" s="306">
        <f t="shared" si="21"/>
        <v>0</v>
      </c>
      <c r="AX69" s="306">
        <f t="shared" si="78"/>
        <v>0</v>
      </c>
      <c r="AY69" s="305">
        <f t="shared" si="22"/>
        <v>0</v>
      </c>
      <c r="AZ69" s="304">
        <f t="shared" si="23"/>
        <v>0</v>
      </c>
      <c r="BA69" s="301">
        <f t="shared" si="24"/>
        <v>0</v>
      </c>
      <c r="BB69" s="301">
        <f t="shared" si="25"/>
        <v>0</v>
      </c>
      <c r="BC69" s="301">
        <f t="shared" si="26"/>
        <v>0</v>
      </c>
      <c r="BD69" s="301">
        <f t="shared" si="27"/>
        <v>0</v>
      </c>
      <c r="BE69" s="301">
        <f t="shared" si="28"/>
        <v>0</v>
      </c>
      <c r="BF69" s="301">
        <f t="shared" si="29"/>
        <v>0</v>
      </c>
      <c r="BG69" s="301">
        <f t="shared" si="30"/>
        <v>0</v>
      </c>
      <c r="BH69" s="301">
        <f t="shared" si="31"/>
        <v>0</v>
      </c>
      <c r="BI69" s="301">
        <f t="shared" si="32"/>
        <v>0</v>
      </c>
      <c r="BJ69" s="300">
        <f t="shared" si="33"/>
        <v>0</v>
      </c>
      <c r="BL69" s="306">
        <f t="shared" si="34"/>
        <v>0</v>
      </c>
      <c r="BM69" s="306">
        <f t="shared" si="35"/>
        <v>0</v>
      </c>
      <c r="BN69" s="308">
        <f t="shared" si="36"/>
        <v>0</v>
      </c>
      <c r="BO69" s="307">
        <f t="shared" si="37"/>
        <v>0</v>
      </c>
      <c r="BP69" s="307">
        <f t="shared" si="38"/>
        <v>0</v>
      </c>
      <c r="BQ69" s="306">
        <f t="shared" si="39"/>
        <v>0</v>
      </c>
      <c r="BR69" s="306">
        <f t="shared" si="40"/>
        <v>0</v>
      </c>
      <c r="BS69" s="306">
        <f t="shared" si="41"/>
        <v>0</v>
      </c>
      <c r="BT69" s="306">
        <f t="shared" si="42"/>
        <v>0</v>
      </c>
      <c r="BU69" s="305">
        <f t="shared" si="43"/>
        <v>0</v>
      </c>
      <c r="BV69" s="304">
        <f t="shared" si="44"/>
        <v>0</v>
      </c>
      <c r="BW69" s="301">
        <f t="shared" si="45"/>
        <v>0</v>
      </c>
      <c r="BX69" s="301">
        <f t="shared" si="46"/>
        <v>0</v>
      </c>
      <c r="BY69" s="301">
        <f t="shared" si="47"/>
        <v>0</v>
      </c>
      <c r="BZ69" s="301">
        <f t="shared" si="48"/>
        <v>0</v>
      </c>
      <c r="CA69" s="301">
        <f t="shared" si="49"/>
        <v>0</v>
      </c>
      <c r="CB69" s="301">
        <f t="shared" si="50"/>
        <v>0</v>
      </c>
      <c r="CC69" s="301">
        <f t="shared" si="51"/>
        <v>0</v>
      </c>
      <c r="CD69" s="301">
        <f t="shared" si="52"/>
        <v>0</v>
      </c>
      <c r="CE69" s="301">
        <f t="shared" si="53"/>
        <v>0</v>
      </c>
      <c r="CF69" s="300">
        <f t="shared" si="54"/>
        <v>0</v>
      </c>
      <c r="CG69" s="300"/>
      <c r="CH69" s="300">
        <f t="shared" si="55"/>
        <v>0</v>
      </c>
      <c r="CI69" s="300">
        <f t="shared" si="56"/>
        <v>0</v>
      </c>
      <c r="CJ69" s="300">
        <f t="shared" si="57"/>
        <v>0</v>
      </c>
      <c r="CK69" s="300">
        <f t="shared" si="58"/>
        <v>0</v>
      </c>
      <c r="CL69" s="303"/>
      <c r="CM69" s="302">
        <f t="shared" si="59"/>
        <v>0</v>
      </c>
      <c r="CN69" s="302">
        <f t="shared" si="60"/>
        <v>0</v>
      </c>
      <c r="CO69" s="301">
        <f t="shared" si="61"/>
        <v>0</v>
      </c>
      <c r="CP69" s="301">
        <f t="shared" si="62"/>
        <v>0</v>
      </c>
      <c r="CQ69" s="301">
        <f t="shared" si="63"/>
        <v>0</v>
      </c>
      <c r="CR69" s="301">
        <f t="shared" si="64"/>
        <v>0</v>
      </c>
      <c r="CS69" s="301">
        <f t="shared" si="65"/>
        <v>0</v>
      </c>
      <c r="CT69" s="301">
        <f t="shared" si="66"/>
        <v>0</v>
      </c>
      <c r="CU69" s="301">
        <f t="shared" si="67"/>
        <v>0</v>
      </c>
      <c r="CV69" s="301">
        <f t="shared" si="68"/>
        <v>0</v>
      </c>
      <c r="CW69" s="301">
        <f t="shared" si="69"/>
        <v>0</v>
      </c>
      <c r="CX69" s="301">
        <f t="shared" si="70"/>
        <v>0</v>
      </c>
      <c r="CY69" s="301">
        <f t="shared" si="71"/>
        <v>0</v>
      </c>
      <c r="CZ69" s="301">
        <f t="shared" si="72"/>
        <v>0</v>
      </c>
      <c r="DA69" s="300">
        <f t="shared" si="79"/>
        <v>0</v>
      </c>
      <c r="DC69" s="299">
        <f t="shared" si="73"/>
        <v>0</v>
      </c>
      <c r="DD69" s="299">
        <f t="shared" si="74"/>
        <v>0</v>
      </c>
      <c r="DE69" s="299">
        <f t="shared" si="75"/>
        <v>0</v>
      </c>
    </row>
    <row r="70" spans="2:109" x14ac:dyDescent="0.2">
      <c r="B70" s="368"/>
      <c r="C70" s="368"/>
      <c r="D70" s="315"/>
      <c r="E70" s="315"/>
      <c r="F70" s="315"/>
      <c r="G70" s="368"/>
      <c r="H70" s="368"/>
      <c r="I70" s="368"/>
      <c r="J70" s="368"/>
      <c r="K70" s="368"/>
      <c r="L70" s="303"/>
      <c r="M70" s="344" t="str">
        <f t="shared" si="81"/>
        <v/>
      </c>
      <c r="N70" s="367" t="str">
        <f t="shared" si="80"/>
        <v/>
      </c>
      <c r="O70" s="344" t="str">
        <f t="shared" si="76"/>
        <v/>
      </c>
      <c r="P70" s="347"/>
      <c r="Q70" s="232" t="str">
        <f t="shared" si="1"/>
        <v/>
      </c>
      <c r="AB70" s="314" t="str">
        <f t="shared" si="2"/>
        <v/>
      </c>
      <c r="AC70" s="312" t="str">
        <f t="shared" si="3"/>
        <v/>
      </c>
      <c r="AD70" s="313" t="str">
        <f t="shared" si="4"/>
        <v/>
      </c>
      <c r="AE70" s="312" t="str">
        <f t="shared" si="5"/>
        <v/>
      </c>
      <c r="AF70" s="313" t="str">
        <f t="shared" si="6"/>
        <v/>
      </c>
      <c r="AG70" s="312" t="str">
        <f t="shared" si="7"/>
        <v/>
      </c>
      <c r="AH70" s="313" t="str">
        <f t="shared" si="8"/>
        <v/>
      </c>
      <c r="AI70" s="312" t="str">
        <f t="shared" si="9"/>
        <v/>
      </c>
      <c r="AJ70" s="311" t="str">
        <f t="shared" si="10"/>
        <v/>
      </c>
      <c r="AK70" s="310" t="str">
        <f t="shared" si="11"/>
        <v/>
      </c>
      <c r="AL70" s="310" t="str">
        <f t="shared" si="12"/>
        <v/>
      </c>
      <c r="AM70" s="309" t="str">
        <f t="shared" si="13"/>
        <v/>
      </c>
      <c r="AN70" s="309" t="str">
        <f t="shared" si="14"/>
        <v/>
      </c>
      <c r="AP70" s="306">
        <f t="shared" si="77"/>
        <v>0</v>
      </c>
      <c r="AQ70" s="306">
        <f t="shared" si="15"/>
        <v>0</v>
      </c>
      <c r="AR70" s="308">
        <f t="shared" si="16"/>
        <v>0</v>
      </c>
      <c r="AS70" s="306">
        <f t="shared" si="17"/>
        <v>0</v>
      </c>
      <c r="AT70" s="306">
        <f t="shared" si="18"/>
        <v>0</v>
      </c>
      <c r="AU70" s="306">
        <f t="shared" si="19"/>
        <v>0</v>
      </c>
      <c r="AV70" s="306">
        <f t="shared" si="20"/>
        <v>0</v>
      </c>
      <c r="AW70" s="306">
        <f t="shared" si="21"/>
        <v>0</v>
      </c>
      <c r="AX70" s="306">
        <f t="shared" si="78"/>
        <v>0</v>
      </c>
      <c r="AY70" s="305">
        <f t="shared" si="22"/>
        <v>0</v>
      </c>
      <c r="AZ70" s="304">
        <f t="shared" si="23"/>
        <v>0</v>
      </c>
      <c r="BA70" s="301">
        <f t="shared" si="24"/>
        <v>0</v>
      </c>
      <c r="BB70" s="301">
        <f t="shared" si="25"/>
        <v>0</v>
      </c>
      <c r="BC70" s="301">
        <f t="shared" si="26"/>
        <v>0</v>
      </c>
      <c r="BD70" s="301">
        <f t="shared" si="27"/>
        <v>0</v>
      </c>
      <c r="BE70" s="301">
        <f t="shared" si="28"/>
        <v>0</v>
      </c>
      <c r="BF70" s="301">
        <f t="shared" si="29"/>
        <v>0</v>
      </c>
      <c r="BG70" s="301">
        <f t="shared" si="30"/>
        <v>0</v>
      </c>
      <c r="BH70" s="301">
        <f t="shared" si="31"/>
        <v>0</v>
      </c>
      <c r="BI70" s="301">
        <f t="shared" si="32"/>
        <v>0</v>
      </c>
      <c r="BJ70" s="300">
        <f t="shared" si="33"/>
        <v>0</v>
      </c>
      <c r="BL70" s="306">
        <f t="shared" si="34"/>
        <v>0</v>
      </c>
      <c r="BM70" s="306">
        <f t="shared" si="35"/>
        <v>0</v>
      </c>
      <c r="BN70" s="308">
        <f t="shared" si="36"/>
        <v>0</v>
      </c>
      <c r="BO70" s="307">
        <f t="shared" si="37"/>
        <v>0</v>
      </c>
      <c r="BP70" s="307">
        <f t="shared" si="38"/>
        <v>0</v>
      </c>
      <c r="BQ70" s="306">
        <f t="shared" si="39"/>
        <v>0</v>
      </c>
      <c r="BR70" s="306">
        <f t="shared" si="40"/>
        <v>0</v>
      </c>
      <c r="BS70" s="306">
        <f t="shared" si="41"/>
        <v>0</v>
      </c>
      <c r="BT70" s="306">
        <f t="shared" si="42"/>
        <v>0</v>
      </c>
      <c r="BU70" s="305">
        <f t="shared" si="43"/>
        <v>0</v>
      </c>
      <c r="BV70" s="304">
        <f t="shared" si="44"/>
        <v>0</v>
      </c>
      <c r="BW70" s="301">
        <f t="shared" si="45"/>
        <v>0</v>
      </c>
      <c r="BX70" s="301">
        <f t="shared" si="46"/>
        <v>0</v>
      </c>
      <c r="BY70" s="301">
        <f t="shared" si="47"/>
        <v>0</v>
      </c>
      <c r="BZ70" s="301">
        <f t="shared" si="48"/>
        <v>0</v>
      </c>
      <c r="CA70" s="301">
        <f t="shared" si="49"/>
        <v>0</v>
      </c>
      <c r="CB70" s="301">
        <f t="shared" si="50"/>
        <v>0</v>
      </c>
      <c r="CC70" s="301">
        <f t="shared" si="51"/>
        <v>0</v>
      </c>
      <c r="CD70" s="301">
        <f t="shared" si="52"/>
        <v>0</v>
      </c>
      <c r="CE70" s="301">
        <f t="shared" si="53"/>
        <v>0</v>
      </c>
      <c r="CF70" s="300">
        <f t="shared" si="54"/>
        <v>0</v>
      </c>
      <c r="CG70" s="300"/>
      <c r="CH70" s="300">
        <f t="shared" si="55"/>
        <v>0</v>
      </c>
      <c r="CI70" s="300">
        <f t="shared" si="56"/>
        <v>0</v>
      </c>
      <c r="CJ70" s="300">
        <f t="shared" si="57"/>
        <v>0</v>
      </c>
      <c r="CK70" s="300">
        <f t="shared" si="58"/>
        <v>0</v>
      </c>
      <c r="CL70" s="303"/>
      <c r="CM70" s="302">
        <f t="shared" si="59"/>
        <v>0</v>
      </c>
      <c r="CN70" s="302">
        <f t="shared" si="60"/>
        <v>0</v>
      </c>
      <c r="CO70" s="301">
        <f t="shared" si="61"/>
        <v>0</v>
      </c>
      <c r="CP70" s="301">
        <f t="shared" si="62"/>
        <v>0</v>
      </c>
      <c r="CQ70" s="301">
        <f t="shared" si="63"/>
        <v>0</v>
      </c>
      <c r="CR70" s="301">
        <f t="shared" si="64"/>
        <v>0</v>
      </c>
      <c r="CS70" s="301">
        <f t="shared" si="65"/>
        <v>0</v>
      </c>
      <c r="CT70" s="301">
        <f t="shared" si="66"/>
        <v>0</v>
      </c>
      <c r="CU70" s="301">
        <f t="shared" si="67"/>
        <v>0</v>
      </c>
      <c r="CV70" s="301">
        <f t="shared" si="68"/>
        <v>0</v>
      </c>
      <c r="CW70" s="301">
        <f t="shared" si="69"/>
        <v>0</v>
      </c>
      <c r="CX70" s="301">
        <f t="shared" si="70"/>
        <v>0</v>
      </c>
      <c r="CY70" s="301">
        <f t="shared" si="71"/>
        <v>0</v>
      </c>
      <c r="CZ70" s="301">
        <f t="shared" si="72"/>
        <v>0</v>
      </c>
      <c r="DA70" s="300">
        <f t="shared" si="79"/>
        <v>0</v>
      </c>
      <c r="DC70" s="299">
        <f t="shared" si="73"/>
        <v>0</v>
      </c>
      <c r="DD70" s="299">
        <f t="shared" si="74"/>
        <v>0</v>
      </c>
      <c r="DE70" s="299">
        <f t="shared" si="75"/>
        <v>0</v>
      </c>
    </row>
    <row r="71" spans="2:109" x14ac:dyDescent="0.2">
      <c r="B71" s="368"/>
      <c r="C71" s="368"/>
      <c r="D71" s="315"/>
      <c r="E71" s="315"/>
      <c r="F71" s="315"/>
      <c r="G71" s="368"/>
      <c r="H71" s="368"/>
      <c r="I71" s="368"/>
      <c r="J71" s="368"/>
      <c r="K71" s="368"/>
      <c r="L71" s="303"/>
      <c r="M71" s="344" t="str">
        <f t="shared" si="81"/>
        <v/>
      </c>
      <c r="N71" s="367" t="str">
        <f t="shared" si="80"/>
        <v/>
      </c>
      <c r="O71" s="344" t="str">
        <f t="shared" si="76"/>
        <v/>
      </c>
      <c r="P71" s="347"/>
      <c r="Q71" s="232" t="str">
        <f t="shared" si="1"/>
        <v/>
      </c>
      <c r="AB71" s="314" t="str">
        <f t="shared" si="2"/>
        <v/>
      </c>
      <c r="AC71" s="312" t="str">
        <f t="shared" si="3"/>
        <v/>
      </c>
      <c r="AD71" s="313" t="str">
        <f t="shared" si="4"/>
        <v/>
      </c>
      <c r="AE71" s="312" t="str">
        <f t="shared" si="5"/>
        <v/>
      </c>
      <c r="AF71" s="313" t="str">
        <f t="shared" si="6"/>
        <v/>
      </c>
      <c r="AG71" s="312" t="str">
        <f t="shared" si="7"/>
        <v/>
      </c>
      <c r="AH71" s="313" t="str">
        <f t="shared" si="8"/>
        <v/>
      </c>
      <c r="AI71" s="312" t="str">
        <f t="shared" si="9"/>
        <v/>
      </c>
      <c r="AJ71" s="311" t="str">
        <f t="shared" si="10"/>
        <v/>
      </c>
      <c r="AK71" s="310" t="str">
        <f t="shared" si="11"/>
        <v/>
      </c>
      <c r="AL71" s="310" t="str">
        <f t="shared" si="12"/>
        <v/>
      </c>
      <c r="AM71" s="309" t="str">
        <f t="shared" si="13"/>
        <v/>
      </c>
      <c r="AN71" s="309" t="str">
        <f t="shared" si="14"/>
        <v/>
      </c>
      <c r="AP71" s="306">
        <f t="shared" si="77"/>
        <v>0</v>
      </c>
      <c r="AQ71" s="306">
        <f t="shared" si="15"/>
        <v>0</v>
      </c>
      <c r="AR71" s="308">
        <f t="shared" si="16"/>
        <v>0</v>
      </c>
      <c r="AS71" s="306">
        <f t="shared" si="17"/>
        <v>0</v>
      </c>
      <c r="AT71" s="306">
        <f t="shared" si="18"/>
        <v>0</v>
      </c>
      <c r="AU71" s="306">
        <f t="shared" si="19"/>
        <v>0</v>
      </c>
      <c r="AV71" s="306">
        <f t="shared" si="20"/>
        <v>0</v>
      </c>
      <c r="AW71" s="306">
        <f t="shared" si="21"/>
        <v>0</v>
      </c>
      <c r="AX71" s="306">
        <f t="shared" si="78"/>
        <v>0</v>
      </c>
      <c r="AY71" s="305">
        <f t="shared" si="22"/>
        <v>0</v>
      </c>
      <c r="AZ71" s="304">
        <f t="shared" si="23"/>
        <v>0</v>
      </c>
      <c r="BA71" s="301">
        <f t="shared" si="24"/>
        <v>0</v>
      </c>
      <c r="BB71" s="301">
        <f t="shared" si="25"/>
        <v>0</v>
      </c>
      <c r="BC71" s="301">
        <f t="shared" si="26"/>
        <v>0</v>
      </c>
      <c r="BD71" s="301">
        <f t="shared" si="27"/>
        <v>0</v>
      </c>
      <c r="BE71" s="301">
        <f t="shared" si="28"/>
        <v>0</v>
      </c>
      <c r="BF71" s="301">
        <f t="shared" si="29"/>
        <v>0</v>
      </c>
      <c r="BG71" s="301">
        <f t="shared" si="30"/>
        <v>0</v>
      </c>
      <c r="BH71" s="301">
        <f t="shared" si="31"/>
        <v>0</v>
      </c>
      <c r="BI71" s="301">
        <f t="shared" si="32"/>
        <v>0</v>
      </c>
      <c r="BJ71" s="300">
        <f t="shared" si="33"/>
        <v>0</v>
      </c>
      <c r="BL71" s="306">
        <f t="shared" si="34"/>
        <v>0</v>
      </c>
      <c r="BM71" s="306">
        <f t="shared" si="35"/>
        <v>0</v>
      </c>
      <c r="BN71" s="308">
        <f t="shared" si="36"/>
        <v>0</v>
      </c>
      <c r="BO71" s="307">
        <f t="shared" si="37"/>
        <v>0</v>
      </c>
      <c r="BP71" s="307">
        <f t="shared" si="38"/>
        <v>0</v>
      </c>
      <c r="BQ71" s="306">
        <f t="shared" si="39"/>
        <v>0</v>
      </c>
      <c r="BR71" s="306">
        <f t="shared" si="40"/>
        <v>0</v>
      </c>
      <c r="BS71" s="306">
        <f t="shared" si="41"/>
        <v>0</v>
      </c>
      <c r="BT71" s="306">
        <f t="shared" si="42"/>
        <v>0</v>
      </c>
      <c r="BU71" s="305">
        <f t="shared" si="43"/>
        <v>0</v>
      </c>
      <c r="BV71" s="304">
        <f t="shared" si="44"/>
        <v>0</v>
      </c>
      <c r="BW71" s="301">
        <f t="shared" si="45"/>
        <v>0</v>
      </c>
      <c r="BX71" s="301">
        <f t="shared" si="46"/>
        <v>0</v>
      </c>
      <c r="BY71" s="301">
        <f t="shared" si="47"/>
        <v>0</v>
      </c>
      <c r="BZ71" s="301">
        <f t="shared" si="48"/>
        <v>0</v>
      </c>
      <c r="CA71" s="301">
        <f t="shared" si="49"/>
        <v>0</v>
      </c>
      <c r="CB71" s="301">
        <f t="shared" si="50"/>
        <v>0</v>
      </c>
      <c r="CC71" s="301">
        <f t="shared" si="51"/>
        <v>0</v>
      </c>
      <c r="CD71" s="301">
        <f t="shared" si="52"/>
        <v>0</v>
      </c>
      <c r="CE71" s="301">
        <f t="shared" si="53"/>
        <v>0</v>
      </c>
      <c r="CF71" s="300">
        <f t="shared" si="54"/>
        <v>0</v>
      </c>
      <c r="CG71" s="300"/>
      <c r="CH71" s="300">
        <f t="shared" si="55"/>
        <v>0</v>
      </c>
      <c r="CI71" s="300">
        <f t="shared" si="56"/>
        <v>0</v>
      </c>
      <c r="CJ71" s="300">
        <f t="shared" si="57"/>
        <v>0</v>
      </c>
      <c r="CK71" s="300">
        <f t="shared" si="58"/>
        <v>0</v>
      </c>
      <c r="CL71" s="303"/>
      <c r="CM71" s="302">
        <f t="shared" si="59"/>
        <v>0</v>
      </c>
      <c r="CN71" s="302">
        <f t="shared" si="60"/>
        <v>0</v>
      </c>
      <c r="CO71" s="301">
        <f t="shared" si="61"/>
        <v>0</v>
      </c>
      <c r="CP71" s="301">
        <f t="shared" si="62"/>
        <v>0</v>
      </c>
      <c r="CQ71" s="301">
        <f t="shared" si="63"/>
        <v>0</v>
      </c>
      <c r="CR71" s="301">
        <f t="shared" si="64"/>
        <v>0</v>
      </c>
      <c r="CS71" s="301">
        <f t="shared" si="65"/>
        <v>0</v>
      </c>
      <c r="CT71" s="301">
        <f t="shared" si="66"/>
        <v>0</v>
      </c>
      <c r="CU71" s="301">
        <f t="shared" si="67"/>
        <v>0</v>
      </c>
      <c r="CV71" s="301">
        <f t="shared" si="68"/>
        <v>0</v>
      </c>
      <c r="CW71" s="301">
        <f t="shared" si="69"/>
        <v>0</v>
      </c>
      <c r="CX71" s="301">
        <f t="shared" si="70"/>
        <v>0</v>
      </c>
      <c r="CY71" s="301">
        <f t="shared" si="71"/>
        <v>0</v>
      </c>
      <c r="CZ71" s="301">
        <f t="shared" si="72"/>
        <v>0</v>
      </c>
      <c r="DA71" s="300">
        <f t="shared" si="79"/>
        <v>0</v>
      </c>
      <c r="DC71" s="299">
        <f t="shared" si="73"/>
        <v>0</v>
      </c>
      <c r="DD71" s="299">
        <f t="shared" si="74"/>
        <v>0</v>
      </c>
      <c r="DE71" s="299">
        <f t="shared" si="75"/>
        <v>0</v>
      </c>
    </row>
    <row r="72" spans="2:109" x14ac:dyDescent="0.2">
      <c r="B72" s="368"/>
      <c r="C72" s="368"/>
      <c r="D72" s="315"/>
      <c r="E72" s="315"/>
      <c r="F72" s="315"/>
      <c r="G72" s="368"/>
      <c r="H72" s="368"/>
      <c r="I72" s="368"/>
      <c r="J72" s="368"/>
      <c r="K72" s="368"/>
      <c r="L72" s="303"/>
      <c r="M72" s="344" t="str">
        <f t="shared" si="81"/>
        <v/>
      </c>
      <c r="N72" s="367" t="str">
        <f t="shared" si="80"/>
        <v/>
      </c>
      <c r="O72" s="344" t="str">
        <f t="shared" si="76"/>
        <v/>
      </c>
      <c r="P72" s="347"/>
      <c r="Q72" s="232" t="str">
        <f t="shared" si="1"/>
        <v/>
      </c>
      <c r="AB72" s="314" t="str">
        <f t="shared" si="2"/>
        <v/>
      </c>
      <c r="AC72" s="312" t="str">
        <f t="shared" si="3"/>
        <v/>
      </c>
      <c r="AD72" s="313" t="str">
        <f t="shared" si="4"/>
        <v/>
      </c>
      <c r="AE72" s="312" t="str">
        <f t="shared" si="5"/>
        <v/>
      </c>
      <c r="AF72" s="313" t="str">
        <f t="shared" si="6"/>
        <v/>
      </c>
      <c r="AG72" s="312" t="str">
        <f t="shared" si="7"/>
        <v/>
      </c>
      <c r="AH72" s="313" t="str">
        <f t="shared" si="8"/>
        <v/>
      </c>
      <c r="AI72" s="312" t="str">
        <f t="shared" si="9"/>
        <v/>
      </c>
      <c r="AJ72" s="311" t="str">
        <f t="shared" si="10"/>
        <v/>
      </c>
      <c r="AK72" s="310" t="str">
        <f t="shared" si="11"/>
        <v/>
      </c>
      <c r="AL72" s="310" t="str">
        <f t="shared" si="12"/>
        <v/>
      </c>
      <c r="AM72" s="309" t="str">
        <f t="shared" si="13"/>
        <v/>
      </c>
      <c r="AN72" s="309" t="str">
        <f t="shared" si="14"/>
        <v/>
      </c>
      <c r="AP72" s="306">
        <f t="shared" si="77"/>
        <v>0</v>
      </c>
      <c r="AQ72" s="306">
        <f t="shared" si="15"/>
        <v>0</v>
      </c>
      <c r="AR72" s="308">
        <f t="shared" si="16"/>
        <v>0</v>
      </c>
      <c r="AS72" s="306">
        <f t="shared" si="17"/>
        <v>0</v>
      </c>
      <c r="AT72" s="306">
        <f t="shared" si="18"/>
        <v>0</v>
      </c>
      <c r="AU72" s="306">
        <f t="shared" si="19"/>
        <v>0</v>
      </c>
      <c r="AV72" s="306">
        <f t="shared" si="20"/>
        <v>0</v>
      </c>
      <c r="AW72" s="306">
        <f t="shared" si="21"/>
        <v>0</v>
      </c>
      <c r="AX72" s="306">
        <f t="shared" si="78"/>
        <v>0</v>
      </c>
      <c r="AY72" s="305">
        <f t="shared" si="22"/>
        <v>0</v>
      </c>
      <c r="AZ72" s="304">
        <f t="shared" si="23"/>
        <v>0</v>
      </c>
      <c r="BA72" s="301">
        <f t="shared" si="24"/>
        <v>0</v>
      </c>
      <c r="BB72" s="301">
        <f t="shared" si="25"/>
        <v>0</v>
      </c>
      <c r="BC72" s="301">
        <f t="shared" si="26"/>
        <v>0</v>
      </c>
      <c r="BD72" s="301">
        <f t="shared" si="27"/>
        <v>0</v>
      </c>
      <c r="BE72" s="301">
        <f t="shared" si="28"/>
        <v>0</v>
      </c>
      <c r="BF72" s="301">
        <f t="shared" si="29"/>
        <v>0</v>
      </c>
      <c r="BG72" s="301">
        <f t="shared" si="30"/>
        <v>0</v>
      </c>
      <c r="BH72" s="301">
        <f t="shared" si="31"/>
        <v>0</v>
      </c>
      <c r="BI72" s="301">
        <f t="shared" si="32"/>
        <v>0</v>
      </c>
      <c r="BJ72" s="300">
        <f t="shared" si="33"/>
        <v>0</v>
      </c>
      <c r="BL72" s="306">
        <f t="shared" si="34"/>
        <v>0</v>
      </c>
      <c r="BM72" s="306">
        <f t="shared" si="35"/>
        <v>0</v>
      </c>
      <c r="BN72" s="308">
        <f t="shared" si="36"/>
        <v>0</v>
      </c>
      <c r="BO72" s="307">
        <f t="shared" si="37"/>
        <v>0</v>
      </c>
      <c r="BP72" s="307">
        <f t="shared" si="38"/>
        <v>0</v>
      </c>
      <c r="BQ72" s="306">
        <f t="shared" si="39"/>
        <v>0</v>
      </c>
      <c r="BR72" s="306">
        <f t="shared" si="40"/>
        <v>0</v>
      </c>
      <c r="BS72" s="306">
        <f t="shared" si="41"/>
        <v>0</v>
      </c>
      <c r="BT72" s="306">
        <f t="shared" si="42"/>
        <v>0</v>
      </c>
      <c r="BU72" s="305">
        <f t="shared" si="43"/>
        <v>0</v>
      </c>
      <c r="BV72" s="304">
        <f t="shared" si="44"/>
        <v>0</v>
      </c>
      <c r="BW72" s="301">
        <f t="shared" si="45"/>
        <v>0</v>
      </c>
      <c r="BX72" s="301">
        <f t="shared" si="46"/>
        <v>0</v>
      </c>
      <c r="BY72" s="301">
        <f t="shared" si="47"/>
        <v>0</v>
      </c>
      <c r="BZ72" s="301">
        <f t="shared" si="48"/>
        <v>0</v>
      </c>
      <c r="CA72" s="301">
        <f t="shared" si="49"/>
        <v>0</v>
      </c>
      <c r="CB72" s="301">
        <f t="shared" si="50"/>
        <v>0</v>
      </c>
      <c r="CC72" s="301">
        <f t="shared" si="51"/>
        <v>0</v>
      </c>
      <c r="CD72" s="301">
        <f t="shared" si="52"/>
        <v>0</v>
      </c>
      <c r="CE72" s="301">
        <f t="shared" si="53"/>
        <v>0</v>
      </c>
      <c r="CF72" s="300">
        <f t="shared" si="54"/>
        <v>0</v>
      </c>
      <c r="CG72" s="300"/>
      <c r="CH72" s="300">
        <f t="shared" si="55"/>
        <v>0</v>
      </c>
      <c r="CI72" s="300">
        <f t="shared" si="56"/>
        <v>0</v>
      </c>
      <c r="CJ72" s="300">
        <f t="shared" si="57"/>
        <v>0</v>
      </c>
      <c r="CK72" s="300">
        <f t="shared" si="58"/>
        <v>0</v>
      </c>
      <c r="CL72" s="303"/>
      <c r="CM72" s="302">
        <f t="shared" si="59"/>
        <v>0</v>
      </c>
      <c r="CN72" s="302">
        <f t="shared" si="60"/>
        <v>0</v>
      </c>
      <c r="CO72" s="301">
        <f t="shared" si="61"/>
        <v>0</v>
      </c>
      <c r="CP72" s="301">
        <f t="shared" si="62"/>
        <v>0</v>
      </c>
      <c r="CQ72" s="301">
        <f t="shared" si="63"/>
        <v>0</v>
      </c>
      <c r="CR72" s="301">
        <f t="shared" si="64"/>
        <v>0</v>
      </c>
      <c r="CS72" s="301">
        <f t="shared" si="65"/>
        <v>0</v>
      </c>
      <c r="CT72" s="301">
        <f t="shared" si="66"/>
        <v>0</v>
      </c>
      <c r="CU72" s="301">
        <f t="shared" si="67"/>
        <v>0</v>
      </c>
      <c r="CV72" s="301">
        <f t="shared" si="68"/>
        <v>0</v>
      </c>
      <c r="CW72" s="301">
        <f t="shared" si="69"/>
        <v>0</v>
      </c>
      <c r="CX72" s="301">
        <f t="shared" si="70"/>
        <v>0</v>
      </c>
      <c r="CY72" s="301">
        <f t="shared" si="71"/>
        <v>0</v>
      </c>
      <c r="CZ72" s="301">
        <f t="shared" si="72"/>
        <v>0</v>
      </c>
      <c r="DA72" s="300">
        <f t="shared" si="79"/>
        <v>0</v>
      </c>
      <c r="DC72" s="299">
        <f t="shared" si="73"/>
        <v>0</v>
      </c>
      <c r="DD72" s="299">
        <f t="shared" si="74"/>
        <v>0</v>
      </c>
      <c r="DE72" s="299">
        <f t="shared" si="75"/>
        <v>0</v>
      </c>
    </row>
    <row r="73" spans="2:109" x14ac:dyDescent="0.2">
      <c r="B73" s="368"/>
      <c r="C73" s="368"/>
      <c r="D73" s="315"/>
      <c r="E73" s="315"/>
      <c r="F73" s="315"/>
      <c r="G73" s="368"/>
      <c r="H73" s="368"/>
      <c r="I73" s="368"/>
      <c r="J73" s="368"/>
      <c r="K73" s="368"/>
      <c r="L73" s="303"/>
      <c r="M73" s="344" t="str">
        <f t="shared" si="81"/>
        <v/>
      </c>
      <c r="N73" s="367" t="str">
        <f t="shared" si="80"/>
        <v/>
      </c>
      <c r="O73" s="344" t="str">
        <f t="shared" si="76"/>
        <v/>
      </c>
      <c r="P73" s="347"/>
      <c r="Q73" s="232" t="str">
        <f t="shared" si="1"/>
        <v/>
      </c>
      <c r="AB73" s="314" t="str">
        <f t="shared" si="2"/>
        <v/>
      </c>
      <c r="AC73" s="312" t="str">
        <f t="shared" si="3"/>
        <v/>
      </c>
      <c r="AD73" s="313" t="str">
        <f t="shared" si="4"/>
        <v/>
      </c>
      <c r="AE73" s="312" t="str">
        <f t="shared" si="5"/>
        <v/>
      </c>
      <c r="AF73" s="313" t="str">
        <f t="shared" si="6"/>
        <v/>
      </c>
      <c r="AG73" s="312" t="str">
        <f t="shared" si="7"/>
        <v/>
      </c>
      <c r="AH73" s="313" t="str">
        <f t="shared" si="8"/>
        <v/>
      </c>
      <c r="AI73" s="312" t="str">
        <f t="shared" si="9"/>
        <v/>
      </c>
      <c r="AJ73" s="311" t="str">
        <f t="shared" si="10"/>
        <v/>
      </c>
      <c r="AK73" s="310" t="str">
        <f t="shared" si="11"/>
        <v/>
      </c>
      <c r="AL73" s="310" t="str">
        <f t="shared" si="12"/>
        <v/>
      </c>
      <c r="AM73" s="309" t="str">
        <f t="shared" si="13"/>
        <v/>
      </c>
      <c r="AN73" s="309" t="str">
        <f t="shared" si="14"/>
        <v/>
      </c>
      <c r="AP73" s="306">
        <f t="shared" si="77"/>
        <v>0</v>
      </c>
      <c r="AQ73" s="306">
        <f t="shared" si="15"/>
        <v>0</v>
      </c>
      <c r="AR73" s="308">
        <f t="shared" si="16"/>
        <v>0</v>
      </c>
      <c r="AS73" s="306">
        <f t="shared" si="17"/>
        <v>0</v>
      </c>
      <c r="AT73" s="306">
        <f t="shared" si="18"/>
        <v>0</v>
      </c>
      <c r="AU73" s="306">
        <f t="shared" si="19"/>
        <v>0</v>
      </c>
      <c r="AV73" s="306">
        <f t="shared" si="20"/>
        <v>0</v>
      </c>
      <c r="AW73" s="306">
        <f t="shared" si="21"/>
        <v>0</v>
      </c>
      <c r="AX73" s="306">
        <f t="shared" si="78"/>
        <v>0</v>
      </c>
      <c r="AY73" s="305">
        <f t="shared" si="22"/>
        <v>0</v>
      </c>
      <c r="AZ73" s="304">
        <f t="shared" si="23"/>
        <v>0</v>
      </c>
      <c r="BA73" s="301">
        <f t="shared" si="24"/>
        <v>0</v>
      </c>
      <c r="BB73" s="301">
        <f t="shared" si="25"/>
        <v>0</v>
      </c>
      <c r="BC73" s="301">
        <f t="shared" si="26"/>
        <v>0</v>
      </c>
      <c r="BD73" s="301">
        <f t="shared" si="27"/>
        <v>0</v>
      </c>
      <c r="BE73" s="301">
        <f t="shared" si="28"/>
        <v>0</v>
      </c>
      <c r="BF73" s="301">
        <f t="shared" si="29"/>
        <v>0</v>
      </c>
      <c r="BG73" s="301">
        <f t="shared" si="30"/>
        <v>0</v>
      </c>
      <c r="BH73" s="301">
        <f t="shared" si="31"/>
        <v>0</v>
      </c>
      <c r="BI73" s="301">
        <f t="shared" si="32"/>
        <v>0</v>
      </c>
      <c r="BJ73" s="300">
        <f t="shared" si="33"/>
        <v>0</v>
      </c>
      <c r="BL73" s="306">
        <f t="shared" si="34"/>
        <v>0</v>
      </c>
      <c r="BM73" s="306">
        <f t="shared" si="35"/>
        <v>0</v>
      </c>
      <c r="BN73" s="308">
        <f t="shared" si="36"/>
        <v>0</v>
      </c>
      <c r="BO73" s="307">
        <f t="shared" si="37"/>
        <v>0</v>
      </c>
      <c r="BP73" s="307">
        <f t="shared" si="38"/>
        <v>0</v>
      </c>
      <c r="BQ73" s="306">
        <f t="shared" si="39"/>
        <v>0</v>
      </c>
      <c r="BR73" s="306">
        <f t="shared" si="40"/>
        <v>0</v>
      </c>
      <c r="BS73" s="306">
        <f t="shared" si="41"/>
        <v>0</v>
      </c>
      <c r="BT73" s="306">
        <f t="shared" si="42"/>
        <v>0</v>
      </c>
      <c r="BU73" s="305">
        <f t="shared" si="43"/>
        <v>0</v>
      </c>
      <c r="BV73" s="304">
        <f t="shared" si="44"/>
        <v>0</v>
      </c>
      <c r="BW73" s="301">
        <f t="shared" si="45"/>
        <v>0</v>
      </c>
      <c r="BX73" s="301">
        <f t="shared" si="46"/>
        <v>0</v>
      </c>
      <c r="BY73" s="301">
        <f t="shared" si="47"/>
        <v>0</v>
      </c>
      <c r="BZ73" s="301">
        <f t="shared" si="48"/>
        <v>0</v>
      </c>
      <c r="CA73" s="301">
        <f t="shared" si="49"/>
        <v>0</v>
      </c>
      <c r="CB73" s="301">
        <f t="shared" si="50"/>
        <v>0</v>
      </c>
      <c r="CC73" s="301">
        <f t="shared" si="51"/>
        <v>0</v>
      </c>
      <c r="CD73" s="301">
        <f t="shared" si="52"/>
        <v>0</v>
      </c>
      <c r="CE73" s="301">
        <f t="shared" si="53"/>
        <v>0</v>
      </c>
      <c r="CF73" s="300">
        <f t="shared" si="54"/>
        <v>0</v>
      </c>
      <c r="CG73" s="300"/>
      <c r="CH73" s="300">
        <f t="shared" si="55"/>
        <v>0</v>
      </c>
      <c r="CI73" s="300">
        <f t="shared" si="56"/>
        <v>0</v>
      </c>
      <c r="CJ73" s="300">
        <f t="shared" si="57"/>
        <v>0</v>
      </c>
      <c r="CK73" s="300">
        <f t="shared" si="58"/>
        <v>0</v>
      </c>
      <c r="CL73" s="303"/>
      <c r="CM73" s="302">
        <f t="shared" si="59"/>
        <v>0</v>
      </c>
      <c r="CN73" s="302">
        <f t="shared" si="60"/>
        <v>0</v>
      </c>
      <c r="CO73" s="301">
        <f t="shared" si="61"/>
        <v>0</v>
      </c>
      <c r="CP73" s="301">
        <f t="shared" si="62"/>
        <v>0</v>
      </c>
      <c r="CQ73" s="301">
        <f t="shared" si="63"/>
        <v>0</v>
      </c>
      <c r="CR73" s="301">
        <f t="shared" si="64"/>
        <v>0</v>
      </c>
      <c r="CS73" s="301">
        <f t="shared" si="65"/>
        <v>0</v>
      </c>
      <c r="CT73" s="301">
        <f t="shared" si="66"/>
        <v>0</v>
      </c>
      <c r="CU73" s="301">
        <f t="shared" si="67"/>
        <v>0</v>
      </c>
      <c r="CV73" s="301">
        <f t="shared" si="68"/>
        <v>0</v>
      </c>
      <c r="CW73" s="301">
        <f t="shared" si="69"/>
        <v>0</v>
      </c>
      <c r="CX73" s="301">
        <f t="shared" si="70"/>
        <v>0</v>
      </c>
      <c r="CY73" s="301">
        <f t="shared" si="71"/>
        <v>0</v>
      </c>
      <c r="CZ73" s="301">
        <f t="shared" si="72"/>
        <v>0</v>
      </c>
      <c r="DA73" s="300">
        <f t="shared" si="79"/>
        <v>0</v>
      </c>
      <c r="DC73" s="299">
        <f t="shared" si="73"/>
        <v>0</v>
      </c>
      <c r="DD73" s="299">
        <f t="shared" si="74"/>
        <v>0</v>
      </c>
      <c r="DE73" s="299">
        <f t="shared" si="75"/>
        <v>0</v>
      </c>
    </row>
    <row r="74" spans="2:109" x14ac:dyDescent="0.2">
      <c r="B74" s="368"/>
      <c r="C74" s="368"/>
      <c r="D74" s="315"/>
      <c r="E74" s="315"/>
      <c r="F74" s="315"/>
      <c r="G74" s="368"/>
      <c r="H74" s="368"/>
      <c r="I74" s="368"/>
      <c r="J74" s="368"/>
      <c r="K74" s="368"/>
      <c r="L74" s="303"/>
      <c r="M74" s="344" t="str">
        <f>IF(O74="","",IF(CM74=16,"(15)",IF(CN74=0,"",CM74)))</f>
        <v/>
      </c>
      <c r="N74" s="367" t="str">
        <f t="shared" si="80"/>
        <v/>
      </c>
      <c r="O74" s="344" t="str">
        <f t="shared" si="76"/>
        <v/>
      </c>
      <c r="P74" s="347"/>
      <c r="Q74" s="232" t="str">
        <f t="shared" si="1"/>
        <v/>
      </c>
      <c r="AB74" s="314" t="str">
        <f t="shared" si="2"/>
        <v/>
      </c>
      <c r="AC74" s="312" t="str">
        <f t="shared" si="3"/>
        <v/>
      </c>
      <c r="AD74" s="313" t="str">
        <f t="shared" si="4"/>
        <v/>
      </c>
      <c r="AE74" s="312" t="str">
        <f t="shared" si="5"/>
        <v/>
      </c>
      <c r="AF74" s="313" t="str">
        <f t="shared" si="6"/>
        <v/>
      </c>
      <c r="AG74" s="312" t="str">
        <f t="shared" si="7"/>
        <v/>
      </c>
      <c r="AH74" s="313" t="str">
        <f t="shared" si="8"/>
        <v/>
      </c>
      <c r="AI74" s="312" t="str">
        <f t="shared" si="9"/>
        <v/>
      </c>
      <c r="AJ74" s="311" t="str">
        <f t="shared" si="10"/>
        <v/>
      </c>
      <c r="AK74" s="310" t="str">
        <f t="shared" si="11"/>
        <v/>
      </c>
      <c r="AL74" s="310" t="str">
        <f t="shared" si="12"/>
        <v/>
      </c>
      <c r="AM74" s="309" t="str">
        <f t="shared" si="13"/>
        <v/>
      </c>
      <c r="AN74" s="309" t="str">
        <f t="shared" si="14"/>
        <v/>
      </c>
      <c r="AP74" s="306">
        <f t="shared" si="77"/>
        <v>0</v>
      </c>
      <c r="AQ74" s="306">
        <f t="shared" si="15"/>
        <v>0</v>
      </c>
      <c r="AR74" s="308">
        <f t="shared" si="16"/>
        <v>0</v>
      </c>
      <c r="AS74" s="306">
        <f t="shared" si="17"/>
        <v>0</v>
      </c>
      <c r="AT74" s="306">
        <f t="shared" si="18"/>
        <v>0</v>
      </c>
      <c r="AU74" s="306">
        <f t="shared" si="19"/>
        <v>0</v>
      </c>
      <c r="AV74" s="306">
        <f t="shared" si="20"/>
        <v>0</v>
      </c>
      <c r="AW74" s="306">
        <f t="shared" si="21"/>
        <v>0</v>
      </c>
      <c r="AX74" s="306">
        <f t="shared" si="78"/>
        <v>0</v>
      </c>
      <c r="AY74" s="305">
        <f t="shared" si="22"/>
        <v>0</v>
      </c>
      <c r="AZ74" s="304">
        <f t="shared" si="23"/>
        <v>0</v>
      </c>
      <c r="BA74" s="301">
        <f t="shared" si="24"/>
        <v>0</v>
      </c>
      <c r="BB74" s="301">
        <f t="shared" si="25"/>
        <v>0</v>
      </c>
      <c r="BC74" s="301">
        <f t="shared" si="26"/>
        <v>0</v>
      </c>
      <c r="BD74" s="301">
        <f t="shared" si="27"/>
        <v>0</v>
      </c>
      <c r="BE74" s="301">
        <f t="shared" si="28"/>
        <v>0</v>
      </c>
      <c r="BF74" s="301">
        <f t="shared" si="29"/>
        <v>0</v>
      </c>
      <c r="BG74" s="301">
        <f t="shared" si="30"/>
        <v>0</v>
      </c>
      <c r="BH74" s="301">
        <f t="shared" si="31"/>
        <v>0</v>
      </c>
      <c r="BI74" s="301">
        <f t="shared" si="32"/>
        <v>0</v>
      </c>
      <c r="BJ74" s="300">
        <f t="shared" si="33"/>
        <v>0</v>
      </c>
      <c r="BL74" s="306">
        <f t="shared" si="34"/>
        <v>0</v>
      </c>
      <c r="BM74" s="306">
        <f t="shared" si="35"/>
        <v>0</v>
      </c>
      <c r="BN74" s="308">
        <f t="shared" si="36"/>
        <v>0</v>
      </c>
      <c r="BO74" s="307">
        <f t="shared" si="37"/>
        <v>0</v>
      </c>
      <c r="BP74" s="307">
        <f t="shared" si="38"/>
        <v>0</v>
      </c>
      <c r="BQ74" s="306">
        <f t="shared" si="39"/>
        <v>0</v>
      </c>
      <c r="BR74" s="306">
        <f t="shared" si="40"/>
        <v>0</v>
      </c>
      <c r="BS74" s="306">
        <f t="shared" si="41"/>
        <v>0</v>
      </c>
      <c r="BT74" s="306">
        <f t="shared" si="42"/>
        <v>0</v>
      </c>
      <c r="BU74" s="305">
        <f t="shared" si="43"/>
        <v>0</v>
      </c>
      <c r="BV74" s="304">
        <f t="shared" si="44"/>
        <v>0</v>
      </c>
      <c r="BW74" s="301">
        <f t="shared" si="45"/>
        <v>0</v>
      </c>
      <c r="BX74" s="301">
        <f t="shared" si="46"/>
        <v>0</v>
      </c>
      <c r="BY74" s="301">
        <f t="shared" si="47"/>
        <v>0</v>
      </c>
      <c r="BZ74" s="301">
        <f t="shared" si="48"/>
        <v>0</v>
      </c>
      <c r="CA74" s="301">
        <f t="shared" si="49"/>
        <v>0</v>
      </c>
      <c r="CB74" s="301">
        <f t="shared" si="50"/>
        <v>0</v>
      </c>
      <c r="CC74" s="301">
        <f t="shared" si="51"/>
        <v>0</v>
      </c>
      <c r="CD74" s="301">
        <f t="shared" si="52"/>
        <v>0</v>
      </c>
      <c r="CE74" s="301">
        <f t="shared" si="53"/>
        <v>0</v>
      </c>
      <c r="CF74" s="300">
        <f t="shared" si="54"/>
        <v>0</v>
      </c>
      <c r="CG74" s="300"/>
      <c r="CH74" s="300">
        <f t="shared" si="55"/>
        <v>0</v>
      </c>
      <c r="CI74" s="300">
        <f t="shared" si="56"/>
        <v>0</v>
      </c>
      <c r="CJ74" s="300">
        <f t="shared" si="57"/>
        <v>0</v>
      </c>
      <c r="CK74" s="300">
        <f t="shared" si="58"/>
        <v>0</v>
      </c>
      <c r="CL74" s="303"/>
      <c r="CM74" s="302">
        <f t="shared" si="59"/>
        <v>0</v>
      </c>
      <c r="CN74" s="302">
        <f t="shared" si="60"/>
        <v>0</v>
      </c>
      <c r="CO74" s="301">
        <f t="shared" si="61"/>
        <v>0</v>
      </c>
      <c r="CP74" s="301">
        <f t="shared" si="62"/>
        <v>0</v>
      </c>
      <c r="CQ74" s="301">
        <f t="shared" si="63"/>
        <v>0</v>
      </c>
      <c r="CR74" s="301">
        <f t="shared" si="64"/>
        <v>0</v>
      </c>
      <c r="CS74" s="301">
        <f t="shared" si="65"/>
        <v>0</v>
      </c>
      <c r="CT74" s="301">
        <f t="shared" si="66"/>
        <v>0</v>
      </c>
      <c r="CU74" s="301">
        <f t="shared" si="67"/>
        <v>0</v>
      </c>
      <c r="CV74" s="301">
        <f t="shared" si="68"/>
        <v>0</v>
      </c>
      <c r="CW74" s="301">
        <f t="shared" si="69"/>
        <v>0</v>
      </c>
      <c r="CX74" s="301">
        <f t="shared" si="70"/>
        <v>0</v>
      </c>
      <c r="CY74" s="301">
        <f t="shared" si="71"/>
        <v>0</v>
      </c>
      <c r="CZ74" s="301">
        <f t="shared" si="72"/>
        <v>0</v>
      </c>
      <c r="DA74" s="300">
        <f t="shared" si="79"/>
        <v>0</v>
      </c>
      <c r="DC74" s="299">
        <f t="shared" si="73"/>
        <v>0</v>
      </c>
      <c r="DD74" s="299">
        <f t="shared" si="74"/>
        <v>0</v>
      </c>
      <c r="DE74" s="299">
        <f t="shared" si="75"/>
        <v>0</v>
      </c>
    </row>
    <row r="75" spans="2:109" x14ac:dyDescent="0.2">
      <c r="B75" s="368"/>
      <c r="C75" s="368"/>
      <c r="D75" s="315"/>
      <c r="E75" s="315"/>
      <c r="F75" s="315"/>
      <c r="G75" s="368"/>
      <c r="H75" s="368"/>
      <c r="I75" s="368"/>
      <c r="J75" s="368"/>
      <c r="K75" s="368"/>
      <c r="L75" s="303"/>
      <c r="M75" s="344" t="str">
        <f t="shared" ref="M75:M138" si="82">IF(O75="","",IF(CM75=16,"(15)",IF(CN75=0,"",CM75)))</f>
        <v/>
      </c>
      <c r="N75" s="367" t="str">
        <f t="shared" si="80"/>
        <v/>
      </c>
      <c r="O75" s="344" t="str">
        <f t="shared" si="76"/>
        <v/>
      </c>
      <c r="P75" s="347"/>
      <c r="Q75" s="232" t="str">
        <f t="shared" ref="Q75:Q138" si="83">CONCATENATE(AB75,AC75,AD75,AE75,AF75,AG75,AH75,AI75,AJ75,AM75,AN75)</f>
        <v/>
      </c>
      <c r="AB75" s="314" t="str">
        <f t="shared" ref="AB75:AB138" si="84">IF(AND(ISBLANK(B75),ISBLANK(C75),H75&lt;&gt;0,I75&lt;&gt;0,J75&lt;&gt;0),$AB$10,"")</f>
        <v/>
      </c>
      <c r="AC75" s="312" t="str">
        <f t="shared" ref="AC75:AC138" si="85">IF(AND(G75&lt;50,G75&lt;&gt;0,ISNUMBER(G75)),$AC$10,"")</f>
        <v/>
      </c>
      <c r="AD75" s="313" t="str">
        <f t="shared" ref="AD75:AD138" si="86">IF(AND(G75&gt;400,ISNUMBER(G75)),$AD$10,"")</f>
        <v/>
      </c>
      <c r="AE75" s="312" t="str">
        <f t="shared" ref="AE75:AE138" si="87">IF(AND(H75&lt;50,H75&lt;&gt;0,ISNUMBER(H75)),$AE$10,"")</f>
        <v/>
      </c>
      <c r="AF75" s="313" t="str">
        <f t="shared" ref="AF75:AF138" si="88">IF(AND(H75&gt;400,ISNUMBER(H75)),$AF$10,"")</f>
        <v/>
      </c>
      <c r="AG75" s="312" t="str">
        <f t="shared" ref="AG75:AG138" si="89">IF(AND(I75&lt;50,I75&lt;&gt;0,ISNUMBER(I75)),$AG$10,"")</f>
        <v/>
      </c>
      <c r="AH75" s="313" t="str">
        <f t="shared" ref="AH75:AH138" si="90">IF(AND(I75&gt;500,ISNUMBER(I75)),$AH$10,"")</f>
        <v/>
      </c>
      <c r="AI75" s="312" t="str">
        <f t="shared" ref="AI75:AI138" si="91">IF(AND(J75&lt;50,J75&lt;&gt;0,ISNUMBER(J75)),$AI$10,"")</f>
        <v/>
      </c>
      <c r="AJ75" s="311" t="str">
        <f t="shared" ref="AJ75:AJ138" si="92">IF(AND(J75&gt;H75,ISNUMBER(J75),ISNUMBER(H75)),$AJ$10,"")</f>
        <v/>
      </c>
      <c r="AK75" s="310" t="str">
        <f t="shared" ref="AK75:AK138" si="93">IF(BU75&gt;15,$AK$10,"")</f>
        <v/>
      </c>
      <c r="AL75" s="310" t="str">
        <f t="shared" ref="AL75:AL138" si="94">IF(AY75&gt;15,$AL$10,"")</f>
        <v/>
      </c>
      <c r="AM75" s="309" t="str">
        <f t="shared" ref="AM75:AM138" si="95">IF(AND(NOT(ISBLANK(B75)),NOT(ISBLANK(C75))),$AM$10,"")</f>
        <v/>
      </c>
      <c r="AN75" s="309" t="str">
        <f t="shared" ref="AN75:AN138" si="96">IF(OR(LEFT(O75,1)="M",ISBLANK(K75),O75=""),"",IF(O75&gt;K75,$AN$10,""))</f>
        <v/>
      </c>
      <c r="AP75" s="306">
        <f t="shared" ref="AP75:AP138" si="97">IF(AND($H75&gt;=$AQ$241,$H75&lt;$AR$241),IF(AND(($H75-$BB$241-$J75*$AX$241-$I75^$BC$241*($BA$241+$J75*$AW$241))/($I75^$BC$241*($J75*$AU$241+$AY$241)+$J75*$AV$241+$AZ$241)&gt;=$AS$241,($H75-$BB$241-$J75*$AX$241-$I75^$BC$241*($BA$241+$J75*$AW$241))/($I75^$BC$241*($J75*$AU$241+$AY$241)+$J75*$AV$241+$AZ$241)&lt;$AT$241),($H75-$BB$241-$J75*$AX$241-$I75^$BC$241*($BA$241+$J75*$AW$241))/($I75^$BC$241*($J75*$AU$241+$AY$241)+$J75*$AV$241+$AZ$241),0),0)</f>
        <v>0</v>
      </c>
      <c r="AQ75" s="306">
        <f t="shared" ref="AQ75:AQ138" si="98">IF(AND($H75&gt;=$AQ$244,$H75&lt;$AR$244),IF(AND(($H75-$BB$244-$J75*$AX$244-$I75^$BC$241*($BA$244+$J75*$AW$244))/($I75^$BC$241*($J75*$AU$244+$AY$244)+$J75*$AV$244+$AZ$244)&gt;=$AS$244,($H75-$BB$244-$J75*$AX$244-$I75^$BC$241*($BA$244+$J75*$AW$244))/($I75^$BC$241*($J75*$AU$244+$AY$244)+$J75*$AV$244+$AZ$244)&lt;$AT$244),($H75-$BB$244-$J75*$AX$244-$I75^$BC$241*($BA$244+$J75*$AW$244))/($I75^$BC$241*($J75*$AU$244+$AY$244)+$J75*$AV$244+$AZ$244),0),0)</f>
        <v>0</v>
      </c>
      <c r="AR75" s="308">
        <f t="shared" ref="AR75:AR138" si="99">IF(AND($H75&gt;=$AQ$247,$H75&lt;=$AR$247),IF(AND(($H75-$BB$247-$J75*$AX$247-$I75^$BC$241*($BA$247+$J75*$AW$247))/($I75^$BC$241*($J75*$AU$247+$AY$247)+$J75*$AV$247+$AZ$247)&gt;=$AS$247,($H75-$BB$247-$J75*$AX$247-$I75^$BC$241*($BA$247+$J75*$AW$247))/($I75^$BC$241*($J75*$AU$247+$AY$247)+$J75*$AV$247+$AZ$247)&lt;$AT$247),($H75-$BB$247-$J75*$AX$247-$I75^$BC$241*($BA$247+$J75*$AW$247))/($I75^$BC$241*($J75*$AU$247+$AY$247)+$J75*$AV$247+$AZ$247),0),0)</f>
        <v>0</v>
      </c>
      <c r="AS75" s="306">
        <f t="shared" ref="AS75:AS138" si="100">IF(AND($H75&gt;=$AQ$242,$H75&lt;$AR$242),IF(AND(($H75-$BB$242-$J75*$AX$242-$I75^$BC$241*($BA$242+$J75*$AW$242))/($I75^$BC$241*($J75*$AU$242+$AY$242)+$J75*$AV$242+$AZ$242)&gt;=$AS$242,($H75-$BB$242-$J75*$AX$242-$I75^$BC$241*($BA$242+$J75*$AW$242))/($I75^$BC$241*($J75*$AU$242+$AY$242)+$J75*$AV$242+$AZ$242)&lt;$AT$242),($H75-$BB$242-$J75*$AX$242-$I75^$BC$241*($BA$242+$J75*$AW$242))/($I75^$BC$241*($J75*$AU$242+$AY$242)+$J75*$AV$242+$AZ$242),0),0)</f>
        <v>0</v>
      </c>
      <c r="AT75" s="306">
        <f t="shared" ref="AT75:AT138" si="101">IF(AND($H75&gt;=$AQ$245,$H75&lt;$AR$245),IF(AND(($H75-$BB$245-$J75*$AX$245-$I75^$BC$241*($BA$245+$J75*$AW$245))/($I75^$BC$241*($J75*$AU$245+$AY$245)+$J75*$AV$245+$AZ$245)&gt;=$AS$245,($H75-$BB$245-$J75*$AX$245-$I75^$BC$241*($BA$245+$J75*$AW$245))/($I75^$BC$241*($J75*$AU$245+$AY$245)+$J75*$AV$245+$AZ$245)&lt;$AT$245),($H75-$BB$245-$J75*$AX$245-$I75^$BC$241*($BA$245+$J75*$AW$245))/($I75^$BC$241*($J75*$AU$245+$AY$245)+$J75*$AV$245+$AZ$245),0),0)</f>
        <v>0</v>
      </c>
      <c r="AU75" s="306">
        <f t="shared" ref="AU75:AU138" si="102">IF(AND($H75&gt;=$AQ$248,$H75&lt;=$AR$248),IF(AND(($H75-$BB$248-$J75*$AX$248-$I75^$BC$241*($BA$248+$J75*$AW$248))/($I75^$BC$241*($J75*$AU$248+$AY$248)+$J75*$AV$248+$AZ$248)&gt;=$AS$248,($H75-$BB$248-$J75*$AX$248-$I75^$BC$241*($BA$248+$J75*$AW$248))/($I75^$BC$241*($J75*$AU$248+$AY$248)+$J75*$AV$248+$AZ$248)&lt;$AT$248),($H75-$BB$248-$J75*$AX$248-$I75^$BC$241*($BA$248+$J75*$AW$248))/($I75^$BC$241*($J75*$AU$248+$AY$248)+$J75*$AV$248+$AZ$248),0),0)</f>
        <v>0</v>
      </c>
      <c r="AV75" s="306">
        <f t="shared" ref="AV75:AV138" si="103">IF(AND($H75&gt;=$AQ$243,$H75&lt;$AR$243),IF(AND(($H75-$BB$243-$J75*$AX$243-$I75^$BC$241*($BA$243+$J75*$AW$243))/($I75^$BC$241*($J75*$AU$243+$AY$243)+$J75*$AV$243+$AZ$243)&gt;=$AS$243,($H75-$BB$243-$J75*$AX$243-$I75^$BC$241*($BA$243+$J75*$AW$243))/($I75^$BC$241*($J75*$AU$243+$AY$243)+$J75*$AV$243+$AZ$243)&lt;=$AT$243),($H75-$BB$243-$J75*$AX$243-$I75^$BC$241*($BA$243+$J75*$AW$243))/($I75^$BC$241*($J75*$AU$243+$AY$243)+$J75*$AV$243+$AZ$243),0),0)</f>
        <v>0</v>
      </c>
      <c r="AW75" s="306">
        <f t="shared" ref="AW75:AW138" si="104">IF(AND($H75&gt;=$AQ$246,$H75&lt;$AR$246),IF(AND(($H75-$BB$246-$J75*$AX$246-$I75^$BC$241*($BA$246+$J75*$AW$246))/($I75^$BC$241*($J75*$AU$246+$AY$246)+$J75*$AV$246+$AZ$246)&gt;=$AS$246,($H75-$BB$246-$J75*$AX$246-$I75^$BC$241*($BA$246+$J75*$AW$246))/($I75^$BC$241*($J75*$AU$246+$AY$246)+$J75*$AV$246+$AZ$246)&lt;=$AT$246),($H75-$BB$246-$J75*$AX$246-$I75^$BC$241*($BA$246+$J75*$AW$246))/($I75^$BC$241*($J75*$AU$246+$AY$246)+$J75*$AV$246+$AZ$246),0),0)</f>
        <v>0</v>
      </c>
      <c r="AX75" s="306">
        <f t="shared" ref="AX75:AX138" si="105">IF(AND($H75&gt;=$AQ$249,$H75&lt;=$AR$249),IF(AND(($H75-$BB$249-$J75*$AX$249-$I75^$BC$241*($BA$249+$J75*$AW$249))/($I75^$BC$241*($J75*$AU$249+$AY$249)+$J75*$AV$249+$AZ$249)&gt;=$AS$249,($H75-$BB$249-$J75*$AX$249-$I75^$BC$241*($BA$249+$J75*$AW$249))/($I75^$BC$241*($J75*$AU$249+$AY$249)+$J75*$AV$249+$AZ$249)&lt;=$AT$249),($H75-$BB$249-$J75*$AX$249-$I75^$BC$241*($BA$249+$J75*$AW$249))/($I75^$BC$241*($J75*$AU$249+$AY$249)+$J75*$AV$249+$AZ$249),0),0)</f>
        <v>0</v>
      </c>
      <c r="AY75" s="305">
        <f t="shared" ref="AY75:AY138" si="106">IF(SUM(AP75:AR75)&lt;&gt;0,SUM(AP75:AR75),IF(SUM(AS75:AU75)&lt;&gt;0,SUM(AS75:AU75),SUM(AV75:AX75)))</f>
        <v>0</v>
      </c>
      <c r="AZ75" s="304">
        <f t="shared" ref="AZ75:AZ138" si="107">IF(ROUNDUP(SUM(AP75:AX75),0)&gt;15,15.01,IF(ROUNDUP(SUM(AP75:AX75),0)&lt;0,0,ROUNDUP(SUM(AP75:AX75),0)))</f>
        <v>0</v>
      </c>
      <c r="BA75" s="301">
        <f t="shared" ref="BA75:BA138" si="108">IF(AP75=0,0,($H75-(AZ75*($I75^$BC$241*$AY$241+$AZ$241)+($I75^$BC$241*$BA$241+$BB$241)))/(AZ75*($I75^$BC$241*$AU$241+$AV$241)+($I75^$BC$241*$AW$241+$AX$241)))</f>
        <v>0</v>
      </c>
      <c r="BB75" s="301">
        <f t="shared" ref="BB75:BB138" si="109">IF(AQ75=0,0,($H75-(AZ75*($I75^$BC$241*$AY$244+$AZ$244)+($I75^$BC$241*$BA$244+$BB$244)))/(AZ75*($I75^$BC$241*$AU$244+$AV$244)+($I75^$BC$241*$AW$244+$AX$244)))</f>
        <v>0</v>
      </c>
      <c r="BC75" s="301">
        <f t="shared" ref="BC75:BC138" si="110">IF(AR75=0,0,($H75-(AZ75*($I75^$BC$241*$AY$247+$AZ$247)+($I75^$BC$241*$BA$247+$BB$247)))/(AZ75*($I75^$BC$241*$AU$247+$AV$247)+($I75^$BC$241*$AW$247+$AX$247)))</f>
        <v>0</v>
      </c>
      <c r="BD75" s="301">
        <f t="shared" ref="BD75:BD138" si="111">IF(AS75=0,0,($H75-(AZ75*($I75^$BC$241*$AY$242+$AZ$242)+($I75^$BC$241*$BA$242+$BB$242)))/(AZ75*($I75^$BC$241*$AU$242+$AV$242)+($I75^$BC$241*$AW$242+$AX$242)))</f>
        <v>0</v>
      </c>
      <c r="BE75" s="301">
        <f t="shared" ref="BE75:BE138" si="112">IF(AT75=0,0,($H75-(AZ75*($I75^$BC$241*$AY$245+$AZ$245)+($I75^$BC$241*$BA$245+$BB$245)))/(AZ75*($I75^$BC$241*$AU$245+$AV$245)+($I75^$BC$241*$AW$245+$AX$245)))</f>
        <v>0</v>
      </c>
      <c r="BF75" s="301">
        <f t="shared" ref="BF75:BF138" si="113">IF(AU75=0,0,($H75-(AZ75*($I75^$BC$241*$AY$248+$AZ$248)+($I75^$BC$241*$BA$248+$BB$248)))/(AZ75*($I75^$BC$241*$AU$248+$AV$248)+($I75^$BC$241*$AW$248+$AX$248)))</f>
        <v>0</v>
      </c>
      <c r="BG75" s="301">
        <f t="shared" ref="BG75:BG138" si="114">IF(AV75=0,0,($H75-(AZ75*($I75^$BC$241*$AY$243+$AZ$243)+($I75^$BC$241*$BA$243+$BB$243)))/(AZ75*($I75^$BC$241*$AU$243+$AV$243)+($I75^$BC$241*$AW$243+$AX$243)))</f>
        <v>0</v>
      </c>
      <c r="BH75" s="301">
        <f t="shared" ref="BH75:BH138" si="115">IF(AW75=0,0,($H75-(AZ75*($I75^$BC$241*$AY$246+$AZ$246)+($I75^$BC$241*$BA$246+$BB$246)))/(AZ75*($I75^$BC$241*$AU$246+$AV$246)+($I75^$BC$241*$AW$246+$AX$246)))</f>
        <v>0</v>
      </c>
      <c r="BI75" s="301">
        <f t="shared" ref="BI75:BI138" si="116">IF(AX75=0,0,($H75-(AZ75*($I75^$BC$241*$AY$249+$AZ$249)+($I75^$BC$241*$BA$249+$BB$249)))/(AZ75*($I75^$BC$241*$AU$249+$AV$249)+($I75^$BC$241*$AW$249+$AX$249)))</f>
        <v>0</v>
      </c>
      <c r="BJ75" s="300">
        <f t="shared" ref="BJ75:BJ138" si="117">IF(SUM(BA75:BI75)=0,0,IF(SUM(BA75:BC75)&lt;&gt;0,SUM(BA75:BC75),IF(SUM(BD75:BF75)&lt;&gt;0,SUM(BD75:BF75),SUM(BG75:BI75))))</f>
        <v>0</v>
      </c>
      <c r="BL75" s="306">
        <f t="shared" ref="BL75:BL138" si="118">IF(AND($H75&gt;=$AQ$232,$H75&lt;$AR$232),IF(AND(($H75-$BB$232-$J75*$AX$232-$I75^$BC$232*($BA$232+$J75*$AW$232))/($I75^$BC$232*($J75*$AU$232+$AY$232)+$J75*$AV$232+$AZ$232)&gt;=$AS$232,($H75-$BB$232-$J75*$AX$232-$I75^$BC$232*($BA$232+$J75*$AW$232))/($I75^$BC$232*($J75*$AU$232+$AY$232)+$J75*$AV$232+$AZ$232)&lt;$AT$232),($H75-$BB$232-$J75*$AX$232-$I75^$BC$232*($BA$232+$J75*$AW$232))/($I75^$BC$232*($J75*$AU$232+$AY$232)+$J75*$AV$232+$AZ$232),0),0)</f>
        <v>0</v>
      </c>
      <c r="BM75" s="306">
        <f t="shared" ref="BM75:BM138" si="119">IF(AND($H75&gt;=$AQ$235,$H75&lt;$AR$235),IF(AND(($H75-$BB$235-$J75*$AX$235-$I75^$BC$235*($BA$235+$J75*$AW$235))/($I75^$BC$235*($J75*$AU$235+$AY$235)+$J75*$AV$235+$AZ$235)&gt;=$AS$235,($H75-$BB$235-$J75*$AX$235-$I75^$BC$235*($BA$235+$J75*$AW$235))/($I75^$BC$235*($J75*$AU$235+$AY$235)+$J75*$AV$235+$AZ$235)&lt;$AT$235),($H75-$BB$235-$J75*$AX$235-$I75^$BC$235*($BA$235+$J75*$AW$235))/($I75^$BC$235*($J75*$AU$235+$AY$235)+$J75*$AV$235+$AZ$235),0),0)</f>
        <v>0</v>
      </c>
      <c r="BN75" s="308">
        <f t="shared" ref="BN75:BN138" si="120">IF(AND($H75&gt;=$AQ$238,$H75&lt;=$AR$238),IF(AND(($H75-$BB$238-$J75*$AX$238-$I75^$BC$238*($BA$238+$J75*$AW$238))/($I75^$BC$238*($J75*$AU$238+$AY$238)+$J75*$AV$238+$AZ$238)&gt;=$AS$238,($H75-$BB$238-$J75*$AX$238-$I75^$BC$238*($BA$238+$J75*$AW$238))/($I75^$BC$238*($J75*$AU$238+$AY$238)+$J75*$AV$238+$AZ$238)&lt;$AT$238),($H75-$BB$238-$J75*$AX$238-$I75^$BC$238*($BA$238+$J75*$AW$238))/($I75^$BC$238*($J75*$AU$238+$AY$238)+$J75*$AV$238+$AZ$238),0),0)</f>
        <v>0</v>
      </c>
      <c r="BO75" s="307">
        <f t="shared" ref="BO75:BO138" si="121">IF(AND($H75&gt;=$AQ$233,$H75&lt;$AR$233),IF(AND(($H75-$BB$233-$J75*$AX$233-$I75^$BC$233*($BA$233+$J75*$AW$233))/($I75^$BC$233*($J75*$AU$233+$AY$233)+$J75*$AV$233+$AZ$233)&gt;=$AS$233,($H75-$BB$233-$J75*$AX$233-$I75^$BC$233*($BA$233+$J75*$AW$233))/($I75^$BC$233*($J75*$AU$233+$AY$233)+$J75*$AV$233+$AZ$233)&lt;$AT$233),($H75-$BB$233-$J75*$AX$233-$I75^$BC$233*($BA$233+$J75*$AW$233))/($I75^$BC$233*($J75*$AU$233+$AY$233)+$J75*$AV$233+$AZ$233),0),0)</f>
        <v>0</v>
      </c>
      <c r="BP75" s="307">
        <f t="shared" ref="BP75:BP138" si="122">IF(AND($H75&gt;=$AQ$236,$H75&lt;$AR$236),IF(AND(($H75-$BB$236-$J75*$AX$236-$I75^$BC$236*($BA$236+$J75*$AW$236))/($I75^$BC$236*($J75*$AU$236+$AY$236)+$J75*$AV$236+$AZ$236)&gt;=$AS$236,($H75-$BB$236-$J75*$AX$236-$I75^$BC$236*($BA$236+$J75*$AW$236))/($I75^$BC$236*($J75*$AU$236+$AY$236)+$J75*$AV$236+$AZ$236)&lt;$AT$236),($H75-$BB$236-$J75*$AX$236-$I75^$BC$236*($BA$236+$J75*$AW$236))/($I75^$BC$236*($J75*$AU$236+$AY$236)+$J75*$AV$236+$AZ$236),0),0)</f>
        <v>0</v>
      </c>
      <c r="BQ75" s="306">
        <f t="shared" ref="BQ75:BQ138" si="123">IF(AND($H75&gt;=$AQ$239,$H75&lt;=$AR$239),IF(AND(($H75-$BB$239-$J75*$AX$239-$I75^$BC$239*($BA$239+$J75*$AW$239))/($I75^$BC$239*($J75*$AU$239+$AY$239)+$J75*$AV$239+$AZ$239)&gt;=$AS$239,($H75-$BB$239-$J75*$AX$239-$I75^$BC$239*($BA$239+$J75*$AW$239))/($I75^$BC$239*($J75*$AU$239+$AY$239)+$J75*$AV$239+$AZ$239)&lt;$AT$239),($H75-$BB$239-$J75*$AX$239-$I75^$BC$239*($BA$239+$J75*$AW$239))/($I75^$BC$239*($J75*$AU$239+$AY$239)+$J75*$AV$239+$AZ$239),0),0)</f>
        <v>0</v>
      </c>
      <c r="BR75" s="306">
        <f t="shared" ref="BR75:BR138" si="124">IF(AND($H75&gt;=$AQ$234,$H75&lt;$AR$234),IF(AND(($H75-$BB$234-$J75*$AX$234-$I75^$BC$234*($BA$234+$J75*$AW$234))/($I75^$BC$234*($J75*$AU$234+$AY$234)+$J75*$AV$234+$AZ$234)&gt;=$AS$234,($H75-$BB$234-$J75*$AX$234-$I75^$BC$234*($BA$234+$J75*$AW$234))/($I75^$BC$234*($J75*$AU$234+$AY$234)+$J75*$AV$234+$AZ$234)&lt;=$AT$234),($H75-$BB$234-$J75*$AX$234-$I75^$BC$234*($BA$234+$J75*$AW$234))/($I75^$BC$234*($J75*$AU$234+$AY$234)+$J75*$AV$234+$AZ$234),0),0)</f>
        <v>0</v>
      </c>
      <c r="BS75" s="306">
        <f t="shared" ref="BS75:BS138" si="125">IF(AND($H75&gt;=$AQ$237,$H75&lt;$AR$237),IF(AND(($H75-$BB$237-$J75*$AX$237-$I75^$BC$237*($BA$237+$J75*$AW$237))/($I75^$BC$237*($J75*$AU$237+$AY$237)+$J75*$AV$237+$AZ$237)&gt;=$AS$237,($H75-$BB$237-$J75*$AX$237-$I75^$BC$237*($BA$237+$J75*$AW$237))/($I75^$BC$237*($J75*$AU$237+$AY$237)+$J75*$AV$237+$AZ$237)&lt;=$AT$237),($H75-$BB$237-$J75*$AX$237-$I75^$BC$237*($BA$237+$J75*$AW$237))/($I75^$BC$237*($J75*$AU$237+$AY$237)+$J75*$AV$237+$AZ$237),0),0)</f>
        <v>0</v>
      </c>
      <c r="BT75" s="306">
        <f t="shared" ref="BT75:BT138" si="126">IF(AND($H75&gt;=$AQ$240,$H75&lt;=$AR$240),IF(AND(($H75-$BB$240-$J75*$AX$240-$I75^$BC$240*($BA$240+$J75*$AW$240))/($I75^$BC$240*($J75*$AU$240+$AY$240)+$J75*$AV$240+$AZ$240)&gt;=$AS$240,($H75-$BB$240-$J75*$AX$240-$I75^$BC$240*($BA$240+$J75*$AW$240))/($I75^$BC$240*($J75*$AU$240+$AY$240)+$J75*$AV$240+$AZ$240)&lt;=$AT$240),($H75-$BB$240-$J75*$AX$240-$I75^$BC$240*($BA$240+$J75*$AW$240))/($I75^$BC$240*($J75*$AU$240+$AY$240)+$J75*$AV$240+$AZ$240),0),0)</f>
        <v>0</v>
      </c>
      <c r="BU75" s="305">
        <f t="shared" ref="BU75:BU138" si="127">IF(SUM(BL75:BN75)&lt;&gt;0,SUM(BL75:BN75),IF(SUM(BO75:BQ75)&lt;&gt;0,SUM(BO75:BQ75),SUM(BR75:BT75)))</f>
        <v>0</v>
      </c>
      <c r="BV75" s="304">
        <f t="shared" ref="BV75:BV138" si="128">IF(ROUNDUP(SUM(BL75:BT75),0)&gt;15,15.01,IF(ROUNDUP(SUM(BL75:BT75),0)&lt;0,0,ROUNDUP(SUM(BL75:BT75),0)))</f>
        <v>0</v>
      </c>
      <c r="BW75" s="301">
        <f t="shared" ref="BW75:BW138" si="129">IF(BL75=0,0,($H75-(BV75*($I75^$BC$232*$AY$232+$AZ$232)+($I75^$BC$232*$BA$232+$BB$232)))/(BV75*($I75^$BC$232*$AU$232+$AV$232)+($I75^$BC$232*$AW$232+$AX$232)))</f>
        <v>0</v>
      </c>
      <c r="BX75" s="301">
        <f t="shared" ref="BX75:BX138" si="130">IF(BM75=0,0,($H75-(BV75*($I75^$BC$235*$AY$235+$AZ$235)+($I75^$BC$235*$BA$235+$BB$235)))/(BV75*($I75^$BC$235*$AU$235+$AV$235)+($I75^$BC$235*$AW$235+$AX$235)))</f>
        <v>0</v>
      </c>
      <c r="BY75" s="301">
        <f t="shared" ref="BY75:BY138" si="131">IF(BN75=0,0,($H75-(BV75*($I75^$BC$238*$AY$238+$AZ$238)+($I75^$BC$238*$BA$238+$BB$238)))/(BV75*($I75^$BC$238*$AU$238+$AV$238)+($I75^$BC$238*$AW$238+$AX$238)))</f>
        <v>0</v>
      </c>
      <c r="BZ75" s="301">
        <f t="shared" ref="BZ75:BZ138" si="132">IF(BO75=0,0,($H75-(BV75*($I75^$BC$233*$AY$233+$AZ$233)+($I75^$BC$233*$BA$233+$BB$233)))/(BV75*($I75^$BC$233*$AU$233+$AV$233)+($I75^$BC$233*$AW$233+$AX$233)))</f>
        <v>0</v>
      </c>
      <c r="CA75" s="301">
        <f t="shared" ref="CA75:CA138" si="133">IF(BP75=0,0,($H75-(BV75*($I75^$BC$236*$AY$236+$AZ$236)+($I75^$BC$236*$BA$236+$BB$236)))/(BV75*($I75^$BC$236*$AU$236+$AV$236)+($I75^$BC$236*$AW$236+$AX$236)))</f>
        <v>0</v>
      </c>
      <c r="CB75" s="301">
        <f t="shared" ref="CB75:CB138" si="134">IF(BQ75=0,0,($H75-(BV75*($I75^$BC$239*$AY$239+$AZ$239)+($I75^$BC$239*$BA$239+$BB$239)))/(BV75*($I75^$BC$239*$AU$239+$AV$239)+($I75^$BC$239*$AW$239+$AX$239)))</f>
        <v>0</v>
      </c>
      <c r="CC75" s="301">
        <f t="shared" ref="CC75:CC138" si="135">IF(BR75=0,0,($H75-(BV75*($I75^$BC$234*$AY$234+$AZ$234)+($I75^$BC$234*$BA$234+$BB$234)))/(BV75*($I75^$BC$234*$AU$234+$AV$234)+($I75^$BC$234*$AW$234+$AX$234)))</f>
        <v>0</v>
      </c>
      <c r="CD75" s="301">
        <f t="shared" ref="CD75:CD138" si="136">IF(BS75=0,0,($H75-(BV75*($I75^$BC$237*$AY$237+$AZ$237)+($I75^$BC$237*$BA$237+$BB$237)))/(BV75*($I75^$BC$237*$AU$237+$AV$237)+($I75^$BC$237*$AW$237+$AX$237)))</f>
        <v>0</v>
      </c>
      <c r="CE75" s="301">
        <f t="shared" ref="CE75:CE138" si="137">IF(BT75=0,0,($H75-(BV75*($I75^$BC$240*$AY$240+$AZ$240)+($I75^$BC$240*$BA$240+$BB$240)))/(BV75*($I75^$BC$240*$AU$240+$AV$240)+($I75^$BC$240*$AW$240+$AX$240)))</f>
        <v>0</v>
      </c>
      <c r="CF75" s="300">
        <f t="shared" ref="CF75:CF138" si="138">IF(SUM(BW75:CE75)=0,0,IF(SUM(BW75:BY75)&lt;&gt;0,SUM(BW75:BY75),IF(SUM(BZ75:CB75)&lt;&gt;0,SUM(BZ75:CB75),SUM(CC75:CE75))))</f>
        <v>0</v>
      </c>
      <c r="CG75" s="300"/>
      <c r="CH75" s="300">
        <f t="shared" ref="CH75:CH138" si="139">IF(B75&lt;&gt;"",IF(BU75&gt;15,16,BV75),0)</f>
        <v>0</v>
      </c>
      <c r="CI75" s="300">
        <f t="shared" ref="CI75:CI138" si="140">IF(B75&lt;&gt;"",CF75,0)</f>
        <v>0</v>
      </c>
      <c r="CJ75" s="300">
        <f t="shared" ref="CJ75:CJ138" si="141">IF(C75&lt;&gt;"",IF(AY75&gt;15,16,AZ75),0)</f>
        <v>0</v>
      </c>
      <c r="CK75" s="300">
        <f t="shared" ref="CK75:CK138" si="142">IF(C75&lt;&gt;"",BJ75,0)</f>
        <v>0</v>
      </c>
      <c r="CL75" s="303"/>
      <c r="CM75" s="302">
        <f t="shared" ref="CM75:CM138" si="143">CH75*1+CJ75*1</f>
        <v>0</v>
      </c>
      <c r="CN75" s="302">
        <f t="shared" ref="CN75:CN138" si="144">IF(AND(CI75&gt;0,CK75&gt;0),0,CI75*1+CK75*1)</f>
        <v>0</v>
      </c>
      <c r="CO75" s="301">
        <f t="shared" ref="CO75:CO138" si="145">IF(AND(AND($G75&gt;=$AQ$216,$G75&lt;$AR$216),AND($CM75&gt;=$AS$216,$CM75&lt;$AT$216)),(($CM75-$AY$216)/($AZ$216-$AY$216))*(($G75*$AW$216+$AX$216)-($G75*$AU$216+$AV$216))+($G75*$AU$216+$AV$216),0)</f>
        <v>0</v>
      </c>
      <c r="CP75" s="301">
        <f t="shared" ref="CP75:CP138" si="146">IF(AND(AND($G75&gt;=$AQ$219,$G75&lt;$AR$219),AND($CM75&gt;=$AS$219,$CM75&lt;$AT$219)),(($CM75-$AY$219)/($AZ$219-$AY$219))*(($G75*$AW$219+$AX$219)-($G75*$AU$219+$AV$219))+($G75*$AU$219+$AV$219),0)</f>
        <v>0</v>
      </c>
      <c r="CQ75" s="301">
        <f t="shared" ref="CQ75:CQ138" si="147">IF(AND(AND($G75&gt;=$AQ$222,$G75&lt;$AR$222),AND($CM75&gt;=$AS$222,$CM75&lt;$AT$222)),(($CM75-$AY$222)/($AZ$222-$AY$222))*(($G75*$AW$222+$AX$222)-($G75*$AU$222+$AV$222))+($G75*$AU$222+$AV$222),0)</f>
        <v>0</v>
      </c>
      <c r="CR75" s="301">
        <f t="shared" ref="CR75:CR138" si="148">IF(AND(AND($G75&gt;=$AQ$225,$G75&lt;=$AR$225),AND($CM75&gt;=$AS$225,$CM75&lt;$AT$225)),(($CM75-$AY$225)/($AZ$225-$AY$225))*(($G75*$AW$225+$AX$225)-($G75*$AU$225+$AV$225))+($G75*$AU$225+$AV$225),0)</f>
        <v>0</v>
      </c>
      <c r="CS75" s="301">
        <f t="shared" ref="CS75:CS138" si="149">IF(AND(AND($G75&gt;=$AQ$217,$G75&lt;$AR$217),AND($CM75&gt;=$AS$217,$CM75&lt;$AT$217)),(($CM75-$AY$217)/($AZ$217-$AY$217))*(($G75*$AW$217+$AX$217)-($G75*$AU$217+$AV$217))+($G75*$AU$217+$AV$217),0)</f>
        <v>0</v>
      </c>
      <c r="CT75" s="301">
        <f t="shared" ref="CT75:CT138" si="150">IF(AND(AND($G75&gt;=$AQ$220,$G75&lt;$AR$220),AND($CM75&gt;=$AS$220,$CM75&lt;$AT$220)),(($CM75-$AY$220)/($AZ$220-$AY$220))*(($G75*$AW$220+$AX$220)-($G75*$AU$220+$AV$220))+($G75*$AU$220+$AV$220),0)</f>
        <v>0</v>
      </c>
      <c r="CU75" s="301">
        <f t="shared" ref="CU75:CU138" si="151">IF(AND(AND($G75&gt;=$AQ$223,$G75&lt;$AR$223),AND($CM75&gt;=$AS$223,$CM75&lt;$AT$223)),(($CM75-$AY$223)/($AZ$223-$AY$223))*(($G75*$AW$223+$AX$223)-($G75*$AU$223+$AV$223))+($G75*$AU$223+$AV$223),0)</f>
        <v>0</v>
      </c>
      <c r="CV75" s="301">
        <f t="shared" ref="CV75:CV138" si="152">IF(AND(AND($G75&gt;=$AQ$226,$G75&lt;=$AR$226),AND($CM75&gt;=$AS$226,$CM75&lt;$AT$226)),(($CM75-$AY$226)/($AZ$226-$AY$226))*(($G75*$AW$226+$AX$226)-($G75*$AU$226+$AV$226))+($G75*$AU$226+$AV$226),0)</f>
        <v>0</v>
      </c>
      <c r="CW75" s="301">
        <f t="shared" ref="CW75:CW138" si="153">IF(AND(AND($G75&gt;=$AQ$218,$G75&lt;$AR$218),AND($CM75&gt;=$AS$218,$CM75&lt;$AT$218)),(($CM75-$AY$218)/($AZ$218-$AY$218))*(($G75*$AW$218+$AX$218)-($G75*$AU$218+$AV$218))+($G75*$AU$218+$AV$218),0)</f>
        <v>0</v>
      </c>
      <c r="CX75" s="301">
        <f t="shared" ref="CX75:CX138" si="154">IF(AND(AND($G75&gt;=$AQ$221,$G75&lt;$AR$221),AND($CM75&gt;=$AS$221,$CM75&lt;$AT$221)),(($CM75-$AY$221)/($AZ$221-$AY$221))*(($G75*$AW$221+$AX$221)-($G75*$AU$221+$AV$221))+($G75*$AU$221+$AV$221),0)</f>
        <v>0</v>
      </c>
      <c r="CY75" s="301">
        <f t="shared" ref="CY75:CY138" si="155">IF(AND(AND($G75&gt;=$AQ$224,$G75&lt;$AR$224),AND($CM75&gt;=$AS$224,$CM75&lt;$AT$224)),(($CM75-$AY$224)/($AZ$224-$AY$224))*(($G75*$AW$224+$AX$224)-($G75*$AU$224+$AV$224))+($G75*$AU$224+$AV$224),0)</f>
        <v>0</v>
      </c>
      <c r="CZ75" s="301">
        <f t="shared" ref="CZ75:CZ138" si="156">IF(AND(AND($G75&gt;=$AQ$227,$G75&lt;=$AR$227),AND($CM75&gt;=$AS$227,$CM75&lt;$AT$227)),(($CM75-$AY$227)/($AZ$227-$AY$227))*(($G75*$AW$227+$AX$227)-($G75*$AU$227+$AV$227))+($G75*$AU$227+$AV$227),0)</f>
        <v>0</v>
      </c>
      <c r="DA75" s="300">
        <f t="shared" ref="DA75:DA138" si="157">IF(OR(CM75&gt;15,SUM(CO75:CZ75)=0),0,SUM(CO75:CZ75))</f>
        <v>0</v>
      </c>
      <c r="DC75" s="299">
        <f t="shared" ref="DC75:DC138" si="158">CF75</f>
        <v>0</v>
      </c>
      <c r="DD75" s="299">
        <f t="shared" ref="DD75:DD138" si="159">BJ75</f>
        <v>0</v>
      </c>
      <c r="DE75" s="299">
        <f t="shared" ref="DE75:DE138" si="160">DC75-DD75</f>
        <v>0</v>
      </c>
    </row>
    <row r="76" spans="2:109" x14ac:dyDescent="0.2">
      <c r="B76" s="368"/>
      <c r="C76" s="368"/>
      <c r="D76" s="315"/>
      <c r="E76" s="315"/>
      <c r="F76" s="315"/>
      <c r="G76" s="368"/>
      <c r="H76" s="368"/>
      <c r="I76" s="368"/>
      <c r="J76" s="368"/>
      <c r="K76" s="368"/>
      <c r="L76" s="303"/>
      <c r="M76" s="344" t="str">
        <f t="shared" si="82"/>
        <v/>
      </c>
      <c r="N76" s="367" t="str">
        <f t="shared" si="80"/>
        <v/>
      </c>
      <c r="O76" s="344" t="str">
        <f t="shared" ref="O76:O139" si="161">IF(OR(CN76=0,J76=0,I76&lt;50,I76&gt;500),"",IF(CM76=16,CONCATENATE("Max: ",INT(CN76)-1),ROUND(CN76,0)))</f>
        <v/>
      </c>
      <c r="P76" s="347"/>
      <c r="Q76" s="232" t="str">
        <f t="shared" si="83"/>
        <v/>
      </c>
      <c r="AB76" s="314" t="str">
        <f t="shared" si="84"/>
        <v/>
      </c>
      <c r="AC76" s="312" t="str">
        <f t="shared" si="85"/>
        <v/>
      </c>
      <c r="AD76" s="313" t="str">
        <f t="shared" si="86"/>
        <v/>
      </c>
      <c r="AE76" s="312" t="str">
        <f t="shared" si="87"/>
        <v/>
      </c>
      <c r="AF76" s="313" t="str">
        <f t="shared" si="88"/>
        <v/>
      </c>
      <c r="AG76" s="312" t="str">
        <f t="shared" si="89"/>
        <v/>
      </c>
      <c r="AH76" s="313" t="str">
        <f t="shared" si="90"/>
        <v/>
      </c>
      <c r="AI76" s="312" t="str">
        <f t="shared" si="91"/>
        <v/>
      </c>
      <c r="AJ76" s="311" t="str">
        <f t="shared" si="92"/>
        <v/>
      </c>
      <c r="AK76" s="310" t="str">
        <f t="shared" si="93"/>
        <v/>
      </c>
      <c r="AL76" s="310" t="str">
        <f t="shared" si="94"/>
        <v/>
      </c>
      <c r="AM76" s="309" t="str">
        <f t="shared" si="95"/>
        <v/>
      </c>
      <c r="AN76" s="309" t="str">
        <f t="shared" si="96"/>
        <v/>
      </c>
      <c r="AP76" s="306">
        <f t="shared" si="97"/>
        <v>0</v>
      </c>
      <c r="AQ76" s="306">
        <f t="shared" si="98"/>
        <v>0</v>
      </c>
      <c r="AR76" s="308">
        <f t="shared" si="99"/>
        <v>0</v>
      </c>
      <c r="AS76" s="306">
        <f t="shared" si="100"/>
        <v>0</v>
      </c>
      <c r="AT76" s="306">
        <f t="shared" si="101"/>
        <v>0</v>
      </c>
      <c r="AU76" s="306">
        <f t="shared" si="102"/>
        <v>0</v>
      </c>
      <c r="AV76" s="306">
        <f t="shared" si="103"/>
        <v>0</v>
      </c>
      <c r="AW76" s="306">
        <f t="shared" si="104"/>
        <v>0</v>
      </c>
      <c r="AX76" s="306">
        <f t="shared" si="105"/>
        <v>0</v>
      </c>
      <c r="AY76" s="305">
        <f t="shared" si="106"/>
        <v>0</v>
      </c>
      <c r="AZ76" s="304">
        <f t="shared" si="107"/>
        <v>0</v>
      </c>
      <c r="BA76" s="301">
        <f t="shared" si="108"/>
        <v>0</v>
      </c>
      <c r="BB76" s="301">
        <f t="shared" si="109"/>
        <v>0</v>
      </c>
      <c r="BC76" s="301">
        <f t="shared" si="110"/>
        <v>0</v>
      </c>
      <c r="BD76" s="301">
        <f t="shared" si="111"/>
        <v>0</v>
      </c>
      <c r="BE76" s="301">
        <f t="shared" si="112"/>
        <v>0</v>
      </c>
      <c r="BF76" s="301">
        <f t="shared" si="113"/>
        <v>0</v>
      </c>
      <c r="BG76" s="301">
        <f t="shared" si="114"/>
        <v>0</v>
      </c>
      <c r="BH76" s="301">
        <f t="shared" si="115"/>
        <v>0</v>
      </c>
      <c r="BI76" s="301">
        <f t="shared" si="116"/>
        <v>0</v>
      </c>
      <c r="BJ76" s="300">
        <f t="shared" si="117"/>
        <v>0</v>
      </c>
      <c r="BL76" s="306">
        <f t="shared" si="118"/>
        <v>0</v>
      </c>
      <c r="BM76" s="306">
        <f t="shared" si="119"/>
        <v>0</v>
      </c>
      <c r="BN76" s="308">
        <f t="shared" si="120"/>
        <v>0</v>
      </c>
      <c r="BO76" s="307">
        <f t="shared" si="121"/>
        <v>0</v>
      </c>
      <c r="BP76" s="307">
        <f t="shared" si="122"/>
        <v>0</v>
      </c>
      <c r="BQ76" s="306">
        <f t="shared" si="123"/>
        <v>0</v>
      </c>
      <c r="BR76" s="306">
        <f t="shared" si="124"/>
        <v>0</v>
      </c>
      <c r="BS76" s="306">
        <f t="shared" si="125"/>
        <v>0</v>
      </c>
      <c r="BT76" s="306">
        <f t="shared" si="126"/>
        <v>0</v>
      </c>
      <c r="BU76" s="305">
        <f t="shared" si="127"/>
        <v>0</v>
      </c>
      <c r="BV76" s="304">
        <f t="shared" si="128"/>
        <v>0</v>
      </c>
      <c r="BW76" s="301">
        <f t="shared" si="129"/>
        <v>0</v>
      </c>
      <c r="BX76" s="301">
        <f t="shared" si="130"/>
        <v>0</v>
      </c>
      <c r="BY76" s="301">
        <f t="shared" si="131"/>
        <v>0</v>
      </c>
      <c r="BZ76" s="301">
        <f t="shared" si="132"/>
        <v>0</v>
      </c>
      <c r="CA76" s="301">
        <f t="shared" si="133"/>
        <v>0</v>
      </c>
      <c r="CB76" s="301">
        <f t="shared" si="134"/>
        <v>0</v>
      </c>
      <c r="CC76" s="301">
        <f t="shared" si="135"/>
        <v>0</v>
      </c>
      <c r="CD76" s="301">
        <f t="shared" si="136"/>
        <v>0</v>
      </c>
      <c r="CE76" s="301">
        <f t="shared" si="137"/>
        <v>0</v>
      </c>
      <c r="CF76" s="300">
        <f t="shared" si="138"/>
        <v>0</v>
      </c>
      <c r="CG76" s="300"/>
      <c r="CH76" s="300">
        <f t="shared" si="139"/>
        <v>0</v>
      </c>
      <c r="CI76" s="300">
        <f t="shared" si="140"/>
        <v>0</v>
      </c>
      <c r="CJ76" s="300">
        <f t="shared" si="141"/>
        <v>0</v>
      </c>
      <c r="CK76" s="300">
        <f t="shared" si="142"/>
        <v>0</v>
      </c>
      <c r="CL76" s="303"/>
      <c r="CM76" s="302">
        <f t="shared" si="143"/>
        <v>0</v>
      </c>
      <c r="CN76" s="302">
        <f t="shared" si="144"/>
        <v>0</v>
      </c>
      <c r="CO76" s="301">
        <f t="shared" si="145"/>
        <v>0</v>
      </c>
      <c r="CP76" s="301">
        <f t="shared" si="146"/>
        <v>0</v>
      </c>
      <c r="CQ76" s="301">
        <f t="shared" si="147"/>
        <v>0</v>
      </c>
      <c r="CR76" s="301">
        <f t="shared" si="148"/>
        <v>0</v>
      </c>
      <c r="CS76" s="301">
        <f t="shared" si="149"/>
        <v>0</v>
      </c>
      <c r="CT76" s="301">
        <f t="shared" si="150"/>
        <v>0</v>
      </c>
      <c r="CU76" s="301">
        <f t="shared" si="151"/>
        <v>0</v>
      </c>
      <c r="CV76" s="301">
        <f t="shared" si="152"/>
        <v>0</v>
      </c>
      <c r="CW76" s="301">
        <f t="shared" si="153"/>
        <v>0</v>
      </c>
      <c r="CX76" s="301">
        <f t="shared" si="154"/>
        <v>0</v>
      </c>
      <c r="CY76" s="301">
        <f t="shared" si="155"/>
        <v>0</v>
      </c>
      <c r="CZ76" s="301">
        <f t="shared" si="156"/>
        <v>0</v>
      </c>
      <c r="DA76" s="300">
        <f t="shared" si="157"/>
        <v>0</v>
      </c>
      <c r="DC76" s="299">
        <f t="shared" si="158"/>
        <v>0</v>
      </c>
      <c r="DD76" s="299">
        <f t="shared" si="159"/>
        <v>0</v>
      </c>
      <c r="DE76" s="299">
        <f t="shared" si="160"/>
        <v>0</v>
      </c>
    </row>
    <row r="77" spans="2:109" x14ac:dyDescent="0.2">
      <c r="B77" s="368"/>
      <c r="C77" s="368"/>
      <c r="D77" s="315"/>
      <c r="E77" s="315"/>
      <c r="F77" s="315"/>
      <c r="G77" s="368"/>
      <c r="H77" s="368"/>
      <c r="I77" s="368"/>
      <c r="J77" s="368"/>
      <c r="K77" s="368"/>
      <c r="L77" s="303"/>
      <c r="M77" s="344" t="str">
        <f t="shared" si="82"/>
        <v/>
      </c>
      <c r="N77" s="367" t="str">
        <f t="shared" si="80"/>
        <v/>
      </c>
      <c r="O77" s="344" t="str">
        <f t="shared" si="161"/>
        <v/>
      </c>
      <c r="P77" s="347"/>
      <c r="Q77" s="232" t="str">
        <f t="shared" si="83"/>
        <v/>
      </c>
      <c r="AB77" s="314" t="str">
        <f t="shared" si="84"/>
        <v/>
      </c>
      <c r="AC77" s="312" t="str">
        <f t="shared" si="85"/>
        <v/>
      </c>
      <c r="AD77" s="313" t="str">
        <f t="shared" si="86"/>
        <v/>
      </c>
      <c r="AE77" s="312" t="str">
        <f t="shared" si="87"/>
        <v/>
      </c>
      <c r="AF77" s="313" t="str">
        <f t="shared" si="88"/>
        <v/>
      </c>
      <c r="AG77" s="312" t="str">
        <f t="shared" si="89"/>
        <v/>
      </c>
      <c r="AH77" s="313" t="str">
        <f t="shared" si="90"/>
        <v/>
      </c>
      <c r="AI77" s="312" t="str">
        <f t="shared" si="91"/>
        <v/>
      </c>
      <c r="AJ77" s="311" t="str">
        <f t="shared" si="92"/>
        <v/>
      </c>
      <c r="AK77" s="310" t="str">
        <f t="shared" si="93"/>
        <v/>
      </c>
      <c r="AL77" s="310" t="str">
        <f t="shared" si="94"/>
        <v/>
      </c>
      <c r="AM77" s="309" t="str">
        <f t="shared" si="95"/>
        <v/>
      </c>
      <c r="AN77" s="309" t="str">
        <f t="shared" si="96"/>
        <v/>
      </c>
      <c r="AP77" s="306">
        <f t="shared" si="97"/>
        <v>0</v>
      </c>
      <c r="AQ77" s="306">
        <f t="shared" si="98"/>
        <v>0</v>
      </c>
      <c r="AR77" s="308">
        <f t="shared" si="99"/>
        <v>0</v>
      </c>
      <c r="AS77" s="306">
        <f t="shared" si="100"/>
        <v>0</v>
      </c>
      <c r="AT77" s="306">
        <f t="shared" si="101"/>
        <v>0</v>
      </c>
      <c r="AU77" s="306">
        <f t="shared" si="102"/>
        <v>0</v>
      </c>
      <c r="AV77" s="306">
        <f t="shared" si="103"/>
        <v>0</v>
      </c>
      <c r="AW77" s="306">
        <f t="shared" si="104"/>
        <v>0</v>
      </c>
      <c r="AX77" s="306">
        <f t="shared" si="105"/>
        <v>0</v>
      </c>
      <c r="AY77" s="305">
        <f t="shared" si="106"/>
        <v>0</v>
      </c>
      <c r="AZ77" s="304">
        <f t="shared" si="107"/>
        <v>0</v>
      </c>
      <c r="BA77" s="301">
        <f t="shared" si="108"/>
        <v>0</v>
      </c>
      <c r="BB77" s="301">
        <f t="shared" si="109"/>
        <v>0</v>
      </c>
      <c r="BC77" s="301">
        <f t="shared" si="110"/>
        <v>0</v>
      </c>
      <c r="BD77" s="301">
        <f t="shared" si="111"/>
        <v>0</v>
      </c>
      <c r="BE77" s="301">
        <f t="shared" si="112"/>
        <v>0</v>
      </c>
      <c r="BF77" s="301">
        <f t="shared" si="113"/>
        <v>0</v>
      </c>
      <c r="BG77" s="301">
        <f t="shared" si="114"/>
        <v>0</v>
      </c>
      <c r="BH77" s="301">
        <f t="shared" si="115"/>
        <v>0</v>
      </c>
      <c r="BI77" s="301">
        <f t="shared" si="116"/>
        <v>0</v>
      </c>
      <c r="BJ77" s="300">
        <f t="shared" si="117"/>
        <v>0</v>
      </c>
      <c r="BL77" s="306">
        <f t="shared" si="118"/>
        <v>0</v>
      </c>
      <c r="BM77" s="306">
        <f t="shared" si="119"/>
        <v>0</v>
      </c>
      <c r="BN77" s="308">
        <f t="shared" si="120"/>
        <v>0</v>
      </c>
      <c r="BO77" s="307">
        <f t="shared" si="121"/>
        <v>0</v>
      </c>
      <c r="BP77" s="307">
        <f t="shared" si="122"/>
        <v>0</v>
      </c>
      <c r="BQ77" s="306">
        <f t="shared" si="123"/>
        <v>0</v>
      </c>
      <c r="BR77" s="306">
        <f t="shared" si="124"/>
        <v>0</v>
      </c>
      <c r="BS77" s="306">
        <f t="shared" si="125"/>
        <v>0</v>
      </c>
      <c r="BT77" s="306">
        <f t="shared" si="126"/>
        <v>0</v>
      </c>
      <c r="BU77" s="305">
        <f t="shared" si="127"/>
        <v>0</v>
      </c>
      <c r="BV77" s="304">
        <f t="shared" si="128"/>
        <v>0</v>
      </c>
      <c r="BW77" s="301">
        <f t="shared" si="129"/>
        <v>0</v>
      </c>
      <c r="BX77" s="301">
        <f t="shared" si="130"/>
        <v>0</v>
      </c>
      <c r="BY77" s="301">
        <f t="shared" si="131"/>
        <v>0</v>
      </c>
      <c r="BZ77" s="301">
        <f t="shared" si="132"/>
        <v>0</v>
      </c>
      <c r="CA77" s="301">
        <f t="shared" si="133"/>
        <v>0</v>
      </c>
      <c r="CB77" s="301">
        <f t="shared" si="134"/>
        <v>0</v>
      </c>
      <c r="CC77" s="301">
        <f t="shared" si="135"/>
        <v>0</v>
      </c>
      <c r="CD77" s="301">
        <f t="shared" si="136"/>
        <v>0</v>
      </c>
      <c r="CE77" s="301">
        <f t="shared" si="137"/>
        <v>0</v>
      </c>
      <c r="CF77" s="300">
        <f t="shared" si="138"/>
        <v>0</v>
      </c>
      <c r="CG77" s="300"/>
      <c r="CH77" s="300">
        <f t="shared" si="139"/>
        <v>0</v>
      </c>
      <c r="CI77" s="300">
        <f t="shared" si="140"/>
        <v>0</v>
      </c>
      <c r="CJ77" s="300">
        <f t="shared" si="141"/>
        <v>0</v>
      </c>
      <c r="CK77" s="300">
        <f t="shared" si="142"/>
        <v>0</v>
      </c>
      <c r="CL77" s="303"/>
      <c r="CM77" s="302">
        <f t="shared" si="143"/>
        <v>0</v>
      </c>
      <c r="CN77" s="302">
        <f t="shared" si="144"/>
        <v>0</v>
      </c>
      <c r="CO77" s="301">
        <f t="shared" si="145"/>
        <v>0</v>
      </c>
      <c r="CP77" s="301">
        <f t="shared" si="146"/>
        <v>0</v>
      </c>
      <c r="CQ77" s="301">
        <f t="shared" si="147"/>
        <v>0</v>
      </c>
      <c r="CR77" s="301">
        <f t="shared" si="148"/>
        <v>0</v>
      </c>
      <c r="CS77" s="301">
        <f t="shared" si="149"/>
        <v>0</v>
      </c>
      <c r="CT77" s="301">
        <f t="shared" si="150"/>
        <v>0</v>
      </c>
      <c r="CU77" s="301">
        <f t="shared" si="151"/>
        <v>0</v>
      </c>
      <c r="CV77" s="301">
        <f t="shared" si="152"/>
        <v>0</v>
      </c>
      <c r="CW77" s="301">
        <f t="shared" si="153"/>
        <v>0</v>
      </c>
      <c r="CX77" s="301">
        <f t="shared" si="154"/>
        <v>0</v>
      </c>
      <c r="CY77" s="301">
        <f t="shared" si="155"/>
        <v>0</v>
      </c>
      <c r="CZ77" s="301">
        <f t="shared" si="156"/>
        <v>0</v>
      </c>
      <c r="DA77" s="300">
        <f t="shared" si="157"/>
        <v>0</v>
      </c>
      <c r="DC77" s="299">
        <f t="shared" si="158"/>
        <v>0</v>
      </c>
      <c r="DD77" s="299">
        <f t="shared" si="159"/>
        <v>0</v>
      </c>
      <c r="DE77" s="299">
        <f t="shared" si="160"/>
        <v>0</v>
      </c>
    </row>
    <row r="78" spans="2:109" x14ac:dyDescent="0.2">
      <c r="B78" s="368"/>
      <c r="C78" s="368"/>
      <c r="D78" s="315"/>
      <c r="E78" s="315"/>
      <c r="F78" s="315"/>
      <c r="G78" s="368"/>
      <c r="H78" s="368"/>
      <c r="I78" s="368"/>
      <c r="J78" s="368"/>
      <c r="K78" s="368"/>
      <c r="L78" s="303"/>
      <c r="M78" s="344" t="str">
        <f t="shared" si="82"/>
        <v/>
      </c>
      <c r="N78" s="367" t="str">
        <f t="shared" si="80"/>
        <v/>
      </c>
      <c r="O78" s="344" t="str">
        <f t="shared" si="161"/>
        <v/>
      </c>
      <c r="P78" s="347"/>
      <c r="Q78" s="232" t="str">
        <f t="shared" si="83"/>
        <v/>
      </c>
      <c r="AB78" s="314" t="str">
        <f t="shared" si="84"/>
        <v/>
      </c>
      <c r="AC78" s="312" t="str">
        <f t="shared" si="85"/>
        <v/>
      </c>
      <c r="AD78" s="313" t="str">
        <f t="shared" si="86"/>
        <v/>
      </c>
      <c r="AE78" s="312" t="str">
        <f t="shared" si="87"/>
        <v/>
      </c>
      <c r="AF78" s="313" t="str">
        <f t="shared" si="88"/>
        <v/>
      </c>
      <c r="AG78" s="312" t="str">
        <f t="shared" si="89"/>
        <v/>
      </c>
      <c r="AH78" s="313" t="str">
        <f t="shared" si="90"/>
        <v/>
      </c>
      <c r="AI78" s="312" t="str">
        <f t="shared" si="91"/>
        <v/>
      </c>
      <c r="AJ78" s="311" t="str">
        <f t="shared" si="92"/>
        <v/>
      </c>
      <c r="AK78" s="310" t="str">
        <f t="shared" si="93"/>
        <v/>
      </c>
      <c r="AL78" s="310" t="str">
        <f t="shared" si="94"/>
        <v/>
      </c>
      <c r="AM78" s="309" t="str">
        <f t="shared" si="95"/>
        <v/>
      </c>
      <c r="AN78" s="309" t="str">
        <f t="shared" si="96"/>
        <v/>
      </c>
      <c r="AP78" s="306">
        <f t="shared" si="97"/>
        <v>0</v>
      </c>
      <c r="AQ78" s="306">
        <f t="shared" si="98"/>
        <v>0</v>
      </c>
      <c r="AR78" s="308">
        <f t="shared" si="99"/>
        <v>0</v>
      </c>
      <c r="AS78" s="306">
        <f t="shared" si="100"/>
        <v>0</v>
      </c>
      <c r="AT78" s="306">
        <f t="shared" si="101"/>
        <v>0</v>
      </c>
      <c r="AU78" s="306">
        <f t="shared" si="102"/>
        <v>0</v>
      </c>
      <c r="AV78" s="306">
        <f t="shared" si="103"/>
        <v>0</v>
      </c>
      <c r="AW78" s="306">
        <f t="shared" si="104"/>
        <v>0</v>
      </c>
      <c r="AX78" s="306">
        <f t="shared" si="105"/>
        <v>0</v>
      </c>
      <c r="AY78" s="305">
        <f t="shared" si="106"/>
        <v>0</v>
      </c>
      <c r="AZ78" s="304">
        <f t="shared" si="107"/>
        <v>0</v>
      </c>
      <c r="BA78" s="301">
        <f t="shared" si="108"/>
        <v>0</v>
      </c>
      <c r="BB78" s="301">
        <f t="shared" si="109"/>
        <v>0</v>
      </c>
      <c r="BC78" s="301">
        <f t="shared" si="110"/>
        <v>0</v>
      </c>
      <c r="BD78" s="301">
        <f t="shared" si="111"/>
        <v>0</v>
      </c>
      <c r="BE78" s="301">
        <f t="shared" si="112"/>
        <v>0</v>
      </c>
      <c r="BF78" s="301">
        <f t="shared" si="113"/>
        <v>0</v>
      </c>
      <c r="BG78" s="301">
        <f t="shared" si="114"/>
        <v>0</v>
      </c>
      <c r="BH78" s="301">
        <f t="shared" si="115"/>
        <v>0</v>
      </c>
      <c r="BI78" s="301">
        <f t="shared" si="116"/>
        <v>0</v>
      </c>
      <c r="BJ78" s="300">
        <f t="shared" si="117"/>
        <v>0</v>
      </c>
      <c r="BL78" s="306">
        <f t="shared" si="118"/>
        <v>0</v>
      </c>
      <c r="BM78" s="306">
        <f t="shared" si="119"/>
        <v>0</v>
      </c>
      <c r="BN78" s="308">
        <f t="shared" si="120"/>
        <v>0</v>
      </c>
      <c r="BO78" s="307">
        <f t="shared" si="121"/>
        <v>0</v>
      </c>
      <c r="BP78" s="307">
        <f t="shared" si="122"/>
        <v>0</v>
      </c>
      <c r="BQ78" s="306">
        <f t="shared" si="123"/>
        <v>0</v>
      </c>
      <c r="BR78" s="306">
        <f t="shared" si="124"/>
        <v>0</v>
      </c>
      <c r="BS78" s="306">
        <f t="shared" si="125"/>
        <v>0</v>
      </c>
      <c r="BT78" s="306">
        <f t="shared" si="126"/>
        <v>0</v>
      </c>
      <c r="BU78" s="305">
        <f t="shared" si="127"/>
        <v>0</v>
      </c>
      <c r="BV78" s="304">
        <f t="shared" si="128"/>
        <v>0</v>
      </c>
      <c r="BW78" s="301">
        <f t="shared" si="129"/>
        <v>0</v>
      </c>
      <c r="BX78" s="301">
        <f t="shared" si="130"/>
        <v>0</v>
      </c>
      <c r="BY78" s="301">
        <f t="shared" si="131"/>
        <v>0</v>
      </c>
      <c r="BZ78" s="301">
        <f t="shared" si="132"/>
        <v>0</v>
      </c>
      <c r="CA78" s="301">
        <f t="shared" si="133"/>
        <v>0</v>
      </c>
      <c r="CB78" s="301">
        <f t="shared" si="134"/>
        <v>0</v>
      </c>
      <c r="CC78" s="301">
        <f t="shared" si="135"/>
        <v>0</v>
      </c>
      <c r="CD78" s="301">
        <f t="shared" si="136"/>
        <v>0</v>
      </c>
      <c r="CE78" s="301">
        <f t="shared" si="137"/>
        <v>0</v>
      </c>
      <c r="CF78" s="300">
        <f t="shared" si="138"/>
        <v>0</v>
      </c>
      <c r="CG78" s="300"/>
      <c r="CH78" s="300">
        <f t="shared" si="139"/>
        <v>0</v>
      </c>
      <c r="CI78" s="300">
        <f t="shared" si="140"/>
        <v>0</v>
      </c>
      <c r="CJ78" s="300">
        <f t="shared" si="141"/>
        <v>0</v>
      </c>
      <c r="CK78" s="300">
        <f t="shared" si="142"/>
        <v>0</v>
      </c>
      <c r="CL78" s="303"/>
      <c r="CM78" s="302">
        <f t="shared" si="143"/>
        <v>0</v>
      </c>
      <c r="CN78" s="302">
        <f t="shared" si="144"/>
        <v>0</v>
      </c>
      <c r="CO78" s="301">
        <f t="shared" si="145"/>
        <v>0</v>
      </c>
      <c r="CP78" s="301">
        <f t="shared" si="146"/>
        <v>0</v>
      </c>
      <c r="CQ78" s="301">
        <f t="shared" si="147"/>
        <v>0</v>
      </c>
      <c r="CR78" s="301">
        <f t="shared" si="148"/>
        <v>0</v>
      </c>
      <c r="CS78" s="301">
        <f t="shared" si="149"/>
        <v>0</v>
      </c>
      <c r="CT78" s="301">
        <f t="shared" si="150"/>
        <v>0</v>
      </c>
      <c r="CU78" s="301">
        <f t="shared" si="151"/>
        <v>0</v>
      </c>
      <c r="CV78" s="301">
        <f t="shared" si="152"/>
        <v>0</v>
      </c>
      <c r="CW78" s="301">
        <f t="shared" si="153"/>
        <v>0</v>
      </c>
      <c r="CX78" s="301">
        <f t="shared" si="154"/>
        <v>0</v>
      </c>
      <c r="CY78" s="301">
        <f t="shared" si="155"/>
        <v>0</v>
      </c>
      <c r="CZ78" s="301">
        <f t="shared" si="156"/>
        <v>0</v>
      </c>
      <c r="DA78" s="300">
        <f t="shared" si="157"/>
        <v>0</v>
      </c>
      <c r="DC78" s="299">
        <f t="shared" si="158"/>
        <v>0</v>
      </c>
      <c r="DD78" s="299">
        <f t="shared" si="159"/>
        <v>0</v>
      </c>
      <c r="DE78" s="299">
        <f t="shared" si="160"/>
        <v>0</v>
      </c>
    </row>
    <row r="79" spans="2:109" x14ac:dyDescent="0.2">
      <c r="B79" s="368"/>
      <c r="C79" s="368"/>
      <c r="D79" s="315"/>
      <c r="E79" s="315"/>
      <c r="F79" s="315"/>
      <c r="G79" s="368"/>
      <c r="H79" s="368"/>
      <c r="I79" s="368"/>
      <c r="J79" s="368"/>
      <c r="K79" s="368"/>
      <c r="M79" s="344" t="str">
        <f t="shared" si="82"/>
        <v/>
      </c>
      <c r="N79" s="367" t="str">
        <f t="shared" ref="N79:N142" si="162">IF(OR(DA79=0,O79=""),"",ROUND(DA79,0))</f>
        <v/>
      </c>
      <c r="O79" s="344" t="str">
        <f t="shared" si="161"/>
        <v/>
      </c>
      <c r="P79" s="347"/>
      <c r="Q79" s="232" t="str">
        <f t="shared" si="83"/>
        <v/>
      </c>
      <c r="AB79" s="314" t="str">
        <f t="shared" si="84"/>
        <v/>
      </c>
      <c r="AC79" s="312" t="str">
        <f t="shared" si="85"/>
        <v/>
      </c>
      <c r="AD79" s="313" t="str">
        <f t="shared" si="86"/>
        <v/>
      </c>
      <c r="AE79" s="312" t="str">
        <f t="shared" si="87"/>
        <v/>
      </c>
      <c r="AF79" s="313" t="str">
        <f t="shared" si="88"/>
        <v/>
      </c>
      <c r="AG79" s="312" t="str">
        <f t="shared" si="89"/>
        <v/>
      </c>
      <c r="AH79" s="313" t="str">
        <f t="shared" si="90"/>
        <v/>
      </c>
      <c r="AI79" s="312" t="str">
        <f t="shared" si="91"/>
        <v/>
      </c>
      <c r="AJ79" s="311" t="str">
        <f t="shared" si="92"/>
        <v/>
      </c>
      <c r="AK79" s="310" t="str">
        <f t="shared" si="93"/>
        <v/>
      </c>
      <c r="AL79" s="310" t="str">
        <f t="shared" si="94"/>
        <v/>
      </c>
      <c r="AM79" s="309" t="str">
        <f t="shared" si="95"/>
        <v/>
      </c>
      <c r="AN79" s="309" t="str">
        <f t="shared" si="96"/>
        <v/>
      </c>
      <c r="AP79" s="306">
        <f t="shared" si="97"/>
        <v>0</v>
      </c>
      <c r="AQ79" s="306">
        <f t="shared" si="98"/>
        <v>0</v>
      </c>
      <c r="AR79" s="308">
        <f t="shared" si="99"/>
        <v>0</v>
      </c>
      <c r="AS79" s="306">
        <f t="shared" si="100"/>
        <v>0</v>
      </c>
      <c r="AT79" s="306">
        <f t="shared" si="101"/>
        <v>0</v>
      </c>
      <c r="AU79" s="306">
        <f t="shared" si="102"/>
        <v>0</v>
      </c>
      <c r="AV79" s="306">
        <f t="shared" si="103"/>
        <v>0</v>
      </c>
      <c r="AW79" s="306">
        <f t="shared" si="104"/>
        <v>0</v>
      </c>
      <c r="AX79" s="306">
        <f t="shared" si="105"/>
        <v>0</v>
      </c>
      <c r="AY79" s="305">
        <f t="shared" si="106"/>
        <v>0</v>
      </c>
      <c r="AZ79" s="304">
        <f t="shared" si="107"/>
        <v>0</v>
      </c>
      <c r="BA79" s="301">
        <f t="shared" si="108"/>
        <v>0</v>
      </c>
      <c r="BB79" s="301">
        <f t="shared" si="109"/>
        <v>0</v>
      </c>
      <c r="BC79" s="301">
        <f t="shared" si="110"/>
        <v>0</v>
      </c>
      <c r="BD79" s="301">
        <f t="shared" si="111"/>
        <v>0</v>
      </c>
      <c r="BE79" s="301">
        <f t="shared" si="112"/>
        <v>0</v>
      </c>
      <c r="BF79" s="301">
        <f t="shared" si="113"/>
        <v>0</v>
      </c>
      <c r="BG79" s="301">
        <f t="shared" si="114"/>
        <v>0</v>
      </c>
      <c r="BH79" s="301">
        <f t="shared" si="115"/>
        <v>0</v>
      </c>
      <c r="BI79" s="301">
        <f t="shared" si="116"/>
        <v>0</v>
      </c>
      <c r="BJ79" s="300">
        <f t="shared" si="117"/>
        <v>0</v>
      </c>
      <c r="BL79" s="306">
        <f t="shared" si="118"/>
        <v>0</v>
      </c>
      <c r="BM79" s="306">
        <f t="shared" si="119"/>
        <v>0</v>
      </c>
      <c r="BN79" s="308">
        <f t="shared" si="120"/>
        <v>0</v>
      </c>
      <c r="BO79" s="307">
        <f t="shared" si="121"/>
        <v>0</v>
      </c>
      <c r="BP79" s="307">
        <f t="shared" si="122"/>
        <v>0</v>
      </c>
      <c r="BQ79" s="306">
        <f t="shared" si="123"/>
        <v>0</v>
      </c>
      <c r="BR79" s="306">
        <f t="shared" si="124"/>
        <v>0</v>
      </c>
      <c r="BS79" s="306">
        <f t="shared" si="125"/>
        <v>0</v>
      </c>
      <c r="BT79" s="306">
        <f t="shared" si="126"/>
        <v>0</v>
      </c>
      <c r="BU79" s="305">
        <f t="shared" si="127"/>
        <v>0</v>
      </c>
      <c r="BV79" s="304">
        <f t="shared" si="128"/>
        <v>0</v>
      </c>
      <c r="BW79" s="301">
        <f t="shared" si="129"/>
        <v>0</v>
      </c>
      <c r="BX79" s="301">
        <f t="shared" si="130"/>
        <v>0</v>
      </c>
      <c r="BY79" s="301">
        <f t="shared" si="131"/>
        <v>0</v>
      </c>
      <c r="BZ79" s="301">
        <f t="shared" si="132"/>
        <v>0</v>
      </c>
      <c r="CA79" s="301">
        <f t="shared" si="133"/>
        <v>0</v>
      </c>
      <c r="CB79" s="301">
        <f t="shared" si="134"/>
        <v>0</v>
      </c>
      <c r="CC79" s="301">
        <f t="shared" si="135"/>
        <v>0</v>
      </c>
      <c r="CD79" s="301">
        <f t="shared" si="136"/>
        <v>0</v>
      </c>
      <c r="CE79" s="301">
        <f t="shared" si="137"/>
        <v>0</v>
      </c>
      <c r="CF79" s="300">
        <f t="shared" si="138"/>
        <v>0</v>
      </c>
      <c r="CG79" s="300"/>
      <c r="CH79" s="300">
        <f t="shared" si="139"/>
        <v>0</v>
      </c>
      <c r="CI79" s="300">
        <f t="shared" si="140"/>
        <v>0</v>
      </c>
      <c r="CJ79" s="300">
        <f t="shared" si="141"/>
        <v>0</v>
      </c>
      <c r="CK79" s="300">
        <f t="shared" si="142"/>
        <v>0</v>
      </c>
      <c r="CL79" s="303"/>
      <c r="CM79" s="302">
        <f t="shared" si="143"/>
        <v>0</v>
      </c>
      <c r="CN79" s="302">
        <f t="shared" si="144"/>
        <v>0</v>
      </c>
      <c r="CO79" s="301">
        <f t="shared" si="145"/>
        <v>0</v>
      </c>
      <c r="CP79" s="301">
        <f t="shared" si="146"/>
        <v>0</v>
      </c>
      <c r="CQ79" s="301">
        <f t="shared" si="147"/>
        <v>0</v>
      </c>
      <c r="CR79" s="301">
        <f t="shared" si="148"/>
        <v>0</v>
      </c>
      <c r="CS79" s="301">
        <f t="shared" si="149"/>
        <v>0</v>
      </c>
      <c r="CT79" s="301">
        <f t="shared" si="150"/>
        <v>0</v>
      </c>
      <c r="CU79" s="301">
        <f t="shared" si="151"/>
        <v>0</v>
      </c>
      <c r="CV79" s="301">
        <f t="shared" si="152"/>
        <v>0</v>
      </c>
      <c r="CW79" s="301">
        <f t="shared" si="153"/>
        <v>0</v>
      </c>
      <c r="CX79" s="301">
        <f t="shared" si="154"/>
        <v>0</v>
      </c>
      <c r="CY79" s="301">
        <f t="shared" si="155"/>
        <v>0</v>
      </c>
      <c r="CZ79" s="301">
        <f t="shared" si="156"/>
        <v>0</v>
      </c>
      <c r="DA79" s="300">
        <f t="shared" si="157"/>
        <v>0</v>
      </c>
      <c r="DC79" s="299">
        <f t="shared" si="158"/>
        <v>0</v>
      </c>
      <c r="DD79" s="299">
        <f t="shared" si="159"/>
        <v>0</v>
      </c>
      <c r="DE79" s="299">
        <f t="shared" si="160"/>
        <v>0</v>
      </c>
    </row>
    <row r="80" spans="2:109" x14ac:dyDescent="0.2">
      <c r="B80" s="368"/>
      <c r="C80" s="368"/>
      <c r="D80" s="315"/>
      <c r="E80" s="315"/>
      <c r="F80" s="315"/>
      <c r="G80" s="368"/>
      <c r="H80" s="368"/>
      <c r="I80" s="368"/>
      <c r="J80" s="368"/>
      <c r="K80" s="368"/>
      <c r="M80" s="344" t="str">
        <f t="shared" si="82"/>
        <v/>
      </c>
      <c r="N80" s="367" t="str">
        <f t="shared" si="162"/>
        <v/>
      </c>
      <c r="O80" s="344" t="str">
        <f t="shared" si="161"/>
        <v/>
      </c>
      <c r="P80" s="347"/>
      <c r="Q80" s="232" t="str">
        <f t="shared" si="83"/>
        <v/>
      </c>
      <c r="AB80" s="314" t="str">
        <f t="shared" si="84"/>
        <v/>
      </c>
      <c r="AC80" s="312" t="str">
        <f t="shared" si="85"/>
        <v/>
      </c>
      <c r="AD80" s="313" t="str">
        <f t="shared" si="86"/>
        <v/>
      </c>
      <c r="AE80" s="312" t="str">
        <f t="shared" si="87"/>
        <v/>
      </c>
      <c r="AF80" s="313" t="str">
        <f t="shared" si="88"/>
        <v/>
      </c>
      <c r="AG80" s="312" t="str">
        <f t="shared" si="89"/>
        <v/>
      </c>
      <c r="AH80" s="313" t="str">
        <f t="shared" si="90"/>
        <v/>
      </c>
      <c r="AI80" s="312" t="str">
        <f t="shared" si="91"/>
        <v/>
      </c>
      <c r="AJ80" s="311" t="str">
        <f t="shared" si="92"/>
        <v/>
      </c>
      <c r="AK80" s="310" t="str">
        <f t="shared" si="93"/>
        <v/>
      </c>
      <c r="AL80" s="310" t="str">
        <f t="shared" si="94"/>
        <v/>
      </c>
      <c r="AM80" s="309" t="str">
        <f t="shared" si="95"/>
        <v/>
      </c>
      <c r="AN80" s="309" t="str">
        <f t="shared" si="96"/>
        <v/>
      </c>
      <c r="AP80" s="306">
        <f t="shared" si="97"/>
        <v>0</v>
      </c>
      <c r="AQ80" s="306">
        <f t="shared" si="98"/>
        <v>0</v>
      </c>
      <c r="AR80" s="308">
        <f t="shared" si="99"/>
        <v>0</v>
      </c>
      <c r="AS80" s="306">
        <f t="shared" si="100"/>
        <v>0</v>
      </c>
      <c r="AT80" s="306">
        <f t="shared" si="101"/>
        <v>0</v>
      </c>
      <c r="AU80" s="306">
        <f t="shared" si="102"/>
        <v>0</v>
      </c>
      <c r="AV80" s="306">
        <f t="shared" si="103"/>
        <v>0</v>
      </c>
      <c r="AW80" s="306">
        <f t="shared" si="104"/>
        <v>0</v>
      </c>
      <c r="AX80" s="306">
        <f t="shared" si="105"/>
        <v>0</v>
      </c>
      <c r="AY80" s="305">
        <f t="shared" si="106"/>
        <v>0</v>
      </c>
      <c r="AZ80" s="304">
        <f t="shared" si="107"/>
        <v>0</v>
      </c>
      <c r="BA80" s="301">
        <f t="shared" si="108"/>
        <v>0</v>
      </c>
      <c r="BB80" s="301">
        <f t="shared" si="109"/>
        <v>0</v>
      </c>
      <c r="BC80" s="301">
        <f t="shared" si="110"/>
        <v>0</v>
      </c>
      <c r="BD80" s="301">
        <f t="shared" si="111"/>
        <v>0</v>
      </c>
      <c r="BE80" s="301">
        <f t="shared" si="112"/>
        <v>0</v>
      </c>
      <c r="BF80" s="301">
        <f t="shared" si="113"/>
        <v>0</v>
      </c>
      <c r="BG80" s="301">
        <f t="shared" si="114"/>
        <v>0</v>
      </c>
      <c r="BH80" s="301">
        <f t="shared" si="115"/>
        <v>0</v>
      </c>
      <c r="BI80" s="301">
        <f t="shared" si="116"/>
        <v>0</v>
      </c>
      <c r="BJ80" s="300">
        <f t="shared" si="117"/>
        <v>0</v>
      </c>
      <c r="BL80" s="306">
        <f t="shared" si="118"/>
        <v>0</v>
      </c>
      <c r="BM80" s="306">
        <f t="shared" si="119"/>
        <v>0</v>
      </c>
      <c r="BN80" s="308">
        <f t="shared" si="120"/>
        <v>0</v>
      </c>
      <c r="BO80" s="307">
        <f t="shared" si="121"/>
        <v>0</v>
      </c>
      <c r="BP80" s="307">
        <f t="shared" si="122"/>
        <v>0</v>
      </c>
      <c r="BQ80" s="306">
        <f t="shared" si="123"/>
        <v>0</v>
      </c>
      <c r="BR80" s="306">
        <f t="shared" si="124"/>
        <v>0</v>
      </c>
      <c r="BS80" s="306">
        <f t="shared" si="125"/>
        <v>0</v>
      </c>
      <c r="BT80" s="306">
        <f t="shared" si="126"/>
        <v>0</v>
      </c>
      <c r="BU80" s="305">
        <f t="shared" si="127"/>
        <v>0</v>
      </c>
      <c r="BV80" s="304">
        <f t="shared" si="128"/>
        <v>0</v>
      </c>
      <c r="BW80" s="301">
        <f t="shared" si="129"/>
        <v>0</v>
      </c>
      <c r="BX80" s="301">
        <f t="shared" si="130"/>
        <v>0</v>
      </c>
      <c r="BY80" s="301">
        <f t="shared" si="131"/>
        <v>0</v>
      </c>
      <c r="BZ80" s="301">
        <f t="shared" si="132"/>
        <v>0</v>
      </c>
      <c r="CA80" s="301">
        <f t="shared" si="133"/>
        <v>0</v>
      </c>
      <c r="CB80" s="301">
        <f t="shared" si="134"/>
        <v>0</v>
      </c>
      <c r="CC80" s="301">
        <f t="shared" si="135"/>
        <v>0</v>
      </c>
      <c r="CD80" s="301">
        <f t="shared" si="136"/>
        <v>0</v>
      </c>
      <c r="CE80" s="301">
        <f t="shared" si="137"/>
        <v>0</v>
      </c>
      <c r="CF80" s="300">
        <f t="shared" si="138"/>
        <v>0</v>
      </c>
      <c r="CG80" s="300"/>
      <c r="CH80" s="300">
        <f t="shared" si="139"/>
        <v>0</v>
      </c>
      <c r="CI80" s="300">
        <f t="shared" si="140"/>
        <v>0</v>
      </c>
      <c r="CJ80" s="300">
        <f t="shared" si="141"/>
        <v>0</v>
      </c>
      <c r="CK80" s="300">
        <f t="shared" si="142"/>
        <v>0</v>
      </c>
      <c r="CL80" s="303"/>
      <c r="CM80" s="302">
        <f t="shared" si="143"/>
        <v>0</v>
      </c>
      <c r="CN80" s="302">
        <f t="shared" si="144"/>
        <v>0</v>
      </c>
      <c r="CO80" s="301">
        <f t="shared" si="145"/>
        <v>0</v>
      </c>
      <c r="CP80" s="301">
        <f t="shared" si="146"/>
        <v>0</v>
      </c>
      <c r="CQ80" s="301">
        <f t="shared" si="147"/>
        <v>0</v>
      </c>
      <c r="CR80" s="301">
        <f t="shared" si="148"/>
        <v>0</v>
      </c>
      <c r="CS80" s="301">
        <f t="shared" si="149"/>
        <v>0</v>
      </c>
      <c r="CT80" s="301">
        <f t="shared" si="150"/>
        <v>0</v>
      </c>
      <c r="CU80" s="301">
        <f t="shared" si="151"/>
        <v>0</v>
      </c>
      <c r="CV80" s="301">
        <f t="shared" si="152"/>
        <v>0</v>
      </c>
      <c r="CW80" s="301">
        <f t="shared" si="153"/>
        <v>0</v>
      </c>
      <c r="CX80" s="301">
        <f t="shared" si="154"/>
        <v>0</v>
      </c>
      <c r="CY80" s="301">
        <f t="shared" si="155"/>
        <v>0</v>
      </c>
      <c r="CZ80" s="301">
        <f t="shared" si="156"/>
        <v>0</v>
      </c>
      <c r="DA80" s="300">
        <f t="shared" si="157"/>
        <v>0</v>
      </c>
      <c r="DC80" s="299">
        <f t="shared" si="158"/>
        <v>0</v>
      </c>
      <c r="DD80" s="299">
        <f t="shared" si="159"/>
        <v>0</v>
      </c>
      <c r="DE80" s="299">
        <f t="shared" si="160"/>
        <v>0</v>
      </c>
    </row>
    <row r="81" spans="2:109" x14ac:dyDescent="0.2">
      <c r="B81" s="368"/>
      <c r="C81" s="368"/>
      <c r="D81" s="315"/>
      <c r="E81" s="315"/>
      <c r="F81" s="315"/>
      <c r="G81" s="368"/>
      <c r="H81" s="368"/>
      <c r="I81" s="368"/>
      <c r="J81" s="368"/>
      <c r="K81" s="368"/>
      <c r="M81" s="344" t="str">
        <f t="shared" si="82"/>
        <v/>
      </c>
      <c r="N81" s="367" t="str">
        <f t="shared" si="162"/>
        <v/>
      </c>
      <c r="O81" s="344" t="str">
        <f t="shared" si="161"/>
        <v/>
      </c>
      <c r="P81" s="347"/>
      <c r="Q81" s="232" t="str">
        <f t="shared" si="83"/>
        <v/>
      </c>
      <c r="AB81" s="314" t="str">
        <f t="shared" si="84"/>
        <v/>
      </c>
      <c r="AC81" s="312" t="str">
        <f t="shared" si="85"/>
        <v/>
      </c>
      <c r="AD81" s="313" t="str">
        <f t="shared" si="86"/>
        <v/>
      </c>
      <c r="AE81" s="312" t="str">
        <f t="shared" si="87"/>
        <v/>
      </c>
      <c r="AF81" s="313" t="str">
        <f t="shared" si="88"/>
        <v/>
      </c>
      <c r="AG81" s="312" t="str">
        <f t="shared" si="89"/>
        <v/>
      </c>
      <c r="AH81" s="313" t="str">
        <f t="shared" si="90"/>
        <v/>
      </c>
      <c r="AI81" s="312" t="str">
        <f t="shared" si="91"/>
        <v/>
      </c>
      <c r="AJ81" s="311" t="str">
        <f t="shared" si="92"/>
        <v/>
      </c>
      <c r="AK81" s="310" t="str">
        <f t="shared" si="93"/>
        <v/>
      </c>
      <c r="AL81" s="310" t="str">
        <f t="shared" si="94"/>
        <v/>
      </c>
      <c r="AM81" s="309" t="str">
        <f t="shared" si="95"/>
        <v/>
      </c>
      <c r="AN81" s="309" t="str">
        <f t="shared" si="96"/>
        <v/>
      </c>
      <c r="AP81" s="306">
        <f t="shared" si="97"/>
        <v>0</v>
      </c>
      <c r="AQ81" s="306">
        <f t="shared" si="98"/>
        <v>0</v>
      </c>
      <c r="AR81" s="308">
        <f t="shared" si="99"/>
        <v>0</v>
      </c>
      <c r="AS81" s="306">
        <f t="shared" si="100"/>
        <v>0</v>
      </c>
      <c r="AT81" s="306">
        <f t="shared" si="101"/>
        <v>0</v>
      </c>
      <c r="AU81" s="306">
        <f t="shared" si="102"/>
        <v>0</v>
      </c>
      <c r="AV81" s="306">
        <f t="shared" si="103"/>
        <v>0</v>
      </c>
      <c r="AW81" s="306">
        <f t="shared" si="104"/>
        <v>0</v>
      </c>
      <c r="AX81" s="306">
        <f t="shared" si="105"/>
        <v>0</v>
      </c>
      <c r="AY81" s="305">
        <f t="shared" si="106"/>
        <v>0</v>
      </c>
      <c r="AZ81" s="304">
        <f t="shared" si="107"/>
        <v>0</v>
      </c>
      <c r="BA81" s="301">
        <f t="shared" si="108"/>
        <v>0</v>
      </c>
      <c r="BB81" s="301">
        <f t="shared" si="109"/>
        <v>0</v>
      </c>
      <c r="BC81" s="301">
        <f t="shared" si="110"/>
        <v>0</v>
      </c>
      <c r="BD81" s="301">
        <f t="shared" si="111"/>
        <v>0</v>
      </c>
      <c r="BE81" s="301">
        <f t="shared" si="112"/>
        <v>0</v>
      </c>
      <c r="BF81" s="301">
        <f t="shared" si="113"/>
        <v>0</v>
      </c>
      <c r="BG81" s="301">
        <f t="shared" si="114"/>
        <v>0</v>
      </c>
      <c r="BH81" s="301">
        <f t="shared" si="115"/>
        <v>0</v>
      </c>
      <c r="BI81" s="301">
        <f t="shared" si="116"/>
        <v>0</v>
      </c>
      <c r="BJ81" s="300">
        <f t="shared" si="117"/>
        <v>0</v>
      </c>
      <c r="BL81" s="306">
        <f t="shared" si="118"/>
        <v>0</v>
      </c>
      <c r="BM81" s="306">
        <f t="shared" si="119"/>
        <v>0</v>
      </c>
      <c r="BN81" s="308">
        <f t="shared" si="120"/>
        <v>0</v>
      </c>
      <c r="BO81" s="307">
        <f t="shared" si="121"/>
        <v>0</v>
      </c>
      <c r="BP81" s="307">
        <f t="shared" si="122"/>
        <v>0</v>
      </c>
      <c r="BQ81" s="306">
        <f t="shared" si="123"/>
        <v>0</v>
      </c>
      <c r="BR81" s="306">
        <f t="shared" si="124"/>
        <v>0</v>
      </c>
      <c r="BS81" s="306">
        <f t="shared" si="125"/>
        <v>0</v>
      </c>
      <c r="BT81" s="306">
        <f t="shared" si="126"/>
        <v>0</v>
      </c>
      <c r="BU81" s="305">
        <f t="shared" si="127"/>
        <v>0</v>
      </c>
      <c r="BV81" s="304">
        <f t="shared" si="128"/>
        <v>0</v>
      </c>
      <c r="BW81" s="301">
        <f t="shared" si="129"/>
        <v>0</v>
      </c>
      <c r="BX81" s="301">
        <f t="shared" si="130"/>
        <v>0</v>
      </c>
      <c r="BY81" s="301">
        <f t="shared" si="131"/>
        <v>0</v>
      </c>
      <c r="BZ81" s="301">
        <f t="shared" si="132"/>
        <v>0</v>
      </c>
      <c r="CA81" s="301">
        <f t="shared" si="133"/>
        <v>0</v>
      </c>
      <c r="CB81" s="301">
        <f t="shared" si="134"/>
        <v>0</v>
      </c>
      <c r="CC81" s="301">
        <f t="shared" si="135"/>
        <v>0</v>
      </c>
      <c r="CD81" s="301">
        <f t="shared" si="136"/>
        <v>0</v>
      </c>
      <c r="CE81" s="301">
        <f t="shared" si="137"/>
        <v>0</v>
      </c>
      <c r="CF81" s="300">
        <f t="shared" si="138"/>
        <v>0</v>
      </c>
      <c r="CG81" s="300"/>
      <c r="CH81" s="300">
        <f t="shared" si="139"/>
        <v>0</v>
      </c>
      <c r="CI81" s="300">
        <f t="shared" si="140"/>
        <v>0</v>
      </c>
      <c r="CJ81" s="300">
        <f t="shared" si="141"/>
        <v>0</v>
      </c>
      <c r="CK81" s="300">
        <f t="shared" si="142"/>
        <v>0</v>
      </c>
      <c r="CL81" s="303"/>
      <c r="CM81" s="302">
        <f t="shared" si="143"/>
        <v>0</v>
      </c>
      <c r="CN81" s="302">
        <f t="shared" si="144"/>
        <v>0</v>
      </c>
      <c r="CO81" s="301">
        <f t="shared" si="145"/>
        <v>0</v>
      </c>
      <c r="CP81" s="301">
        <f t="shared" si="146"/>
        <v>0</v>
      </c>
      <c r="CQ81" s="301">
        <f t="shared" si="147"/>
        <v>0</v>
      </c>
      <c r="CR81" s="301">
        <f t="shared" si="148"/>
        <v>0</v>
      </c>
      <c r="CS81" s="301">
        <f t="shared" si="149"/>
        <v>0</v>
      </c>
      <c r="CT81" s="301">
        <f t="shared" si="150"/>
        <v>0</v>
      </c>
      <c r="CU81" s="301">
        <f t="shared" si="151"/>
        <v>0</v>
      </c>
      <c r="CV81" s="301">
        <f t="shared" si="152"/>
        <v>0</v>
      </c>
      <c r="CW81" s="301">
        <f t="shared" si="153"/>
        <v>0</v>
      </c>
      <c r="CX81" s="301">
        <f t="shared" si="154"/>
        <v>0</v>
      </c>
      <c r="CY81" s="301">
        <f t="shared" si="155"/>
        <v>0</v>
      </c>
      <c r="CZ81" s="301">
        <f t="shared" si="156"/>
        <v>0</v>
      </c>
      <c r="DA81" s="300">
        <f t="shared" si="157"/>
        <v>0</v>
      </c>
      <c r="DC81" s="299">
        <f t="shared" si="158"/>
        <v>0</v>
      </c>
      <c r="DD81" s="299">
        <f t="shared" si="159"/>
        <v>0</v>
      </c>
      <c r="DE81" s="299">
        <f t="shared" si="160"/>
        <v>0</v>
      </c>
    </row>
    <row r="82" spans="2:109" x14ac:dyDescent="0.2">
      <c r="B82" s="368"/>
      <c r="C82" s="368"/>
      <c r="D82" s="315"/>
      <c r="E82" s="315"/>
      <c r="F82" s="315"/>
      <c r="G82" s="368"/>
      <c r="H82" s="368"/>
      <c r="I82" s="368"/>
      <c r="J82" s="368"/>
      <c r="K82" s="368"/>
      <c r="M82" s="344" t="str">
        <f t="shared" si="82"/>
        <v/>
      </c>
      <c r="N82" s="367" t="str">
        <f t="shared" si="162"/>
        <v/>
      </c>
      <c r="O82" s="344" t="str">
        <f t="shared" si="161"/>
        <v/>
      </c>
      <c r="P82" s="347"/>
      <c r="Q82" s="232" t="str">
        <f t="shared" si="83"/>
        <v/>
      </c>
      <c r="AB82" s="314" t="str">
        <f t="shared" si="84"/>
        <v/>
      </c>
      <c r="AC82" s="312" t="str">
        <f t="shared" si="85"/>
        <v/>
      </c>
      <c r="AD82" s="313" t="str">
        <f t="shared" si="86"/>
        <v/>
      </c>
      <c r="AE82" s="312" t="str">
        <f t="shared" si="87"/>
        <v/>
      </c>
      <c r="AF82" s="313" t="str">
        <f t="shared" si="88"/>
        <v/>
      </c>
      <c r="AG82" s="312" t="str">
        <f t="shared" si="89"/>
        <v/>
      </c>
      <c r="AH82" s="313" t="str">
        <f t="shared" si="90"/>
        <v/>
      </c>
      <c r="AI82" s="312" t="str">
        <f t="shared" si="91"/>
        <v/>
      </c>
      <c r="AJ82" s="311" t="str">
        <f t="shared" si="92"/>
        <v/>
      </c>
      <c r="AK82" s="310" t="str">
        <f t="shared" si="93"/>
        <v/>
      </c>
      <c r="AL82" s="310" t="str">
        <f t="shared" si="94"/>
        <v/>
      </c>
      <c r="AM82" s="309" t="str">
        <f t="shared" si="95"/>
        <v/>
      </c>
      <c r="AN82" s="309" t="str">
        <f t="shared" si="96"/>
        <v/>
      </c>
      <c r="AP82" s="306">
        <f t="shared" si="97"/>
        <v>0</v>
      </c>
      <c r="AQ82" s="306">
        <f t="shared" si="98"/>
        <v>0</v>
      </c>
      <c r="AR82" s="308">
        <f t="shared" si="99"/>
        <v>0</v>
      </c>
      <c r="AS82" s="306">
        <f t="shared" si="100"/>
        <v>0</v>
      </c>
      <c r="AT82" s="306">
        <f t="shared" si="101"/>
        <v>0</v>
      </c>
      <c r="AU82" s="306">
        <f t="shared" si="102"/>
        <v>0</v>
      </c>
      <c r="AV82" s="306">
        <f t="shared" si="103"/>
        <v>0</v>
      </c>
      <c r="AW82" s="306">
        <f t="shared" si="104"/>
        <v>0</v>
      </c>
      <c r="AX82" s="306">
        <f t="shared" si="105"/>
        <v>0</v>
      </c>
      <c r="AY82" s="305">
        <f t="shared" si="106"/>
        <v>0</v>
      </c>
      <c r="AZ82" s="304">
        <f t="shared" si="107"/>
        <v>0</v>
      </c>
      <c r="BA82" s="301">
        <f t="shared" si="108"/>
        <v>0</v>
      </c>
      <c r="BB82" s="301">
        <f t="shared" si="109"/>
        <v>0</v>
      </c>
      <c r="BC82" s="301">
        <f t="shared" si="110"/>
        <v>0</v>
      </c>
      <c r="BD82" s="301">
        <f t="shared" si="111"/>
        <v>0</v>
      </c>
      <c r="BE82" s="301">
        <f t="shared" si="112"/>
        <v>0</v>
      </c>
      <c r="BF82" s="301">
        <f t="shared" si="113"/>
        <v>0</v>
      </c>
      <c r="BG82" s="301">
        <f t="shared" si="114"/>
        <v>0</v>
      </c>
      <c r="BH82" s="301">
        <f t="shared" si="115"/>
        <v>0</v>
      </c>
      <c r="BI82" s="301">
        <f t="shared" si="116"/>
        <v>0</v>
      </c>
      <c r="BJ82" s="300">
        <f t="shared" si="117"/>
        <v>0</v>
      </c>
      <c r="BL82" s="306">
        <f t="shared" si="118"/>
        <v>0</v>
      </c>
      <c r="BM82" s="306">
        <f t="shared" si="119"/>
        <v>0</v>
      </c>
      <c r="BN82" s="308">
        <f t="shared" si="120"/>
        <v>0</v>
      </c>
      <c r="BO82" s="307">
        <f t="shared" si="121"/>
        <v>0</v>
      </c>
      <c r="BP82" s="307">
        <f t="shared" si="122"/>
        <v>0</v>
      </c>
      <c r="BQ82" s="306">
        <f t="shared" si="123"/>
        <v>0</v>
      </c>
      <c r="BR82" s="306">
        <f t="shared" si="124"/>
        <v>0</v>
      </c>
      <c r="BS82" s="306">
        <f t="shared" si="125"/>
        <v>0</v>
      </c>
      <c r="BT82" s="306">
        <f t="shared" si="126"/>
        <v>0</v>
      </c>
      <c r="BU82" s="305">
        <f t="shared" si="127"/>
        <v>0</v>
      </c>
      <c r="BV82" s="304">
        <f t="shared" si="128"/>
        <v>0</v>
      </c>
      <c r="BW82" s="301">
        <f t="shared" si="129"/>
        <v>0</v>
      </c>
      <c r="BX82" s="301">
        <f t="shared" si="130"/>
        <v>0</v>
      </c>
      <c r="BY82" s="301">
        <f t="shared" si="131"/>
        <v>0</v>
      </c>
      <c r="BZ82" s="301">
        <f t="shared" si="132"/>
        <v>0</v>
      </c>
      <c r="CA82" s="301">
        <f t="shared" si="133"/>
        <v>0</v>
      </c>
      <c r="CB82" s="301">
        <f t="shared" si="134"/>
        <v>0</v>
      </c>
      <c r="CC82" s="301">
        <f t="shared" si="135"/>
        <v>0</v>
      </c>
      <c r="CD82" s="301">
        <f t="shared" si="136"/>
        <v>0</v>
      </c>
      <c r="CE82" s="301">
        <f t="shared" si="137"/>
        <v>0</v>
      </c>
      <c r="CF82" s="300">
        <f t="shared" si="138"/>
        <v>0</v>
      </c>
      <c r="CG82" s="300"/>
      <c r="CH82" s="300">
        <f t="shared" si="139"/>
        <v>0</v>
      </c>
      <c r="CI82" s="300">
        <f t="shared" si="140"/>
        <v>0</v>
      </c>
      <c r="CJ82" s="300">
        <f t="shared" si="141"/>
        <v>0</v>
      </c>
      <c r="CK82" s="300">
        <f t="shared" si="142"/>
        <v>0</v>
      </c>
      <c r="CL82" s="303"/>
      <c r="CM82" s="302">
        <f t="shared" si="143"/>
        <v>0</v>
      </c>
      <c r="CN82" s="302">
        <f t="shared" si="144"/>
        <v>0</v>
      </c>
      <c r="CO82" s="301">
        <f t="shared" si="145"/>
        <v>0</v>
      </c>
      <c r="CP82" s="301">
        <f t="shared" si="146"/>
        <v>0</v>
      </c>
      <c r="CQ82" s="301">
        <f t="shared" si="147"/>
        <v>0</v>
      </c>
      <c r="CR82" s="301">
        <f t="shared" si="148"/>
        <v>0</v>
      </c>
      <c r="CS82" s="301">
        <f t="shared" si="149"/>
        <v>0</v>
      </c>
      <c r="CT82" s="301">
        <f t="shared" si="150"/>
        <v>0</v>
      </c>
      <c r="CU82" s="301">
        <f t="shared" si="151"/>
        <v>0</v>
      </c>
      <c r="CV82" s="301">
        <f t="shared" si="152"/>
        <v>0</v>
      </c>
      <c r="CW82" s="301">
        <f t="shared" si="153"/>
        <v>0</v>
      </c>
      <c r="CX82" s="301">
        <f t="shared" si="154"/>
        <v>0</v>
      </c>
      <c r="CY82" s="301">
        <f t="shared" si="155"/>
        <v>0</v>
      </c>
      <c r="CZ82" s="301">
        <f t="shared" si="156"/>
        <v>0</v>
      </c>
      <c r="DA82" s="300">
        <f t="shared" si="157"/>
        <v>0</v>
      </c>
      <c r="DC82" s="299">
        <f t="shared" si="158"/>
        <v>0</v>
      </c>
      <c r="DD82" s="299">
        <f t="shared" si="159"/>
        <v>0</v>
      </c>
      <c r="DE82" s="299">
        <f t="shared" si="160"/>
        <v>0</v>
      </c>
    </row>
    <row r="83" spans="2:109" x14ac:dyDescent="0.2">
      <c r="B83" s="368"/>
      <c r="C83" s="368"/>
      <c r="D83" s="315"/>
      <c r="E83" s="315"/>
      <c r="F83" s="315"/>
      <c r="G83" s="368"/>
      <c r="H83" s="368"/>
      <c r="I83" s="368"/>
      <c r="J83" s="368"/>
      <c r="K83" s="368"/>
      <c r="M83" s="344" t="str">
        <f t="shared" si="82"/>
        <v/>
      </c>
      <c r="N83" s="367" t="str">
        <f t="shared" si="162"/>
        <v/>
      </c>
      <c r="O83" s="344" t="str">
        <f t="shared" si="161"/>
        <v/>
      </c>
      <c r="P83" s="347"/>
      <c r="Q83" s="232" t="str">
        <f t="shared" si="83"/>
        <v/>
      </c>
      <c r="AB83" s="314" t="str">
        <f t="shared" si="84"/>
        <v/>
      </c>
      <c r="AC83" s="312" t="str">
        <f t="shared" si="85"/>
        <v/>
      </c>
      <c r="AD83" s="313" t="str">
        <f t="shared" si="86"/>
        <v/>
      </c>
      <c r="AE83" s="312" t="str">
        <f t="shared" si="87"/>
        <v/>
      </c>
      <c r="AF83" s="313" t="str">
        <f t="shared" si="88"/>
        <v/>
      </c>
      <c r="AG83" s="312" t="str">
        <f t="shared" si="89"/>
        <v/>
      </c>
      <c r="AH83" s="313" t="str">
        <f t="shared" si="90"/>
        <v/>
      </c>
      <c r="AI83" s="312" t="str">
        <f t="shared" si="91"/>
        <v/>
      </c>
      <c r="AJ83" s="311" t="str">
        <f t="shared" si="92"/>
        <v/>
      </c>
      <c r="AK83" s="310" t="str">
        <f t="shared" si="93"/>
        <v/>
      </c>
      <c r="AL83" s="310" t="str">
        <f t="shared" si="94"/>
        <v/>
      </c>
      <c r="AM83" s="309" t="str">
        <f t="shared" si="95"/>
        <v/>
      </c>
      <c r="AN83" s="309" t="str">
        <f t="shared" si="96"/>
        <v/>
      </c>
      <c r="AP83" s="306">
        <f t="shared" si="97"/>
        <v>0</v>
      </c>
      <c r="AQ83" s="306">
        <f t="shared" si="98"/>
        <v>0</v>
      </c>
      <c r="AR83" s="308">
        <f t="shared" si="99"/>
        <v>0</v>
      </c>
      <c r="AS83" s="306">
        <f t="shared" si="100"/>
        <v>0</v>
      </c>
      <c r="AT83" s="306">
        <f t="shared" si="101"/>
        <v>0</v>
      </c>
      <c r="AU83" s="306">
        <f t="shared" si="102"/>
        <v>0</v>
      </c>
      <c r="AV83" s="306">
        <f t="shared" si="103"/>
        <v>0</v>
      </c>
      <c r="AW83" s="306">
        <f t="shared" si="104"/>
        <v>0</v>
      </c>
      <c r="AX83" s="306">
        <f t="shared" si="105"/>
        <v>0</v>
      </c>
      <c r="AY83" s="305">
        <f t="shared" si="106"/>
        <v>0</v>
      </c>
      <c r="AZ83" s="304">
        <f t="shared" si="107"/>
        <v>0</v>
      </c>
      <c r="BA83" s="301">
        <f t="shared" si="108"/>
        <v>0</v>
      </c>
      <c r="BB83" s="301">
        <f t="shared" si="109"/>
        <v>0</v>
      </c>
      <c r="BC83" s="301">
        <f t="shared" si="110"/>
        <v>0</v>
      </c>
      <c r="BD83" s="301">
        <f t="shared" si="111"/>
        <v>0</v>
      </c>
      <c r="BE83" s="301">
        <f t="shared" si="112"/>
        <v>0</v>
      </c>
      <c r="BF83" s="301">
        <f t="shared" si="113"/>
        <v>0</v>
      </c>
      <c r="BG83" s="301">
        <f t="shared" si="114"/>
        <v>0</v>
      </c>
      <c r="BH83" s="301">
        <f t="shared" si="115"/>
        <v>0</v>
      </c>
      <c r="BI83" s="301">
        <f t="shared" si="116"/>
        <v>0</v>
      </c>
      <c r="BJ83" s="300">
        <f t="shared" si="117"/>
        <v>0</v>
      </c>
      <c r="BL83" s="306">
        <f t="shared" si="118"/>
        <v>0</v>
      </c>
      <c r="BM83" s="306">
        <f t="shared" si="119"/>
        <v>0</v>
      </c>
      <c r="BN83" s="308">
        <f t="shared" si="120"/>
        <v>0</v>
      </c>
      <c r="BO83" s="307">
        <f t="shared" si="121"/>
        <v>0</v>
      </c>
      <c r="BP83" s="307">
        <f t="shared" si="122"/>
        <v>0</v>
      </c>
      <c r="BQ83" s="306">
        <f t="shared" si="123"/>
        <v>0</v>
      </c>
      <c r="BR83" s="306">
        <f t="shared" si="124"/>
        <v>0</v>
      </c>
      <c r="BS83" s="306">
        <f t="shared" si="125"/>
        <v>0</v>
      </c>
      <c r="BT83" s="306">
        <f t="shared" si="126"/>
        <v>0</v>
      </c>
      <c r="BU83" s="305">
        <f t="shared" si="127"/>
        <v>0</v>
      </c>
      <c r="BV83" s="304">
        <f t="shared" si="128"/>
        <v>0</v>
      </c>
      <c r="BW83" s="301">
        <f t="shared" si="129"/>
        <v>0</v>
      </c>
      <c r="BX83" s="301">
        <f t="shared" si="130"/>
        <v>0</v>
      </c>
      <c r="BY83" s="301">
        <f t="shared" si="131"/>
        <v>0</v>
      </c>
      <c r="BZ83" s="301">
        <f t="shared" si="132"/>
        <v>0</v>
      </c>
      <c r="CA83" s="301">
        <f t="shared" si="133"/>
        <v>0</v>
      </c>
      <c r="CB83" s="301">
        <f t="shared" si="134"/>
        <v>0</v>
      </c>
      <c r="CC83" s="301">
        <f t="shared" si="135"/>
        <v>0</v>
      </c>
      <c r="CD83" s="301">
        <f t="shared" si="136"/>
        <v>0</v>
      </c>
      <c r="CE83" s="301">
        <f t="shared" si="137"/>
        <v>0</v>
      </c>
      <c r="CF83" s="300">
        <f t="shared" si="138"/>
        <v>0</v>
      </c>
      <c r="CG83" s="300"/>
      <c r="CH83" s="300">
        <f t="shared" si="139"/>
        <v>0</v>
      </c>
      <c r="CI83" s="300">
        <f t="shared" si="140"/>
        <v>0</v>
      </c>
      <c r="CJ83" s="300">
        <f t="shared" si="141"/>
        <v>0</v>
      </c>
      <c r="CK83" s="300">
        <f t="shared" si="142"/>
        <v>0</v>
      </c>
      <c r="CL83" s="303"/>
      <c r="CM83" s="302">
        <f t="shared" si="143"/>
        <v>0</v>
      </c>
      <c r="CN83" s="302">
        <f t="shared" si="144"/>
        <v>0</v>
      </c>
      <c r="CO83" s="301">
        <f t="shared" si="145"/>
        <v>0</v>
      </c>
      <c r="CP83" s="301">
        <f t="shared" si="146"/>
        <v>0</v>
      </c>
      <c r="CQ83" s="301">
        <f t="shared" si="147"/>
        <v>0</v>
      </c>
      <c r="CR83" s="301">
        <f t="shared" si="148"/>
        <v>0</v>
      </c>
      <c r="CS83" s="301">
        <f t="shared" si="149"/>
        <v>0</v>
      </c>
      <c r="CT83" s="301">
        <f t="shared" si="150"/>
        <v>0</v>
      </c>
      <c r="CU83" s="301">
        <f t="shared" si="151"/>
        <v>0</v>
      </c>
      <c r="CV83" s="301">
        <f t="shared" si="152"/>
        <v>0</v>
      </c>
      <c r="CW83" s="301">
        <f t="shared" si="153"/>
        <v>0</v>
      </c>
      <c r="CX83" s="301">
        <f t="shared" si="154"/>
        <v>0</v>
      </c>
      <c r="CY83" s="301">
        <f t="shared" si="155"/>
        <v>0</v>
      </c>
      <c r="CZ83" s="301">
        <f t="shared" si="156"/>
        <v>0</v>
      </c>
      <c r="DA83" s="300">
        <f t="shared" si="157"/>
        <v>0</v>
      </c>
      <c r="DC83" s="299">
        <f t="shared" si="158"/>
        <v>0</v>
      </c>
      <c r="DD83" s="299">
        <f t="shared" si="159"/>
        <v>0</v>
      </c>
      <c r="DE83" s="299">
        <f t="shared" si="160"/>
        <v>0</v>
      </c>
    </row>
    <row r="84" spans="2:109" x14ac:dyDescent="0.2">
      <c r="B84" s="368"/>
      <c r="C84" s="368"/>
      <c r="D84" s="315"/>
      <c r="E84" s="315"/>
      <c r="F84" s="315"/>
      <c r="G84" s="368"/>
      <c r="H84" s="368"/>
      <c r="I84" s="368"/>
      <c r="J84" s="368"/>
      <c r="K84" s="368"/>
      <c r="M84" s="344" t="str">
        <f t="shared" si="82"/>
        <v/>
      </c>
      <c r="N84" s="367" t="str">
        <f t="shared" si="162"/>
        <v/>
      </c>
      <c r="O84" s="344" t="str">
        <f t="shared" si="161"/>
        <v/>
      </c>
      <c r="P84" s="347"/>
      <c r="Q84" s="232" t="str">
        <f t="shared" si="83"/>
        <v/>
      </c>
      <c r="AB84" s="314" t="str">
        <f t="shared" si="84"/>
        <v/>
      </c>
      <c r="AC84" s="312" t="str">
        <f t="shared" si="85"/>
        <v/>
      </c>
      <c r="AD84" s="313" t="str">
        <f t="shared" si="86"/>
        <v/>
      </c>
      <c r="AE84" s="312" t="str">
        <f t="shared" si="87"/>
        <v/>
      </c>
      <c r="AF84" s="313" t="str">
        <f t="shared" si="88"/>
        <v/>
      </c>
      <c r="AG84" s="312" t="str">
        <f t="shared" si="89"/>
        <v/>
      </c>
      <c r="AH84" s="313" t="str">
        <f t="shared" si="90"/>
        <v/>
      </c>
      <c r="AI84" s="312" t="str">
        <f t="shared" si="91"/>
        <v/>
      </c>
      <c r="AJ84" s="311" t="str">
        <f t="shared" si="92"/>
        <v/>
      </c>
      <c r="AK84" s="310" t="str">
        <f t="shared" si="93"/>
        <v/>
      </c>
      <c r="AL84" s="310" t="str">
        <f t="shared" si="94"/>
        <v/>
      </c>
      <c r="AM84" s="309" t="str">
        <f t="shared" si="95"/>
        <v/>
      </c>
      <c r="AN84" s="309" t="str">
        <f t="shared" si="96"/>
        <v/>
      </c>
      <c r="AP84" s="306">
        <f t="shared" si="97"/>
        <v>0</v>
      </c>
      <c r="AQ84" s="306">
        <f t="shared" si="98"/>
        <v>0</v>
      </c>
      <c r="AR84" s="308">
        <f t="shared" si="99"/>
        <v>0</v>
      </c>
      <c r="AS84" s="306">
        <f t="shared" si="100"/>
        <v>0</v>
      </c>
      <c r="AT84" s="306">
        <f t="shared" si="101"/>
        <v>0</v>
      </c>
      <c r="AU84" s="306">
        <f t="shared" si="102"/>
        <v>0</v>
      </c>
      <c r="AV84" s="306">
        <f t="shared" si="103"/>
        <v>0</v>
      </c>
      <c r="AW84" s="306">
        <f t="shared" si="104"/>
        <v>0</v>
      </c>
      <c r="AX84" s="306">
        <f t="shared" si="105"/>
        <v>0</v>
      </c>
      <c r="AY84" s="305">
        <f t="shared" si="106"/>
        <v>0</v>
      </c>
      <c r="AZ84" s="304">
        <f t="shared" si="107"/>
        <v>0</v>
      </c>
      <c r="BA84" s="301">
        <f t="shared" si="108"/>
        <v>0</v>
      </c>
      <c r="BB84" s="301">
        <f t="shared" si="109"/>
        <v>0</v>
      </c>
      <c r="BC84" s="301">
        <f t="shared" si="110"/>
        <v>0</v>
      </c>
      <c r="BD84" s="301">
        <f t="shared" si="111"/>
        <v>0</v>
      </c>
      <c r="BE84" s="301">
        <f t="shared" si="112"/>
        <v>0</v>
      </c>
      <c r="BF84" s="301">
        <f t="shared" si="113"/>
        <v>0</v>
      </c>
      <c r="BG84" s="301">
        <f t="shared" si="114"/>
        <v>0</v>
      </c>
      <c r="BH84" s="301">
        <f t="shared" si="115"/>
        <v>0</v>
      </c>
      <c r="BI84" s="301">
        <f t="shared" si="116"/>
        <v>0</v>
      </c>
      <c r="BJ84" s="300">
        <f t="shared" si="117"/>
        <v>0</v>
      </c>
      <c r="BL84" s="306">
        <f t="shared" si="118"/>
        <v>0</v>
      </c>
      <c r="BM84" s="306">
        <f t="shared" si="119"/>
        <v>0</v>
      </c>
      <c r="BN84" s="308">
        <f t="shared" si="120"/>
        <v>0</v>
      </c>
      <c r="BO84" s="307">
        <f t="shared" si="121"/>
        <v>0</v>
      </c>
      <c r="BP84" s="307">
        <f t="shared" si="122"/>
        <v>0</v>
      </c>
      <c r="BQ84" s="306">
        <f t="shared" si="123"/>
        <v>0</v>
      </c>
      <c r="BR84" s="306">
        <f t="shared" si="124"/>
        <v>0</v>
      </c>
      <c r="BS84" s="306">
        <f t="shared" si="125"/>
        <v>0</v>
      </c>
      <c r="BT84" s="306">
        <f t="shared" si="126"/>
        <v>0</v>
      </c>
      <c r="BU84" s="305">
        <f t="shared" si="127"/>
        <v>0</v>
      </c>
      <c r="BV84" s="304">
        <f t="shared" si="128"/>
        <v>0</v>
      </c>
      <c r="BW84" s="301">
        <f t="shared" si="129"/>
        <v>0</v>
      </c>
      <c r="BX84" s="301">
        <f t="shared" si="130"/>
        <v>0</v>
      </c>
      <c r="BY84" s="301">
        <f t="shared" si="131"/>
        <v>0</v>
      </c>
      <c r="BZ84" s="301">
        <f t="shared" si="132"/>
        <v>0</v>
      </c>
      <c r="CA84" s="301">
        <f t="shared" si="133"/>
        <v>0</v>
      </c>
      <c r="CB84" s="301">
        <f t="shared" si="134"/>
        <v>0</v>
      </c>
      <c r="CC84" s="301">
        <f t="shared" si="135"/>
        <v>0</v>
      </c>
      <c r="CD84" s="301">
        <f t="shared" si="136"/>
        <v>0</v>
      </c>
      <c r="CE84" s="301">
        <f t="shared" si="137"/>
        <v>0</v>
      </c>
      <c r="CF84" s="300">
        <f t="shared" si="138"/>
        <v>0</v>
      </c>
      <c r="CG84" s="300"/>
      <c r="CH84" s="300">
        <f t="shared" si="139"/>
        <v>0</v>
      </c>
      <c r="CI84" s="300">
        <f t="shared" si="140"/>
        <v>0</v>
      </c>
      <c r="CJ84" s="300">
        <f t="shared" si="141"/>
        <v>0</v>
      </c>
      <c r="CK84" s="300">
        <f t="shared" si="142"/>
        <v>0</v>
      </c>
      <c r="CL84" s="303"/>
      <c r="CM84" s="302">
        <f t="shared" si="143"/>
        <v>0</v>
      </c>
      <c r="CN84" s="302">
        <f t="shared" si="144"/>
        <v>0</v>
      </c>
      <c r="CO84" s="301">
        <f t="shared" si="145"/>
        <v>0</v>
      </c>
      <c r="CP84" s="301">
        <f t="shared" si="146"/>
        <v>0</v>
      </c>
      <c r="CQ84" s="301">
        <f t="shared" si="147"/>
        <v>0</v>
      </c>
      <c r="CR84" s="301">
        <f t="shared" si="148"/>
        <v>0</v>
      </c>
      <c r="CS84" s="301">
        <f t="shared" si="149"/>
        <v>0</v>
      </c>
      <c r="CT84" s="301">
        <f t="shared" si="150"/>
        <v>0</v>
      </c>
      <c r="CU84" s="301">
        <f t="shared" si="151"/>
        <v>0</v>
      </c>
      <c r="CV84" s="301">
        <f t="shared" si="152"/>
        <v>0</v>
      </c>
      <c r="CW84" s="301">
        <f t="shared" si="153"/>
        <v>0</v>
      </c>
      <c r="CX84" s="301">
        <f t="shared" si="154"/>
        <v>0</v>
      </c>
      <c r="CY84" s="301">
        <f t="shared" si="155"/>
        <v>0</v>
      </c>
      <c r="CZ84" s="301">
        <f t="shared" si="156"/>
        <v>0</v>
      </c>
      <c r="DA84" s="300">
        <f t="shared" si="157"/>
        <v>0</v>
      </c>
      <c r="DC84" s="299">
        <f t="shared" si="158"/>
        <v>0</v>
      </c>
      <c r="DD84" s="299">
        <f t="shared" si="159"/>
        <v>0</v>
      </c>
      <c r="DE84" s="299">
        <f t="shared" si="160"/>
        <v>0</v>
      </c>
    </row>
    <row r="85" spans="2:109" x14ac:dyDescent="0.2">
      <c r="B85" s="368"/>
      <c r="C85" s="368"/>
      <c r="D85" s="315"/>
      <c r="E85" s="315"/>
      <c r="F85" s="315"/>
      <c r="G85" s="368"/>
      <c r="H85" s="368"/>
      <c r="I85" s="368"/>
      <c r="J85" s="368"/>
      <c r="K85" s="368"/>
      <c r="M85" s="344" t="str">
        <f t="shared" si="82"/>
        <v/>
      </c>
      <c r="N85" s="367" t="str">
        <f t="shared" si="162"/>
        <v/>
      </c>
      <c r="O85" s="344" t="str">
        <f t="shared" si="161"/>
        <v/>
      </c>
      <c r="P85" s="347"/>
      <c r="Q85" s="232" t="str">
        <f t="shared" si="83"/>
        <v/>
      </c>
      <c r="AB85" s="314" t="str">
        <f t="shared" si="84"/>
        <v/>
      </c>
      <c r="AC85" s="312" t="str">
        <f t="shared" si="85"/>
        <v/>
      </c>
      <c r="AD85" s="313" t="str">
        <f t="shared" si="86"/>
        <v/>
      </c>
      <c r="AE85" s="312" t="str">
        <f t="shared" si="87"/>
        <v/>
      </c>
      <c r="AF85" s="313" t="str">
        <f t="shared" si="88"/>
        <v/>
      </c>
      <c r="AG85" s="312" t="str">
        <f t="shared" si="89"/>
        <v/>
      </c>
      <c r="AH85" s="313" t="str">
        <f t="shared" si="90"/>
        <v/>
      </c>
      <c r="AI85" s="312" t="str">
        <f t="shared" si="91"/>
        <v/>
      </c>
      <c r="AJ85" s="311" t="str">
        <f t="shared" si="92"/>
        <v/>
      </c>
      <c r="AK85" s="310" t="str">
        <f t="shared" si="93"/>
        <v/>
      </c>
      <c r="AL85" s="310" t="str">
        <f t="shared" si="94"/>
        <v/>
      </c>
      <c r="AM85" s="309" t="str">
        <f t="shared" si="95"/>
        <v/>
      </c>
      <c r="AN85" s="309" t="str">
        <f t="shared" si="96"/>
        <v/>
      </c>
      <c r="AP85" s="306">
        <f t="shared" si="97"/>
        <v>0</v>
      </c>
      <c r="AQ85" s="306">
        <f t="shared" si="98"/>
        <v>0</v>
      </c>
      <c r="AR85" s="308">
        <f t="shared" si="99"/>
        <v>0</v>
      </c>
      <c r="AS85" s="306">
        <f t="shared" si="100"/>
        <v>0</v>
      </c>
      <c r="AT85" s="306">
        <f t="shared" si="101"/>
        <v>0</v>
      </c>
      <c r="AU85" s="306">
        <f t="shared" si="102"/>
        <v>0</v>
      </c>
      <c r="AV85" s="306">
        <f t="shared" si="103"/>
        <v>0</v>
      </c>
      <c r="AW85" s="306">
        <f t="shared" si="104"/>
        <v>0</v>
      </c>
      <c r="AX85" s="306">
        <f t="shared" si="105"/>
        <v>0</v>
      </c>
      <c r="AY85" s="305">
        <f t="shared" si="106"/>
        <v>0</v>
      </c>
      <c r="AZ85" s="304">
        <f t="shared" si="107"/>
        <v>0</v>
      </c>
      <c r="BA85" s="301">
        <f t="shared" si="108"/>
        <v>0</v>
      </c>
      <c r="BB85" s="301">
        <f t="shared" si="109"/>
        <v>0</v>
      </c>
      <c r="BC85" s="301">
        <f t="shared" si="110"/>
        <v>0</v>
      </c>
      <c r="BD85" s="301">
        <f t="shared" si="111"/>
        <v>0</v>
      </c>
      <c r="BE85" s="301">
        <f t="shared" si="112"/>
        <v>0</v>
      </c>
      <c r="BF85" s="301">
        <f t="shared" si="113"/>
        <v>0</v>
      </c>
      <c r="BG85" s="301">
        <f t="shared" si="114"/>
        <v>0</v>
      </c>
      <c r="BH85" s="301">
        <f t="shared" si="115"/>
        <v>0</v>
      </c>
      <c r="BI85" s="301">
        <f t="shared" si="116"/>
        <v>0</v>
      </c>
      <c r="BJ85" s="300">
        <f t="shared" si="117"/>
        <v>0</v>
      </c>
      <c r="BL85" s="306">
        <f t="shared" si="118"/>
        <v>0</v>
      </c>
      <c r="BM85" s="306">
        <f t="shared" si="119"/>
        <v>0</v>
      </c>
      <c r="BN85" s="308">
        <f t="shared" si="120"/>
        <v>0</v>
      </c>
      <c r="BO85" s="307">
        <f t="shared" si="121"/>
        <v>0</v>
      </c>
      <c r="BP85" s="307">
        <f t="shared" si="122"/>
        <v>0</v>
      </c>
      <c r="BQ85" s="306">
        <f t="shared" si="123"/>
        <v>0</v>
      </c>
      <c r="BR85" s="306">
        <f t="shared" si="124"/>
        <v>0</v>
      </c>
      <c r="BS85" s="306">
        <f t="shared" si="125"/>
        <v>0</v>
      </c>
      <c r="BT85" s="306">
        <f t="shared" si="126"/>
        <v>0</v>
      </c>
      <c r="BU85" s="305">
        <f t="shared" si="127"/>
        <v>0</v>
      </c>
      <c r="BV85" s="304">
        <f t="shared" si="128"/>
        <v>0</v>
      </c>
      <c r="BW85" s="301">
        <f t="shared" si="129"/>
        <v>0</v>
      </c>
      <c r="BX85" s="301">
        <f t="shared" si="130"/>
        <v>0</v>
      </c>
      <c r="BY85" s="301">
        <f t="shared" si="131"/>
        <v>0</v>
      </c>
      <c r="BZ85" s="301">
        <f t="shared" si="132"/>
        <v>0</v>
      </c>
      <c r="CA85" s="301">
        <f t="shared" si="133"/>
        <v>0</v>
      </c>
      <c r="CB85" s="301">
        <f t="shared" si="134"/>
        <v>0</v>
      </c>
      <c r="CC85" s="301">
        <f t="shared" si="135"/>
        <v>0</v>
      </c>
      <c r="CD85" s="301">
        <f t="shared" si="136"/>
        <v>0</v>
      </c>
      <c r="CE85" s="301">
        <f t="shared" si="137"/>
        <v>0</v>
      </c>
      <c r="CF85" s="300">
        <f t="shared" si="138"/>
        <v>0</v>
      </c>
      <c r="CG85" s="300"/>
      <c r="CH85" s="300">
        <f t="shared" si="139"/>
        <v>0</v>
      </c>
      <c r="CI85" s="300">
        <f t="shared" si="140"/>
        <v>0</v>
      </c>
      <c r="CJ85" s="300">
        <f t="shared" si="141"/>
        <v>0</v>
      </c>
      <c r="CK85" s="300">
        <f t="shared" si="142"/>
        <v>0</v>
      </c>
      <c r="CL85" s="303"/>
      <c r="CM85" s="302">
        <f t="shared" si="143"/>
        <v>0</v>
      </c>
      <c r="CN85" s="302">
        <f t="shared" si="144"/>
        <v>0</v>
      </c>
      <c r="CO85" s="301">
        <f t="shared" si="145"/>
        <v>0</v>
      </c>
      <c r="CP85" s="301">
        <f t="shared" si="146"/>
        <v>0</v>
      </c>
      <c r="CQ85" s="301">
        <f t="shared" si="147"/>
        <v>0</v>
      </c>
      <c r="CR85" s="301">
        <f t="shared" si="148"/>
        <v>0</v>
      </c>
      <c r="CS85" s="301">
        <f t="shared" si="149"/>
        <v>0</v>
      </c>
      <c r="CT85" s="301">
        <f t="shared" si="150"/>
        <v>0</v>
      </c>
      <c r="CU85" s="301">
        <f t="shared" si="151"/>
        <v>0</v>
      </c>
      <c r="CV85" s="301">
        <f t="shared" si="152"/>
        <v>0</v>
      </c>
      <c r="CW85" s="301">
        <f t="shared" si="153"/>
        <v>0</v>
      </c>
      <c r="CX85" s="301">
        <f t="shared" si="154"/>
        <v>0</v>
      </c>
      <c r="CY85" s="301">
        <f t="shared" si="155"/>
        <v>0</v>
      </c>
      <c r="CZ85" s="301">
        <f t="shared" si="156"/>
        <v>0</v>
      </c>
      <c r="DA85" s="300">
        <f t="shared" si="157"/>
        <v>0</v>
      </c>
      <c r="DC85" s="299">
        <f t="shared" si="158"/>
        <v>0</v>
      </c>
      <c r="DD85" s="299">
        <f t="shared" si="159"/>
        <v>0</v>
      </c>
      <c r="DE85" s="299">
        <f t="shared" si="160"/>
        <v>0</v>
      </c>
    </row>
    <row r="86" spans="2:109" x14ac:dyDescent="0.2">
      <c r="B86" s="368"/>
      <c r="C86" s="368"/>
      <c r="D86" s="315"/>
      <c r="E86" s="315"/>
      <c r="F86" s="315"/>
      <c r="G86" s="368"/>
      <c r="H86" s="368"/>
      <c r="I86" s="368"/>
      <c r="J86" s="368"/>
      <c r="K86" s="368"/>
      <c r="M86" s="344" t="str">
        <f t="shared" si="82"/>
        <v/>
      </c>
      <c r="N86" s="367" t="str">
        <f t="shared" si="162"/>
        <v/>
      </c>
      <c r="O86" s="344" t="str">
        <f t="shared" si="161"/>
        <v/>
      </c>
      <c r="P86" s="347"/>
      <c r="Q86" s="232" t="str">
        <f t="shared" si="83"/>
        <v/>
      </c>
      <c r="AB86" s="314" t="str">
        <f t="shared" si="84"/>
        <v/>
      </c>
      <c r="AC86" s="312" t="str">
        <f t="shared" si="85"/>
        <v/>
      </c>
      <c r="AD86" s="313" t="str">
        <f t="shared" si="86"/>
        <v/>
      </c>
      <c r="AE86" s="312" t="str">
        <f t="shared" si="87"/>
        <v/>
      </c>
      <c r="AF86" s="313" t="str">
        <f t="shared" si="88"/>
        <v/>
      </c>
      <c r="AG86" s="312" t="str">
        <f t="shared" si="89"/>
        <v/>
      </c>
      <c r="AH86" s="313" t="str">
        <f t="shared" si="90"/>
        <v/>
      </c>
      <c r="AI86" s="312" t="str">
        <f t="shared" si="91"/>
        <v/>
      </c>
      <c r="AJ86" s="311" t="str">
        <f t="shared" si="92"/>
        <v/>
      </c>
      <c r="AK86" s="310" t="str">
        <f t="shared" si="93"/>
        <v/>
      </c>
      <c r="AL86" s="310" t="str">
        <f t="shared" si="94"/>
        <v/>
      </c>
      <c r="AM86" s="309" t="str">
        <f t="shared" si="95"/>
        <v/>
      </c>
      <c r="AN86" s="309" t="str">
        <f t="shared" si="96"/>
        <v/>
      </c>
      <c r="AP86" s="306">
        <f t="shared" si="97"/>
        <v>0</v>
      </c>
      <c r="AQ86" s="306">
        <f t="shared" si="98"/>
        <v>0</v>
      </c>
      <c r="AR86" s="308">
        <f t="shared" si="99"/>
        <v>0</v>
      </c>
      <c r="AS86" s="306">
        <f t="shared" si="100"/>
        <v>0</v>
      </c>
      <c r="AT86" s="306">
        <f t="shared" si="101"/>
        <v>0</v>
      </c>
      <c r="AU86" s="306">
        <f t="shared" si="102"/>
        <v>0</v>
      </c>
      <c r="AV86" s="306">
        <f t="shared" si="103"/>
        <v>0</v>
      </c>
      <c r="AW86" s="306">
        <f t="shared" si="104"/>
        <v>0</v>
      </c>
      <c r="AX86" s="306">
        <f t="shared" si="105"/>
        <v>0</v>
      </c>
      <c r="AY86" s="305">
        <f t="shared" si="106"/>
        <v>0</v>
      </c>
      <c r="AZ86" s="304">
        <f t="shared" si="107"/>
        <v>0</v>
      </c>
      <c r="BA86" s="301">
        <f t="shared" si="108"/>
        <v>0</v>
      </c>
      <c r="BB86" s="301">
        <f t="shared" si="109"/>
        <v>0</v>
      </c>
      <c r="BC86" s="301">
        <f t="shared" si="110"/>
        <v>0</v>
      </c>
      <c r="BD86" s="301">
        <f t="shared" si="111"/>
        <v>0</v>
      </c>
      <c r="BE86" s="301">
        <f t="shared" si="112"/>
        <v>0</v>
      </c>
      <c r="BF86" s="301">
        <f t="shared" si="113"/>
        <v>0</v>
      </c>
      <c r="BG86" s="301">
        <f t="shared" si="114"/>
        <v>0</v>
      </c>
      <c r="BH86" s="301">
        <f t="shared" si="115"/>
        <v>0</v>
      </c>
      <c r="BI86" s="301">
        <f t="shared" si="116"/>
        <v>0</v>
      </c>
      <c r="BJ86" s="300">
        <f t="shared" si="117"/>
        <v>0</v>
      </c>
      <c r="BL86" s="306">
        <f t="shared" si="118"/>
        <v>0</v>
      </c>
      <c r="BM86" s="306">
        <f t="shared" si="119"/>
        <v>0</v>
      </c>
      <c r="BN86" s="308">
        <f t="shared" si="120"/>
        <v>0</v>
      </c>
      <c r="BO86" s="307">
        <f t="shared" si="121"/>
        <v>0</v>
      </c>
      <c r="BP86" s="307">
        <f t="shared" si="122"/>
        <v>0</v>
      </c>
      <c r="BQ86" s="306">
        <f t="shared" si="123"/>
        <v>0</v>
      </c>
      <c r="BR86" s="306">
        <f t="shared" si="124"/>
        <v>0</v>
      </c>
      <c r="BS86" s="306">
        <f t="shared" si="125"/>
        <v>0</v>
      </c>
      <c r="BT86" s="306">
        <f t="shared" si="126"/>
        <v>0</v>
      </c>
      <c r="BU86" s="305">
        <f t="shared" si="127"/>
        <v>0</v>
      </c>
      <c r="BV86" s="304">
        <f t="shared" si="128"/>
        <v>0</v>
      </c>
      <c r="BW86" s="301">
        <f t="shared" si="129"/>
        <v>0</v>
      </c>
      <c r="BX86" s="301">
        <f t="shared" si="130"/>
        <v>0</v>
      </c>
      <c r="BY86" s="301">
        <f t="shared" si="131"/>
        <v>0</v>
      </c>
      <c r="BZ86" s="301">
        <f t="shared" si="132"/>
        <v>0</v>
      </c>
      <c r="CA86" s="301">
        <f t="shared" si="133"/>
        <v>0</v>
      </c>
      <c r="CB86" s="301">
        <f t="shared" si="134"/>
        <v>0</v>
      </c>
      <c r="CC86" s="301">
        <f t="shared" si="135"/>
        <v>0</v>
      </c>
      <c r="CD86" s="301">
        <f t="shared" si="136"/>
        <v>0</v>
      </c>
      <c r="CE86" s="301">
        <f t="shared" si="137"/>
        <v>0</v>
      </c>
      <c r="CF86" s="300">
        <f t="shared" si="138"/>
        <v>0</v>
      </c>
      <c r="CG86" s="300"/>
      <c r="CH86" s="300">
        <f t="shared" si="139"/>
        <v>0</v>
      </c>
      <c r="CI86" s="300">
        <f t="shared" si="140"/>
        <v>0</v>
      </c>
      <c r="CJ86" s="300">
        <f t="shared" si="141"/>
        <v>0</v>
      </c>
      <c r="CK86" s="300">
        <f t="shared" si="142"/>
        <v>0</v>
      </c>
      <c r="CL86" s="303"/>
      <c r="CM86" s="302">
        <f t="shared" si="143"/>
        <v>0</v>
      </c>
      <c r="CN86" s="302">
        <f t="shared" si="144"/>
        <v>0</v>
      </c>
      <c r="CO86" s="301">
        <f t="shared" si="145"/>
        <v>0</v>
      </c>
      <c r="CP86" s="301">
        <f t="shared" si="146"/>
        <v>0</v>
      </c>
      <c r="CQ86" s="301">
        <f t="shared" si="147"/>
        <v>0</v>
      </c>
      <c r="CR86" s="301">
        <f t="shared" si="148"/>
        <v>0</v>
      </c>
      <c r="CS86" s="301">
        <f t="shared" si="149"/>
        <v>0</v>
      </c>
      <c r="CT86" s="301">
        <f t="shared" si="150"/>
        <v>0</v>
      </c>
      <c r="CU86" s="301">
        <f t="shared" si="151"/>
        <v>0</v>
      </c>
      <c r="CV86" s="301">
        <f t="shared" si="152"/>
        <v>0</v>
      </c>
      <c r="CW86" s="301">
        <f t="shared" si="153"/>
        <v>0</v>
      </c>
      <c r="CX86" s="301">
        <f t="shared" si="154"/>
        <v>0</v>
      </c>
      <c r="CY86" s="301">
        <f t="shared" si="155"/>
        <v>0</v>
      </c>
      <c r="CZ86" s="301">
        <f t="shared" si="156"/>
        <v>0</v>
      </c>
      <c r="DA86" s="300">
        <f t="shared" si="157"/>
        <v>0</v>
      </c>
      <c r="DC86" s="299">
        <f t="shared" si="158"/>
        <v>0</v>
      </c>
      <c r="DD86" s="299">
        <f t="shared" si="159"/>
        <v>0</v>
      </c>
      <c r="DE86" s="299">
        <f t="shared" si="160"/>
        <v>0</v>
      </c>
    </row>
    <row r="87" spans="2:109" x14ac:dyDescent="0.2">
      <c r="B87" s="368"/>
      <c r="C87" s="368"/>
      <c r="D87" s="315"/>
      <c r="E87" s="315"/>
      <c r="F87" s="315"/>
      <c r="G87" s="368"/>
      <c r="H87" s="368"/>
      <c r="I87" s="368"/>
      <c r="J87" s="368"/>
      <c r="K87" s="368"/>
      <c r="M87" s="344" t="str">
        <f t="shared" si="82"/>
        <v/>
      </c>
      <c r="N87" s="367" t="str">
        <f t="shared" si="162"/>
        <v/>
      </c>
      <c r="O87" s="344" t="str">
        <f t="shared" si="161"/>
        <v/>
      </c>
      <c r="P87" s="347"/>
      <c r="Q87" s="232" t="str">
        <f t="shared" si="83"/>
        <v/>
      </c>
      <c r="AB87" s="314" t="str">
        <f t="shared" si="84"/>
        <v/>
      </c>
      <c r="AC87" s="312" t="str">
        <f t="shared" si="85"/>
        <v/>
      </c>
      <c r="AD87" s="313" t="str">
        <f t="shared" si="86"/>
        <v/>
      </c>
      <c r="AE87" s="312" t="str">
        <f t="shared" si="87"/>
        <v/>
      </c>
      <c r="AF87" s="313" t="str">
        <f t="shared" si="88"/>
        <v/>
      </c>
      <c r="AG87" s="312" t="str">
        <f t="shared" si="89"/>
        <v/>
      </c>
      <c r="AH87" s="313" t="str">
        <f t="shared" si="90"/>
        <v/>
      </c>
      <c r="AI87" s="312" t="str">
        <f t="shared" si="91"/>
        <v/>
      </c>
      <c r="AJ87" s="311" t="str">
        <f t="shared" si="92"/>
        <v/>
      </c>
      <c r="AK87" s="310" t="str">
        <f t="shared" si="93"/>
        <v/>
      </c>
      <c r="AL87" s="310" t="str">
        <f t="shared" si="94"/>
        <v/>
      </c>
      <c r="AM87" s="309" t="str">
        <f t="shared" si="95"/>
        <v/>
      </c>
      <c r="AN87" s="309" t="str">
        <f t="shared" si="96"/>
        <v/>
      </c>
      <c r="AP87" s="306">
        <f t="shared" si="97"/>
        <v>0</v>
      </c>
      <c r="AQ87" s="306">
        <f t="shared" si="98"/>
        <v>0</v>
      </c>
      <c r="AR87" s="308">
        <f t="shared" si="99"/>
        <v>0</v>
      </c>
      <c r="AS87" s="306">
        <f t="shared" si="100"/>
        <v>0</v>
      </c>
      <c r="AT87" s="306">
        <f t="shared" si="101"/>
        <v>0</v>
      </c>
      <c r="AU87" s="306">
        <f t="shared" si="102"/>
        <v>0</v>
      </c>
      <c r="AV87" s="306">
        <f t="shared" si="103"/>
        <v>0</v>
      </c>
      <c r="AW87" s="306">
        <f t="shared" si="104"/>
        <v>0</v>
      </c>
      <c r="AX87" s="306">
        <f t="shared" si="105"/>
        <v>0</v>
      </c>
      <c r="AY87" s="305">
        <f t="shared" si="106"/>
        <v>0</v>
      </c>
      <c r="AZ87" s="304">
        <f t="shared" si="107"/>
        <v>0</v>
      </c>
      <c r="BA87" s="301">
        <f t="shared" si="108"/>
        <v>0</v>
      </c>
      <c r="BB87" s="301">
        <f t="shared" si="109"/>
        <v>0</v>
      </c>
      <c r="BC87" s="301">
        <f t="shared" si="110"/>
        <v>0</v>
      </c>
      <c r="BD87" s="301">
        <f t="shared" si="111"/>
        <v>0</v>
      </c>
      <c r="BE87" s="301">
        <f t="shared" si="112"/>
        <v>0</v>
      </c>
      <c r="BF87" s="301">
        <f t="shared" si="113"/>
        <v>0</v>
      </c>
      <c r="BG87" s="301">
        <f t="shared" si="114"/>
        <v>0</v>
      </c>
      <c r="BH87" s="301">
        <f t="shared" si="115"/>
        <v>0</v>
      </c>
      <c r="BI87" s="301">
        <f t="shared" si="116"/>
        <v>0</v>
      </c>
      <c r="BJ87" s="300">
        <f t="shared" si="117"/>
        <v>0</v>
      </c>
      <c r="BL87" s="306">
        <f t="shared" si="118"/>
        <v>0</v>
      </c>
      <c r="BM87" s="306">
        <f t="shared" si="119"/>
        <v>0</v>
      </c>
      <c r="BN87" s="308">
        <f t="shared" si="120"/>
        <v>0</v>
      </c>
      <c r="BO87" s="307">
        <f t="shared" si="121"/>
        <v>0</v>
      </c>
      <c r="BP87" s="307">
        <f t="shared" si="122"/>
        <v>0</v>
      </c>
      <c r="BQ87" s="306">
        <f t="shared" si="123"/>
        <v>0</v>
      </c>
      <c r="BR87" s="306">
        <f t="shared" si="124"/>
        <v>0</v>
      </c>
      <c r="BS87" s="306">
        <f t="shared" si="125"/>
        <v>0</v>
      </c>
      <c r="BT87" s="306">
        <f t="shared" si="126"/>
        <v>0</v>
      </c>
      <c r="BU87" s="305">
        <f t="shared" si="127"/>
        <v>0</v>
      </c>
      <c r="BV87" s="304">
        <f t="shared" si="128"/>
        <v>0</v>
      </c>
      <c r="BW87" s="301">
        <f t="shared" si="129"/>
        <v>0</v>
      </c>
      <c r="BX87" s="301">
        <f t="shared" si="130"/>
        <v>0</v>
      </c>
      <c r="BY87" s="301">
        <f t="shared" si="131"/>
        <v>0</v>
      </c>
      <c r="BZ87" s="301">
        <f t="shared" si="132"/>
        <v>0</v>
      </c>
      <c r="CA87" s="301">
        <f t="shared" si="133"/>
        <v>0</v>
      </c>
      <c r="CB87" s="301">
        <f t="shared" si="134"/>
        <v>0</v>
      </c>
      <c r="CC87" s="301">
        <f t="shared" si="135"/>
        <v>0</v>
      </c>
      <c r="CD87" s="301">
        <f t="shared" si="136"/>
        <v>0</v>
      </c>
      <c r="CE87" s="301">
        <f t="shared" si="137"/>
        <v>0</v>
      </c>
      <c r="CF87" s="300">
        <f t="shared" si="138"/>
        <v>0</v>
      </c>
      <c r="CG87" s="300"/>
      <c r="CH87" s="300">
        <f t="shared" si="139"/>
        <v>0</v>
      </c>
      <c r="CI87" s="300">
        <f t="shared" si="140"/>
        <v>0</v>
      </c>
      <c r="CJ87" s="300">
        <f t="shared" si="141"/>
        <v>0</v>
      </c>
      <c r="CK87" s="300">
        <f t="shared" si="142"/>
        <v>0</v>
      </c>
      <c r="CL87" s="303"/>
      <c r="CM87" s="302">
        <f t="shared" si="143"/>
        <v>0</v>
      </c>
      <c r="CN87" s="302">
        <f t="shared" si="144"/>
        <v>0</v>
      </c>
      <c r="CO87" s="301">
        <f t="shared" si="145"/>
        <v>0</v>
      </c>
      <c r="CP87" s="301">
        <f t="shared" si="146"/>
        <v>0</v>
      </c>
      <c r="CQ87" s="301">
        <f t="shared" si="147"/>
        <v>0</v>
      </c>
      <c r="CR87" s="301">
        <f t="shared" si="148"/>
        <v>0</v>
      </c>
      <c r="CS87" s="301">
        <f t="shared" si="149"/>
        <v>0</v>
      </c>
      <c r="CT87" s="301">
        <f t="shared" si="150"/>
        <v>0</v>
      </c>
      <c r="CU87" s="301">
        <f t="shared" si="151"/>
        <v>0</v>
      </c>
      <c r="CV87" s="301">
        <f t="shared" si="152"/>
        <v>0</v>
      </c>
      <c r="CW87" s="301">
        <f t="shared" si="153"/>
        <v>0</v>
      </c>
      <c r="CX87" s="301">
        <f t="shared" si="154"/>
        <v>0</v>
      </c>
      <c r="CY87" s="301">
        <f t="shared" si="155"/>
        <v>0</v>
      </c>
      <c r="CZ87" s="301">
        <f t="shared" si="156"/>
        <v>0</v>
      </c>
      <c r="DA87" s="300">
        <f t="shared" si="157"/>
        <v>0</v>
      </c>
      <c r="DC87" s="299">
        <f t="shared" si="158"/>
        <v>0</v>
      </c>
      <c r="DD87" s="299">
        <f t="shared" si="159"/>
        <v>0</v>
      </c>
      <c r="DE87" s="299">
        <f t="shared" si="160"/>
        <v>0</v>
      </c>
    </row>
    <row r="88" spans="2:109" x14ac:dyDescent="0.2">
      <c r="B88" s="368"/>
      <c r="C88" s="368"/>
      <c r="D88" s="315"/>
      <c r="E88" s="315"/>
      <c r="F88" s="315"/>
      <c r="G88" s="368"/>
      <c r="H88" s="368"/>
      <c r="I88" s="368"/>
      <c r="J88" s="368"/>
      <c r="K88" s="368"/>
      <c r="M88" s="344" t="str">
        <f t="shared" si="82"/>
        <v/>
      </c>
      <c r="N88" s="367" t="str">
        <f t="shared" si="162"/>
        <v/>
      </c>
      <c r="O88" s="344" t="str">
        <f t="shared" si="161"/>
        <v/>
      </c>
      <c r="P88" s="347"/>
      <c r="Q88" s="232" t="str">
        <f t="shared" si="83"/>
        <v/>
      </c>
      <c r="AB88" s="314" t="str">
        <f t="shared" si="84"/>
        <v/>
      </c>
      <c r="AC88" s="312" t="str">
        <f t="shared" si="85"/>
        <v/>
      </c>
      <c r="AD88" s="313" t="str">
        <f t="shared" si="86"/>
        <v/>
      </c>
      <c r="AE88" s="312" t="str">
        <f t="shared" si="87"/>
        <v/>
      </c>
      <c r="AF88" s="313" t="str">
        <f t="shared" si="88"/>
        <v/>
      </c>
      <c r="AG88" s="312" t="str">
        <f t="shared" si="89"/>
        <v/>
      </c>
      <c r="AH88" s="313" t="str">
        <f t="shared" si="90"/>
        <v/>
      </c>
      <c r="AI88" s="312" t="str">
        <f t="shared" si="91"/>
        <v/>
      </c>
      <c r="AJ88" s="311" t="str">
        <f t="shared" si="92"/>
        <v/>
      </c>
      <c r="AK88" s="310" t="str">
        <f t="shared" si="93"/>
        <v/>
      </c>
      <c r="AL88" s="310" t="str">
        <f t="shared" si="94"/>
        <v/>
      </c>
      <c r="AM88" s="309" t="str">
        <f t="shared" si="95"/>
        <v/>
      </c>
      <c r="AN88" s="309" t="str">
        <f t="shared" si="96"/>
        <v/>
      </c>
      <c r="AP88" s="306">
        <f t="shared" si="97"/>
        <v>0</v>
      </c>
      <c r="AQ88" s="306">
        <f t="shared" si="98"/>
        <v>0</v>
      </c>
      <c r="AR88" s="308">
        <f t="shared" si="99"/>
        <v>0</v>
      </c>
      <c r="AS88" s="306">
        <f t="shared" si="100"/>
        <v>0</v>
      </c>
      <c r="AT88" s="306">
        <f t="shared" si="101"/>
        <v>0</v>
      </c>
      <c r="AU88" s="306">
        <f t="shared" si="102"/>
        <v>0</v>
      </c>
      <c r="AV88" s="306">
        <f t="shared" si="103"/>
        <v>0</v>
      </c>
      <c r="AW88" s="306">
        <f t="shared" si="104"/>
        <v>0</v>
      </c>
      <c r="AX88" s="306">
        <f t="shared" si="105"/>
        <v>0</v>
      </c>
      <c r="AY88" s="305">
        <f t="shared" si="106"/>
        <v>0</v>
      </c>
      <c r="AZ88" s="304">
        <f t="shared" si="107"/>
        <v>0</v>
      </c>
      <c r="BA88" s="301">
        <f t="shared" si="108"/>
        <v>0</v>
      </c>
      <c r="BB88" s="301">
        <f t="shared" si="109"/>
        <v>0</v>
      </c>
      <c r="BC88" s="301">
        <f t="shared" si="110"/>
        <v>0</v>
      </c>
      <c r="BD88" s="301">
        <f t="shared" si="111"/>
        <v>0</v>
      </c>
      <c r="BE88" s="301">
        <f t="shared" si="112"/>
        <v>0</v>
      </c>
      <c r="BF88" s="301">
        <f t="shared" si="113"/>
        <v>0</v>
      </c>
      <c r="BG88" s="301">
        <f t="shared" si="114"/>
        <v>0</v>
      </c>
      <c r="BH88" s="301">
        <f t="shared" si="115"/>
        <v>0</v>
      </c>
      <c r="BI88" s="301">
        <f t="shared" si="116"/>
        <v>0</v>
      </c>
      <c r="BJ88" s="300">
        <f t="shared" si="117"/>
        <v>0</v>
      </c>
      <c r="BL88" s="306">
        <f t="shared" si="118"/>
        <v>0</v>
      </c>
      <c r="BM88" s="306">
        <f t="shared" si="119"/>
        <v>0</v>
      </c>
      <c r="BN88" s="308">
        <f t="shared" si="120"/>
        <v>0</v>
      </c>
      <c r="BO88" s="307">
        <f t="shared" si="121"/>
        <v>0</v>
      </c>
      <c r="BP88" s="307">
        <f t="shared" si="122"/>
        <v>0</v>
      </c>
      <c r="BQ88" s="306">
        <f t="shared" si="123"/>
        <v>0</v>
      </c>
      <c r="BR88" s="306">
        <f t="shared" si="124"/>
        <v>0</v>
      </c>
      <c r="BS88" s="306">
        <f t="shared" si="125"/>
        <v>0</v>
      </c>
      <c r="BT88" s="306">
        <f t="shared" si="126"/>
        <v>0</v>
      </c>
      <c r="BU88" s="305">
        <f t="shared" si="127"/>
        <v>0</v>
      </c>
      <c r="BV88" s="304">
        <f t="shared" si="128"/>
        <v>0</v>
      </c>
      <c r="BW88" s="301">
        <f t="shared" si="129"/>
        <v>0</v>
      </c>
      <c r="BX88" s="301">
        <f t="shared" si="130"/>
        <v>0</v>
      </c>
      <c r="BY88" s="301">
        <f t="shared" si="131"/>
        <v>0</v>
      </c>
      <c r="BZ88" s="301">
        <f t="shared" si="132"/>
        <v>0</v>
      </c>
      <c r="CA88" s="301">
        <f t="shared" si="133"/>
        <v>0</v>
      </c>
      <c r="CB88" s="301">
        <f t="shared" si="134"/>
        <v>0</v>
      </c>
      <c r="CC88" s="301">
        <f t="shared" si="135"/>
        <v>0</v>
      </c>
      <c r="CD88" s="301">
        <f t="shared" si="136"/>
        <v>0</v>
      </c>
      <c r="CE88" s="301">
        <f t="shared" si="137"/>
        <v>0</v>
      </c>
      <c r="CF88" s="300">
        <f t="shared" si="138"/>
        <v>0</v>
      </c>
      <c r="CG88" s="300"/>
      <c r="CH88" s="300">
        <f t="shared" si="139"/>
        <v>0</v>
      </c>
      <c r="CI88" s="300">
        <f t="shared" si="140"/>
        <v>0</v>
      </c>
      <c r="CJ88" s="300">
        <f t="shared" si="141"/>
        <v>0</v>
      </c>
      <c r="CK88" s="300">
        <f t="shared" si="142"/>
        <v>0</v>
      </c>
      <c r="CL88" s="303"/>
      <c r="CM88" s="302">
        <f t="shared" si="143"/>
        <v>0</v>
      </c>
      <c r="CN88" s="302">
        <f t="shared" si="144"/>
        <v>0</v>
      </c>
      <c r="CO88" s="301">
        <f t="shared" si="145"/>
        <v>0</v>
      </c>
      <c r="CP88" s="301">
        <f t="shared" si="146"/>
        <v>0</v>
      </c>
      <c r="CQ88" s="301">
        <f t="shared" si="147"/>
        <v>0</v>
      </c>
      <c r="CR88" s="301">
        <f t="shared" si="148"/>
        <v>0</v>
      </c>
      <c r="CS88" s="301">
        <f t="shared" si="149"/>
        <v>0</v>
      </c>
      <c r="CT88" s="301">
        <f t="shared" si="150"/>
        <v>0</v>
      </c>
      <c r="CU88" s="301">
        <f t="shared" si="151"/>
        <v>0</v>
      </c>
      <c r="CV88" s="301">
        <f t="shared" si="152"/>
        <v>0</v>
      </c>
      <c r="CW88" s="301">
        <f t="shared" si="153"/>
        <v>0</v>
      </c>
      <c r="CX88" s="301">
        <f t="shared" si="154"/>
        <v>0</v>
      </c>
      <c r="CY88" s="301">
        <f t="shared" si="155"/>
        <v>0</v>
      </c>
      <c r="CZ88" s="301">
        <f t="shared" si="156"/>
        <v>0</v>
      </c>
      <c r="DA88" s="300">
        <f t="shared" si="157"/>
        <v>0</v>
      </c>
      <c r="DC88" s="299">
        <f t="shared" si="158"/>
        <v>0</v>
      </c>
      <c r="DD88" s="299">
        <f t="shared" si="159"/>
        <v>0</v>
      </c>
      <c r="DE88" s="299">
        <f t="shared" si="160"/>
        <v>0</v>
      </c>
    </row>
    <row r="89" spans="2:109" x14ac:dyDescent="0.2">
      <c r="B89" s="368"/>
      <c r="C89" s="368"/>
      <c r="D89" s="315"/>
      <c r="E89" s="315"/>
      <c r="F89" s="315"/>
      <c r="G89" s="368"/>
      <c r="H89" s="368"/>
      <c r="I89" s="368"/>
      <c r="J89" s="368"/>
      <c r="K89" s="368"/>
      <c r="M89" s="344" t="str">
        <f t="shared" si="82"/>
        <v/>
      </c>
      <c r="N89" s="367" t="str">
        <f t="shared" si="162"/>
        <v/>
      </c>
      <c r="O89" s="344" t="str">
        <f t="shared" si="161"/>
        <v/>
      </c>
      <c r="P89" s="347"/>
      <c r="Q89" s="232" t="str">
        <f t="shared" si="83"/>
        <v/>
      </c>
      <c r="AB89" s="314" t="str">
        <f t="shared" si="84"/>
        <v/>
      </c>
      <c r="AC89" s="312" t="str">
        <f t="shared" si="85"/>
        <v/>
      </c>
      <c r="AD89" s="313" t="str">
        <f t="shared" si="86"/>
        <v/>
      </c>
      <c r="AE89" s="312" t="str">
        <f t="shared" si="87"/>
        <v/>
      </c>
      <c r="AF89" s="313" t="str">
        <f t="shared" si="88"/>
        <v/>
      </c>
      <c r="AG89" s="312" t="str">
        <f t="shared" si="89"/>
        <v/>
      </c>
      <c r="AH89" s="313" t="str">
        <f t="shared" si="90"/>
        <v/>
      </c>
      <c r="AI89" s="312" t="str">
        <f t="shared" si="91"/>
        <v/>
      </c>
      <c r="AJ89" s="311" t="str">
        <f t="shared" si="92"/>
        <v/>
      </c>
      <c r="AK89" s="310" t="str">
        <f t="shared" si="93"/>
        <v/>
      </c>
      <c r="AL89" s="310" t="str">
        <f t="shared" si="94"/>
        <v/>
      </c>
      <c r="AM89" s="309" t="str">
        <f t="shared" si="95"/>
        <v/>
      </c>
      <c r="AN89" s="309" t="str">
        <f t="shared" si="96"/>
        <v/>
      </c>
      <c r="AP89" s="306">
        <f t="shared" si="97"/>
        <v>0</v>
      </c>
      <c r="AQ89" s="306">
        <f t="shared" si="98"/>
        <v>0</v>
      </c>
      <c r="AR89" s="308">
        <f t="shared" si="99"/>
        <v>0</v>
      </c>
      <c r="AS89" s="306">
        <f t="shared" si="100"/>
        <v>0</v>
      </c>
      <c r="AT89" s="306">
        <f t="shared" si="101"/>
        <v>0</v>
      </c>
      <c r="AU89" s="306">
        <f t="shared" si="102"/>
        <v>0</v>
      </c>
      <c r="AV89" s="306">
        <f t="shared" si="103"/>
        <v>0</v>
      </c>
      <c r="AW89" s="306">
        <f t="shared" si="104"/>
        <v>0</v>
      </c>
      <c r="AX89" s="306">
        <f t="shared" si="105"/>
        <v>0</v>
      </c>
      <c r="AY89" s="305">
        <f t="shared" si="106"/>
        <v>0</v>
      </c>
      <c r="AZ89" s="304">
        <f t="shared" si="107"/>
        <v>0</v>
      </c>
      <c r="BA89" s="301">
        <f t="shared" si="108"/>
        <v>0</v>
      </c>
      <c r="BB89" s="301">
        <f t="shared" si="109"/>
        <v>0</v>
      </c>
      <c r="BC89" s="301">
        <f t="shared" si="110"/>
        <v>0</v>
      </c>
      <c r="BD89" s="301">
        <f t="shared" si="111"/>
        <v>0</v>
      </c>
      <c r="BE89" s="301">
        <f t="shared" si="112"/>
        <v>0</v>
      </c>
      <c r="BF89" s="301">
        <f t="shared" si="113"/>
        <v>0</v>
      </c>
      <c r="BG89" s="301">
        <f t="shared" si="114"/>
        <v>0</v>
      </c>
      <c r="BH89" s="301">
        <f t="shared" si="115"/>
        <v>0</v>
      </c>
      <c r="BI89" s="301">
        <f t="shared" si="116"/>
        <v>0</v>
      </c>
      <c r="BJ89" s="300">
        <f t="shared" si="117"/>
        <v>0</v>
      </c>
      <c r="BL89" s="306">
        <f t="shared" si="118"/>
        <v>0</v>
      </c>
      <c r="BM89" s="306">
        <f t="shared" si="119"/>
        <v>0</v>
      </c>
      <c r="BN89" s="308">
        <f t="shared" si="120"/>
        <v>0</v>
      </c>
      <c r="BO89" s="307">
        <f t="shared" si="121"/>
        <v>0</v>
      </c>
      <c r="BP89" s="307">
        <f t="shared" si="122"/>
        <v>0</v>
      </c>
      <c r="BQ89" s="306">
        <f t="shared" si="123"/>
        <v>0</v>
      </c>
      <c r="BR89" s="306">
        <f t="shared" si="124"/>
        <v>0</v>
      </c>
      <c r="BS89" s="306">
        <f t="shared" si="125"/>
        <v>0</v>
      </c>
      <c r="BT89" s="306">
        <f t="shared" si="126"/>
        <v>0</v>
      </c>
      <c r="BU89" s="305">
        <f t="shared" si="127"/>
        <v>0</v>
      </c>
      <c r="BV89" s="304">
        <f t="shared" si="128"/>
        <v>0</v>
      </c>
      <c r="BW89" s="301">
        <f t="shared" si="129"/>
        <v>0</v>
      </c>
      <c r="BX89" s="301">
        <f t="shared" si="130"/>
        <v>0</v>
      </c>
      <c r="BY89" s="301">
        <f t="shared" si="131"/>
        <v>0</v>
      </c>
      <c r="BZ89" s="301">
        <f t="shared" si="132"/>
        <v>0</v>
      </c>
      <c r="CA89" s="301">
        <f t="shared" si="133"/>
        <v>0</v>
      </c>
      <c r="CB89" s="301">
        <f t="shared" si="134"/>
        <v>0</v>
      </c>
      <c r="CC89" s="301">
        <f t="shared" si="135"/>
        <v>0</v>
      </c>
      <c r="CD89" s="301">
        <f t="shared" si="136"/>
        <v>0</v>
      </c>
      <c r="CE89" s="301">
        <f t="shared" si="137"/>
        <v>0</v>
      </c>
      <c r="CF89" s="300">
        <f t="shared" si="138"/>
        <v>0</v>
      </c>
      <c r="CG89" s="300"/>
      <c r="CH89" s="300">
        <f t="shared" si="139"/>
        <v>0</v>
      </c>
      <c r="CI89" s="300">
        <f t="shared" si="140"/>
        <v>0</v>
      </c>
      <c r="CJ89" s="300">
        <f t="shared" si="141"/>
        <v>0</v>
      </c>
      <c r="CK89" s="300">
        <f t="shared" si="142"/>
        <v>0</v>
      </c>
      <c r="CL89" s="303"/>
      <c r="CM89" s="302">
        <f t="shared" si="143"/>
        <v>0</v>
      </c>
      <c r="CN89" s="302">
        <f t="shared" si="144"/>
        <v>0</v>
      </c>
      <c r="CO89" s="301">
        <f t="shared" si="145"/>
        <v>0</v>
      </c>
      <c r="CP89" s="301">
        <f t="shared" si="146"/>
        <v>0</v>
      </c>
      <c r="CQ89" s="301">
        <f t="shared" si="147"/>
        <v>0</v>
      </c>
      <c r="CR89" s="301">
        <f t="shared" si="148"/>
        <v>0</v>
      </c>
      <c r="CS89" s="301">
        <f t="shared" si="149"/>
        <v>0</v>
      </c>
      <c r="CT89" s="301">
        <f t="shared" si="150"/>
        <v>0</v>
      </c>
      <c r="CU89" s="301">
        <f t="shared" si="151"/>
        <v>0</v>
      </c>
      <c r="CV89" s="301">
        <f t="shared" si="152"/>
        <v>0</v>
      </c>
      <c r="CW89" s="301">
        <f t="shared" si="153"/>
        <v>0</v>
      </c>
      <c r="CX89" s="301">
        <f t="shared" si="154"/>
        <v>0</v>
      </c>
      <c r="CY89" s="301">
        <f t="shared" si="155"/>
        <v>0</v>
      </c>
      <c r="CZ89" s="301">
        <f t="shared" si="156"/>
        <v>0</v>
      </c>
      <c r="DA89" s="300">
        <f t="shared" si="157"/>
        <v>0</v>
      </c>
      <c r="DC89" s="299">
        <f t="shared" si="158"/>
        <v>0</v>
      </c>
      <c r="DD89" s="299">
        <f t="shared" si="159"/>
        <v>0</v>
      </c>
      <c r="DE89" s="299">
        <f t="shared" si="160"/>
        <v>0</v>
      </c>
    </row>
    <row r="90" spans="2:109" x14ac:dyDescent="0.2">
      <c r="B90" s="368"/>
      <c r="C90" s="368"/>
      <c r="D90" s="315"/>
      <c r="E90" s="315"/>
      <c r="F90" s="315"/>
      <c r="G90" s="368"/>
      <c r="H90" s="368"/>
      <c r="I90" s="368"/>
      <c r="J90" s="368"/>
      <c r="K90" s="368"/>
      <c r="M90" s="344" t="str">
        <f t="shared" si="82"/>
        <v/>
      </c>
      <c r="N90" s="367" t="str">
        <f t="shared" si="162"/>
        <v/>
      </c>
      <c r="O90" s="344" t="str">
        <f t="shared" si="161"/>
        <v/>
      </c>
      <c r="P90" s="347"/>
      <c r="Q90" s="232" t="str">
        <f t="shared" si="83"/>
        <v/>
      </c>
      <c r="AB90" s="314" t="str">
        <f t="shared" si="84"/>
        <v/>
      </c>
      <c r="AC90" s="312" t="str">
        <f t="shared" si="85"/>
        <v/>
      </c>
      <c r="AD90" s="313" t="str">
        <f t="shared" si="86"/>
        <v/>
      </c>
      <c r="AE90" s="312" t="str">
        <f t="shared" si="87"/>
        <v/>
      </c>
      <c r="AF90" s="313" t="str">
        <f t="shared" si="88"/>
        <v/>
      </c>
      <c r="AG90" s="312" t="str">
        <f t="shared" si="89"/>
        <v/>
      </c>
      <c r="AH90" s="313" t="str">
        <f t="shared" si="90"/>
        <v/>
      </c>
      <c r="AI90" s="312" t="str">
        <f t="shared" si="91"/>
        <v/>
      </c>
      <c r="AJ90" s="311" t="str">
        <f t="shared" si="92"/>
        <v/>
      </c>
      <c r="AK90" s="310" t="str">
        <f t="shared" si="93"/>
        <v/>
      </c>
      <c r="AL90" s="310" t="str">
        <f t="shared" si="94"/>
        <v/>
      </c>
      <c r="AM90" s="309" t="str">
        <f t="shared" si="95"/>
        <v/>
      </c>
      <c r="AN90" s="309" t="str">
        <f t="shared" si="96"/>
        <v/>
      </c>
      <c r="AP90" s="306">
        <f t="shared" si="97"/>
        <v>0</v>
      </c>
      <c r="AQ90" s="306">
        <f t="shared" si="98"/>
        <v>0</v>
      </c>
      <c r="AR90" s="308">
        <f t="shared" si="99"/>
        <v>0</v>
      </c>
      <c r="AS90" s="306">
        <f t="shared" si="100"/>
        <v>0</v>
      </c>
      <c r="AT90" s="306">
        <f t="shared" si="101"/>
        <v>0</v>
      </c>
      <c r="AU90" s="306">
        <f t="shared" si="102"/>
        <v>0</v>
      </c>
      <c r="AV90" s="306">
        <f t="shared" si="103"/>
        <v>0</v>
      </c>
      <c r="AW90" s="306">
        <f t="shared" si="104"/>
        <v>0</v>
      </c>
      <c r="AX90" s="306">
        <f t="shared" si="105"/>
        <v>0</v>
      </c>
      <c r="AY90" s="305">
        <f t="shared" si="106"/>
        <v>0</v>
      </c>
      <c r="AZ90" s="304">
        <f t="shared" si="107"/>
        <v>0</v>
      </c>
      <c r="BA90" s="301">
        <f t="shared" si="108"/>
        <v>0</v>
      </c>
      <c r="BB90" s="301">
        <f t="shared" si="109"/>
        <v>0</v>
      </c>
      <c r="BC90" s="301">
        <f t="shared" si="110"/>
        <v>0</v>
      </c>
      <c r="BD90" s="301">
        <f t="shared" si="111"/>
        <v>0</v>
      </c>
      <c r="BE90" s="301">
        <f t="shared" si="112"/>
        <v>0</v>
      </c>
      <c r="BF90" s="301">
        <f t="shared" si="113"/>
        <v>0</v>
      </c>
      <c r="BG90" s="301">
        <f t="shared" si="114"/>
        <v>0</v>
      </c>
      <c r="BH90" s="301">
        <f t="shared" si="115"/>
        <v>0</v>
      </c>
      <c r="BI90" s="301">
        <f t="shared" si="116"/>
        <v>0</v>
      </c>
      <c r="BJ90" s="300">
        <f t="shared" si="117"/>
        <v>0</v>
      </c>
      <c r="BL90" s="306">
        <f t="shared" si="118"/>
        <v>0</v>
      </c>
      <c r="BM90" s="306">
        <f t="shared" si="119"/>
        <v>0</v>
      </c>
      <c r="BN90" s="308">
        <f t="shared" si="120"/>
        <v>0</v>
      </c>
      <c r="BO90" s="307">
        <f t="shared" si="121"/>
        <v>0</v>
      </c>
      <c r="BP90" s="307">
        <f t="shared" si="122"/>
        <v>0</v>
      </c>
      <c r="BQ90" s="306">
        <f t="shared" si="123"/>
        <v>0</v>
      </c>
      <c r="BR90" s="306">
        <f t="shared" si="124"/>
        <v>0</v>
      </c>
      <c r="BS90" s="306">
        <f t="shared" si="125"/>
        <v>0</v>
      </c>
      <c r="BT90" s="306">
        <f t="shared" si="126"/>
        <v>0</v>
      </c>
      <c r="BU90" s="305">
        <f t="shared" si="127"/>
        <v>0</v>
      </c>
      <c r="BV90" s="304">
        <f t="shared" si="128"/>
        <v>0</v>
      </c>
      <c r="BW90" s="301">
        <f t="shared" si="129"/>
        <v>0</v>
      </c>
      <c r="BX90" s="301">
        <f t="shared" si="130"/>
        <v>0</v>
      </c>
      <c r="BY90" s="301">
        <f t="shared" si="131"/>
        <v>0</v>
      </c>
      <c r="BZ90" s="301">
        <f t="shared" si="132"/>
        <v>0</v>
      </c>
      <c r="CA90" s="301">
        <f t="shared" si="133"/>
        <v>0</v>
      </c>
      <c r="CB90" s="301">
        <f t="shared" si="134"/>
        <v>0</v>
      </c>
      <c r="CC90" s="301">
        <f t="shared" si="135"/>
        <v>0</v>
      </c>
      <c r="CD90" s="301">
        <f t="shared" si="136"/>
        <v>0</v>
      </c>
      <c r="CE90" s="301">
        <f t="shared" si="137"/>
        <v>0</v>
      </c>
      <c r="CF90" s="300">
        <f t="shared" si="138"/>
        <v>0</v>
      </c>
      <c r="CG90" s="300"/>
      <c r="CH90" s="300">
        <f t="shared" si="139"/>
        <v>0</v>
      </c>
      <c r="CI90" s="300">
        <f t="shared" si="140"/>
        <v>0</v>
      </c>
      <c r="CJ90" s="300">
        <f t="shared" si="141"/>
        <v>0</v>
      </c>
      <c r="CK90" s="300">
        <f t="shared" si="142"/>
        <v>0</v>
      </c>
      <c r="CL90" s="303"/>
      <c r="CM90" s="302">
        <f t="shared" si="143"/>
        <v>0</v>
      </c>
      <c r="CN90" s="302">
        <f t="shared" si="144"/>
        <v>0</v>
      </c>
      <c r="CO90" s="301">
        <f t="shared" si="145"/>
        <v>0</v>
      </c>
      <c r="CP90" s="301">
        <f t="shared" si="146"/>
        <v>0</v>
      </c>
      <c r="CQ90" s="301">
        <f t="shared" si="147"/>
        <v>0</v>
      </c>
      <c r="CR90" s="301">
        <f t="shared" si="148"/>
        <v>0</v>
      </c>
      <c r="CS90" s="301">
        <f t="shared" si="149"/>
        <v>0</v>
      </c>
      <c r="CT90" s="301">
        <f t="shared" si="150"/>
        <v>0</v>
      </c>
      <c r="CU90" s="301">
        <f t="shared" si="151"/>
        <v>0</v>
      </c>
      <c r="CV90" s="301">
        <f t="shared" si="152"/>
        <v>0</v>
      </c>
      <c r="CW90" s="301">
        <f t="shared" si="153"/>
        <v>0</v>
      </c>
      <c r="CX90" s="301">
        <f t="shared" si="154"/>
        <v>0</v>
      </c>
      <c r="CY90" s="301">
        <f t="shared" si="155"/>
        <v>0</v>
      </c>
      <c r="CZ90" s="301">
        <f t="shared" si="156"/>
        <v>0</v>
      </c>
      <c r="DA90" s="300">
        <f t="shared" si="157"/>
        <v>0</v>
      </c>
      <c r="DC90" s="299">
        <f t="shared" si="158"/>
        <v>0</v>
      </c>
      <c r="DD90" s="299">
        <f t="shared" si="159"/>
        <v>0</v>
      </c>
      <c r="DE90" s="299">
        <f t="shared" si="160"/>
        <v>0</v>
      </c>
    </row>
    <row r="91" spans="2:109" x14ac:dyDescent="0.2">
      <c r="B91" s="368"/>
      <c r="C91" s="368"/>
      <c r="D91" s="315"/>
      <c r="E91" s="315"/>
      <c r="F91" s="315"/>
      <c r="G91" s="368"/>
      <c r="H91" s="368"/>
      <c r="I91" s="368"/>
      <c r="J91" s="368"/>
      <c r="K91" s="368"/>
      <c r="M91" s="344" t="str">
        <f t="shared" si="82"/>
        <v/>
      </c>
      <c r="N91" s="367" t="str">
        <f t="shared" si="162"/>
        <v/>
      </c>
      <c r="O91" s="344" t="str">
        <f t="shared" si="161"/>
        <v/>
      </c>
      <c r="P91" s="347"/>
      <c r="Q91" s="232" t="str">
        <f t="shared" si="83"/>
        <v/>
      </c>
      <c r="AB91" s="314" t="str">
        <f t="shared" si="84"/>
        <v/>
      </c>
      <c r="AC91" s="312" t="str">
        <f t="shared" si="85"/>
        <v/>
      </c>
      <c r="AD91" s="313" t="str">
        <f t="shared" si="86"/>
        <v/>
      </c>
      <c r="AE91" s="312" t="str">
        <f t="shared" si="87"/>
        <v/>
      </c>
      <c r="AF91" s="313" t="str">
        <f t="shared" si="88"/>
        <v/>
      </c>
      <c r="AG91" s="312" t="str">
        <f t="shared" si="89"/>
        <v/>
      </c>
      <c r="AH91" s="313" t="str">
        <f t="shared" si="90"/>
        <v/>
      </c>
      <c r="AI91" s="312" t="str">
        <f t="shared" si="91"/>
        <v/>
      </c>
      <c r="AJ91" s="311" t="str">
        <f t="shared" si="92"/>
        <v/>
      </c>
      <c r="AK91" s="310" t="str">
        <f t="shared" si="93"/>
        <v/>
      </c>
      <c r="AL91" s="310" t="str">
        <f t="shared" si="94"/>
        <v/>
      </c>
      <c r="AM91" s="309" t="str">
        <f t="shared" si="95"/>
        <v/>
      </c>
      <c r="AN91" s="309" t="str">
        <f t="shared" si="96"/>
        <v/>
      </c>
      <c r="AP91" s="306">
        <f t="shared" si="97"/>
        <v>0</v>
      </c>
      <c r="AQ91" s="306">
        <f t="shared" si="98"/>
        <v>0</v>
      </c>
      <c r="AR91" s="308">
        <f t="shared" si="99"/>
        <v>0</v>
      </c>
      <c r="AS91" s="306">
        <f t="shared" si="100"/>
        <v>0</v>
      </c>
      <c r="AT91" s="306">
        <f t="shared" si="101"/>
        <v>0</v>
      </c>
      <c r="AU91" s="306">
        <f t="shared" si="102"/>
        <v>0</v>
      </c>
      <c r="AV91" s="306">
        <f t="shared" si="103"/>
        <v>0</v>
      </c>
      <c r="AW91" s="306">
        <f t="shared" si="104"/>
        <v>0</v>
      </c>
      <c r="AX91" s="306">
        <f t="shared" si="105"/>
        <v>0</v>
      </c>
      <c r="AY91" s="305">
        <f t="shared" si="106"/>
        <v>0</v>
      </c>
      <c r="AZ91" s="304">
        <f t="shared" si="107"/>
        <v>0</v>
      </c>
      <c r="BA91" s="301">
        <f t="shared" si="108"/>
        <v>0</v>
      </c>
      <c r="BB91" s="301">
        <f t="shared" si="109"/>
        <v>0</v>
      </c>
      <c r="BC91" s="301">
        <f t="shared" si="110"/>
        <v>0</v>
      </c>
      <c r="BD91" s="301">
        <f t="shared" si="111"/>
        <v>0</v>
      </c>
      <c r="BE91" s="301">
        <f t="shared" si="112"/>
        <v>0</v>
      </c>
      <c r="BF91" s="301">
        <f t="shared" si="113"/>
        <v>0</v>
      </c>
      <c r="BG91" s="301">
        <f t="shared" si="114"/>
        <v>0</v>
      </c>
      <c r="BH91" s="301">
        <f t="shared" si="115"/>
        <v>0</v>
      </c>
      <c r="BI91" s="301">
        <f t="shared" si="116"/>
        <v>0</v>
      </c>
      <c r="BJ91" s="300">
        <f t="shared" si="117"/>
        <v>0</v>
      </c>
      <c r="BL91" s="306">
        <f t="shared" si="118"/>
        <v>0</v>
      </c>
      <c r="BM91" s="306">
        <f t="shared" si="119"/>
        <v>0</v>
      </c>
      <c r="BN91" s="308">
        <f t="shared" si="120"/>
        <v>0</v>
      </c>
      <c r="BO91" s="307">
        <f t="shared" si="121"/>
        <v>0</v>
      </c>
      <c r="BP91" s="307">
        <f t="shared" si="122"/>
        <v>0</v>
      </c>
      <c r="BQ91" s="306">
        <f t="shared" si="123"/>
        <v>0</v>
      </c>
      <c r="BR91" s="306">
        <f t="shared" si="124"/>
        <v>0</v>
      </c>
      <c r="BS91" s="306">
        <f t="shared" si="125"/>
        <v>0</v>
      </c>
      <c r="BT91" s="306">
        <f t="shared" si="126"/>
        <v>0</v>
      </c>
      <c r="BU91" s="305">
        <f t="shared" si="127"/>
        <v>0</v>
      </c>
      <c r="BV91" s="304">
        <f t="shared" si="128"/>
        <v>0</v>
      </c>
      <c r="BW91" s="301">
        <f t="shared" si="129"/>
        <v>0</v>
      </c>
      <c r="BX91" s="301">
        <f t="shared" si="130"/>
        <v>0</v>
      </c>
      <c r="BY91" s="301">
        <f t="shared" si="131"/>
        <v>0</v>
      </c>
      <c r="BZ91" s="301">
        <f t="shared" si="132"/>
        <v>0</v>
      </c>
      <c r="CA91" s="301">
        <f t="shared" si="133"/>
        <v>0</v>
      </c>
      <c r="CB91" s="301">
        <f t="shared" si="134"/>
        <v>0</v>
      </c>
      <c r="CC91" s="301">
        <f t="shared" si="135"/>
        <v>0</v>
      </c>
      <c r="CD91" s="301">
        <f t="shared" si="136"/>
        <v>0</v>
      </c>
      <c r="CE91" s="301">
        <f t="shared" si="137"/>
        <v>0</v>
      </c>
      <c r="CF91" s="300">
        <f t="shared" si="138"/>
        <v>0</v>
      </c>
      <c r="CG91" s="300"/>
      <c r="CH91" s="300">
        <f t="shared" si="139"/>
        <v>0</v>
      </c>
      <c r="CI91" s="300">
        <f t="shared" si="140"/>
        <v>0</v>
      </c>
      <c r="CJ91" s="300">
        <f t="shared" si="141"/>
        <v>0</v>
      </c>
      <c r="CK91" s="300">
        <f t="shared" si="142"/>
        <v>0</v>
      </c>
      <c r="CL91" s="303"/>
      <c r="CM91" s="302">
        <f t="shared" si="143"/>
        <v>0</v>
      </c>
      <c r="CN91" s="302">
        <f t="shared" si="144"/>
        <v>0</v>
      </c>
      <c r="CO91" s="301">
        <f t="shared" si="145"/>
        <v>0</v>
      </c>
      <c r="CP91" s="301">
        <f t="shared" si="146"/>
        <v>0</v>
      </c>
      <c r="CQ91" s="301">
        <f t="shared" si="147"/>
        <v>0</v>
      </c>
      <c r="CR91" s="301">
        <f t="shared" si="148"/>
        <v>0</v>
      </c>
      <c r="CS91" s="301">
        <f t="shared" si="149"/>
        <v>0</v>
      </c>
      <c r="CT91" s="301">
        <f t="shared" si="150"/>
        <v>0</v>
      </c>
      <c r="CU91" s="301">
        <f t="shared" si="151"/>
        <v>0</v>
      </c>
      <c r="CV91" s="301">
        <f t="shared" si="152"/>
        <v>0</v>
      </c>
      <c r="CW91" s="301">
        <f t="shared" si="153"/>
        <v>0</v>
      </c>
      <c r="CX91" s="301">
        <f t="shared" si="154"/>
        <v>0</v>
      </c>
      <c r="CY91" s="301">
        <f t="shared" si="155"/>
        <v>0</v>
      </c>
      <c r="CZ91" s="301">
        <f t="shared" si="156"/>
        <v>0</v>
      </c>
      <c r="DA91" s="300">
        <f t="shared" si="157"/>
        <v>0</v>
      </c>
      <c r="DC91" s="299">
        <f t="shared" si="158"/>
        <v>0</v>
      </c>
      <c r="DD91" s="299">
        <f t="shared" si="159"/>
        <v>0</v>
      </c>
      <c r="DE91" s="299">
        <f t="shared" si="160"/>
        <v>0</v>
      </c>
    </row>
    <row r="92" spans="2:109" x14ac:dyDescent="0.2">
      <c r="B92" s="368"/>
      <c r="C92" s="368"/>
      <c r="D92" s="315"/>
      <c r="E92" s="315"/>
      <c r="F92" s="315"/>
      <c r="G92" s="368"/>
      <c r="H92" s="368"/>
      <c r="I92" s="368"/>
      <c r="J92" s="368"/>
      <c r="K92" s="368"/>
      <c r="M92" s="344" t="str">
        <f t="shared" si="82"/>
        <v/>
      </c>
      <c r="N92" s="367" t="str">
        <f t="shared" si="162"/>
        <v/>
      </c>
      <c r="O92" s="344" t="str">
        <f t="shared" si="161"/>
        <v/>
      </c>
      <c r="P92" s="347"/>
      <c r="Q92" s="232" t="str">
        <f t="shared" si="83"/>
        <v/>
      </c>
      <c r="AB92" s="314" t="str">
        <f t="shared" si="84"/>
        <v/>
      </c>
      <c r="AC92" s="312" t="str">
        <f t="shared" si="85"/>
        <v/>
      </c>
      <c r="AD92" s="313" t="str">
        <f t="shared" si="86"/>
        <v/>
      </c>
      <c r="AE92" s="312" t="str">
        <f t="shared" si="87"/>
        <v/>
      </c>
      <c r="AF92" s="313" t="str">
        <f t="shared" si="88"/>
        <v/>
      </c>
      <c r="AG92" s="312" t="str">
        <f t="shared" si="89"/>
        <v/>
      </c>
      <c r="AH92" s="313" t="str">
        <f t="shared" si="90"/>
        <v/>
      </c>
      <c r="AI92" s="312" t="str">
        <f t="shared" si="91"/>
        <v/>
      </c>
      <c r="AJ92" s="311" t="str">
        <f t="shared" si="92"/>
        <v/>
      </c>
      <c r="AK92" s="310" t="str">
        <f t="shared" si="93"/>
        <v/>
      </c>
      <c r="AL92" s="310" t="str">
        <f t="shared" si="94"/>
        <v/>
      </c>
      <c r="AM92" s="309" t="str">
        <f t="shared" si="95"/>
        <v/>
      </c>
      <c r="AN92" s="309" t="str">
        <f t="shared" si="96"/>
        <v/>
      </c>
      <c r="AP92" s="306">
        <f t="shared" si="97"/>
        <v>0</v>
      </c>
      <c r="AQ92" s="306">
        <f t="shared" si="98"/>
        <v>0</v>
      </c>
      <c r="AR92" s="308">
        <f t="shared" si="99"/>
        <v>0</v>
      </c>
      <c r="AS92" s="306">
        <f t="shared" si="100"/>
        <v>0</v>
      </c>
      <c r="AT92" s="306">
        <f t="shared" si="101"/>
        <v>0</v>
      </c>
      <c r="AU92" s="306">
        <f t="shared" si="102"/>
        <v>0</v>
      </c>
      <c r="AV92" s="306">
        <f t="shared" si="103"/>
        <v>0</v>
      </c>
      <c r="AW92" s="306">
        <f t="shared" si="104"/>
        <v>0</v>
      </c>
      <c r="AX92" s="306">
        <f t="shared" si="105"/>
        <v>0</v>
      </c>
      <c r="AY92" s="305">
        <f t="shared" si="106"/>
        <v>0</v>
      </c>
      <c r="AZ92" s="304">
        <f t="shared" si="107"/>
        <v>0</v>
      </c>
      <c r="BA92" s="301">
        <f t="shared" si="108"/>
        <v>0</v>
      </c>
      <c r="BB92" s="301">
        <f t="shared" si="109"/>
        <v>0</v>
      </c>
      <c r="BC92" s="301">
        <f t="shared" si="110"/>
        <v>0</v>
      </c>
      <c r="BD92" s="301">
        <f t="shared" si="111"/>
        <v>0</v>
      </c>
      <c r="BE92" s="301">
        <f t="shared" si="112"/>
        <v>0</v>
      </c>
      <c r="BF92" s="301">
        <f t="shared" si="113"/>
        <v>0</v>
      </c>
      <c r="BG92" s="301">
        <f t="shared" si="114"/>
        <v>0</v>
      </c>
      <c r="BH92" s="301">
        <f t="shared" si="115"/>
        <v>0</v>
      </c>
      <c r="BI92" s="301">
        <f t="shared" si="116"/>
        <v>0</v>
      </c>
      <c r="BJ92" s="300">
        <f t="shared" si="117"/>
        <v>0</v>
      </c>
      <c r="BL92" s="306">
        <f t="shared" si="118"/>
        <v>0</v>
      </c>
      <c r="BM92" s="306">
        <f t="shared" si="119"/>
        <v>0</v>
      </c>
      <c r="BN92" s="308">
        <f t="shared" si="120"/>
        <v>0</v>
      </c>
      <c r="BO92" s="307">
        <f t="shared" si="121"/>
        <v>0</v>
      </c>
      <c r="BP92" s="307">
        <f t="shared" si="122"/>
        <v>0</v>
      </c>
      <c r="BQ92" s="306">
        <f t="shared" si="123"/>
        <v>0</v>
      </c>
      <c r="BR92" s="306">
        <f t="shared" si="124"/>
        <v>0</v>
      </c>
      <c r="BS92" s="306">
        <f t="shared" si="125"/>
        <v>0</v>
      </c>
      <c r="BT92" s="306">
        <f t="shared" si="126"/>
        <v>0</v>
      </c>
      <c r="BU92" s="305">
        <f t="shared" si="127"/>
        <v>0</v>
      </c>
      <c r="BV92" s="304">
        <f t="shared" si="128"/>
        <v>0</v>
      </c>
      <c r="BW92" s="301">
        <f t="shared" si="129"/>
        <v>0</v>
      </c>
      <c r="BX92" s="301">
        <f t="shared" si="130"/>
        <v>0</v>
      </c>
      <c r="BY92" s="301">
        <f t="shared" si="131"/>
        <v>0</v>
      </c>
      <c r="BZ92" s="301">
        <f t="shared" si="132"/>
        <v>0</v>
      </c>
      <c r="CA92" s="301">
        <f t="shared" si="133"/>
        <v>0</v>
      </c>
      <c r="CB92" s="301">
        <f t="shared" si="134"/>
        <v>0</v>
      </c>
      <c r="CC92" s="301">
        <f t="shared" si="135"/>
        <v>0</v>
      </c>
      <c r="CD92" s="301">
        <f t="shared" si="136"/>
        <v>0</v>
      </c>
      <c r="CE92" s="301">
        <f t="shared" si="137"/>
        <v>0</v>
      </c>
      <c r="CF92" s="300">
        <f t="shared" si="138"/>
        <v>0</v>
      </c>
      <c r="CG92" s="300"/>
      <c r="CH92" s="300">
        <f t="shared" si="139"/>
        <v>0</v>
      </c>
      <c r="CI92" s="300">
        <f t="shared" si="140"/>
        <v>0</v>
      </c>
      <c r="CJ92" s="300">
        <f t="shared" si="141"/>
        <v>0</v>
      </c>
      <c r="CK92" s="300">
        <f t="shared" si="142"/>
        <v>0</v>
      </c>
      <c r="CL92" s="303"/>
      <c r="CM92" s="302">
        <f t="shared" si="143"/>
        <v>0</v>
      </c>
      <c r="CN92" s="302">
        <f t="shared" si="144"/>
        <v>0</v>
      </c>
      <c r="CO92" s="301">
        <f t="shared" si="145"/>
        <v>0</v>
      </c>
      <c r="CP92" s="301">
        <f t="shared" si="146"/>
        <v>0</v>
      </c>
      <c r="CQ92" s="301">
        <f t="shared" si="147"/>
        <v>0</v>
      </c>
      <c r="CR92" s="301">
        <f t="shared" si="148"/>
        <v>0</v>
      </c>
      <c r="CS92" s="301">
        <f t="shared" si="149"/>
        <v>0</v>
      </c>
      <c r="CT92" s="301">
        <f t="shared" si="150"/>
        <v>0</v>
      </c>
      <c r="CU92" s="301">
        <f t="shared" si="151"/>
        <v>0</v>
      </c>
      <c r="CV92" s="301">
        <f t="shared" si="152"/>
        <v>0</v>
      </c>
      <c r="CW92" s="301">
        <f t="shared" si="153"/>
        <v>0</v>
      </c>
      <c r="CX92" s="301">
        <f t="shared" si="154"/>
        <v>0</v>
      </c>
      <c r="CY92" s="301">
        <f t="shared" si="155"/>
        <v>0</v>
      </c>
      <c r="CZ92" s="301">
        <f t="shared" si="156"/>
        <v>0</v>
      </c>
      <c r="DA92" s="300">
        <f t="shared" si="157"/>
        <v>0</v>
      </c>
      <c r="DC92" s="299">
        <f t="shared" si="158"/>
        <v>0</v>
      </c>
      <c r="DD92" s="299">
        <f t="shared" si="159"/>
        <v>0</v>
      </c>
      <c r="DE92" s="299">
        <f t="shared" si="160"/>
        <v>0</v>
      </c>
    </row>
    <row r="93" spans="2:109" x14ac:dyDescent="0.2">
      <c r="B93" s="368"/>
      <c r="C93" s="368"/>
      <c r="D93" s="315"/>
      <c r="E93" s="315"/>
      <c r="F93" s="315"/>
      <c r="G93" s="368"/>
      <c r="H93" s="368"/>
      <c r="I93" s="368"/>
      <c r="J93" s="368"/>
      <c r="K93" s="368"/>
      <c r="M93" s="344" t="str">
        <f t="shared" si="82"/>
        <v/>
      </c>
      <c r="N93" s="367" t="str">
        <f t="shared" si="162"/>
        <v/>
      </c>
      <c r="O93" s="344" t="str">
        <f t="shared" si="161"/>
        <v/>
      </c>
      <c r="P93" s="347"/>
      <c r="Q93" s="232" t="str">
        <f t="shared" si="83"/>
        <v/>
      </c>
      <c r="AB93" s="314" t="str">
        <f t="shared" si="84"/>
        <v/>
      </c>
      <c r="AC93" s="312" t="str">
        <f t="shared" si="85"/>
        <v/>
      </c>
      <c r="AD93" s="313" t="str">
        <f t="shared" si="86"/>
        <v/>
      </c>
      <c r="AE93" s="312" t="str">
        <f t="shared" si="87"/>
        <v/>
      </c>
      <c r="AF93" s="313" t="str">
        <f t="shared" si="88"/>
        <v/>
      </c>
      <c r="AG93" s="312" t="str">
        <f t="shared" si="89"/>
        <v/>
      </c>
      <c r="AH93" s="313" t="str">
        <f t="shared" si="90"/>
        <v/>
      </c>
      <c r="AI93" s="312" t="str">
        <f t="shared" si="91"/>
        <v/>
      </c>
      <c r="AJ93" s="311" t="str">
        <f t="shared" si="92"/>
        <v/>
      </c>
      <c r="AK93" s="310" t="str">
        <f t="shared" si="93"/>
        <v/>
      </c>
      <c r="AL93" s="310" t="str">
        <f t="shared" si="94"/>
        <v/>
      </c>
      <c r="AM93" s="309" t="str">
        <f t="shared" si="95"/>
        <v/>
      </c>
      <c r="AN93" s="309" t="str">
        <f t="shared" si="96"/>
        <v/>
      </c>
      <c r="AP93" s="306">
        <f t="shared" si="97"/>
        <v>0</v>
      </c>
      <c r="AQ93" s="306">
        <f t="shared" si="98"/>
        <v>0</v>
      </c>
      <c r="AR93" s="308">
        <f t="shared" si="99"/>
        <v>0</v>
      </c>
      <c r="AS93" s="306">
        <f t="shared" si="100"/>
        <v>0</v>
      </c>
      <c r="AT93" s="306">
        <f t="shared" si="101"/>
        <v>0</v>
      </c>
      <c r="AU93" s="306">
        <f t="shared" si="102"/>
        <v>0</v>
      </c>
      <c r="AV93" s="306">
        <f t="shared" si="103"/>
        <v>0</v>
      </c>
      <c r="AW93" s="306">
        <f t="shared" si="104"/>
        <v>0</v>
      </c>
      <c r="AX93" s="306">
        <f t="shared" si="105"/>
        <v>0</v>
      </c>
      <c r="AY93" s="305">
        <f t="shared" si="106"/>
        <v>0</v>
      </c>
      <c r="AZ93" s="304">
        <f t="shared" si="107"/>
        <v>0</v>
      </c>
      <c r="BA93" s="301">
        <f t="shared" si="108"/>
        <v>0</v>
      </c>
      <c r="BB93" s="301">
        <f t="shared" si="109"/>
        <v>0</v>
      </c>
      <c r="BC93" s="301">
        <f t="shared" si="110"/>
        <v>0</v>
      </c>
      <c r="BD93" s="301">
        <f t="shared" si="111"/>
        <v>0</v>
      </c>
      <c r="BE93" s="301">
        <f t="shared" si="112"/>
        <v>0</v>
      </c>
      <c r="BF93" s="301">
        <f t="shared" si="113"/>
        <v>0</v>
      </c>
      <c r="BG93" s="301">
        <f t="shared" si="114"/>
        <v>0</v>
      </c>
      <c r="BH93" s="301">
        <f t="shared" si="115"/>
        <v>0</v>
      </c>
      <c r="BI93" s="301">
        <f t="shared" si="116"/>
        <v>0</v>
      </c>
      <c r="BJ93" s="300">
        <f t="shared" si="117"/>
        <v>0</v>
      </c>
      <c r="BL93" s="306">
        <f t="shared" si="118"/>
        <v>0</v>
      </c>
      <c r="BM93" s="306">
        <f t="shared" si="119"/>
        <v>0</v>
      </c>
      <c r="BN93" s="308">
        <f t="shared" si="120"/>
        <v>0</v>
      </c>
      <c r="BO93" s="307">
        <f t="shared" si="121"/>
        <v>0</v>
      </c>
      <c r="BP93" s="307">
        <f t="shared" si="122"/>
        <v>0</v>
      </c>
      <c r="BQ93" s="306">
        <f t="shared" si="123"/>
        <v>0</v>
      </c>
      <c r="BR93" s="306">
        <f t="shared" si="124"/>
        <v>0</v>
      </c>
      <c r="BS93" s="306">
        <f t="shared" si="125"/>
        <v>0</v>
      </c>
      <c r="BT93" s="306">
        <f t="shared" si="126"/>
        <v>0</v>
      </c>
      <c r="BU93" s="305">
        <f t="shared" si="127"/>
        <v>0</v>
      </c>
      <c r="BV93" s="304">
        <f t="shared" si="128"/>
        <v>0</v>
      </c>
      <c r="BW93" s="301">
        <f t="shared" si="129"/>
        <v>0</v>
      </c>
      <c r="BX93" s="301">
        <f t="shared" si="130"/>
        <v>0</v>
      </c>
      <c r="BY93" s="301">
        <f t="shared" si="131"/>
        <v>0</v>
      </c>
      <c r="BZ93" s="301">
        <f t="shared" si="132"/>
        <v>0</v>
      </c>
      <c r="CA93" s="301">
        <f t="shared" si="133"/>
        <v>0</v>
      </c>
      <c r="CB93" s="301">
        <f t="shared" si="134"/>
        <v>0</v>
      </c>
      <c r="CC93" s="301">
        <f t="shared" si="135"/>
        <v>0</v>
      </c>
      <c r="CD93" s="301">
        <f t="shared" si="136"/>
        <v>0</v>
      </c>
      <c r="CE93" s="301">
        <f t="shared" si="137"/>
        <v>0</v>
      </c>
      <c r="CF93" s="300">
        <f t="shared" si="138"/>
        <v>0</v>
      </c>
      <c r="CG93" s="300"/>
      <c r="CH93" s="300">
        <f t="shared" si="139"/>
        <v>0</v>
      </c>
      <c r="CI93" s="300">
        <f t="shared" si="140"/>
        <v>0</v>
      </c>
      <c r="CJ93" s="300">
        <f t="shared" si="141"/>
        <v>0</v>
      </c>
      <c r="CK93" s="300">
        <f t="shared" si="142"/>
        <v>0</v>
      </c>
      <c r="CL93" s="303"/>
      <c r="CM93" s="302">
        <f t="shared" si="143"/>
        <v>0</v>
      </c>
      <c r="CN93" s="302">
        <f t="shared" si="144"/>
        <v>0</v>
      </c>
      <c r="CO93" s="301">
        <f t="shared" si="145"/>
        <v>0</v>
      </c>
      <c r="CP93" s="301">
        <f t="shared" si="146"/>
        <v>0</v>
      </c>
      <c r="CQ93" s="301">
        <f t="shared" si="147"/>
        <v>0</v>
      </c>
      <c r="CR93" s="301">
        <f t="shared" si="148"/>
        <v>0</v>
      </c>
      <c r="CS93" s="301">
        <f t="shared" si="149"/>
        <v>0</v>
      </c>
      <c r="CT93" s="301">
        <f t="shared" si="150"/>
        <v>0</v>
      </c>
      <c r="CU93" s="301">
        <f t="shared" si="151"/>
        <v>0</v>
      </c>
      <c r="CV93" s="301">
        <f t="shared" si="152"/>
        <v>0</v>
      </c>
      <c r="CW93" s="301">
        <f t="shared" si="153"/>
        <v>0</v>
      </c>
      <c r="CX93" s="301">
        <f t="shared" si="154"/>
        <v>0</v>
      </c>
      <c r="CY93" s="301">
        <f t="shared" si="155"/>
        <v>0</v>
      </c>
      <c r="CZ93" s="301">
        <f t="shared" si="156"/>
        <v>0</v>
      </c>
      <c r="DA93" s="300">
        <f t="shared" si="157"/>
        <v>0</v>
      </c>
      <c r="DC93" s="299">
        <f t="shared" si="158"/>
        <v>0</v>
      </c>
      <c r="DD93" s="299">
        <f t="shared" si="159"/>
        <v>0</v>
      </c>
      <c r="DE93" s="299">
        <f t="shared" si="160"/>
        <v>0</v>
      </c>
    </row>
    <row r="94" spans="2:109" x14ac:dyDescent="0.2">
      <c r="B94" s="368"/>
      <c r="C94" s="368"/>
      <c r="D94" s="315"/>
      <c r="E94" s="315"/>
      <c r="F94" s="315"/>
      <c r="G94" s="368"/>
      <c r="H94" s="368"/>
      <c r="I94" s="368"/>
      <c r="J94" s="368"/>
      <c r="K94" s="368"/>
      <c r="M94" s="344" t="str">
        <f t="shared" si="82"/>
        <v/>
      </c>
      <c r="N94" s="367" t="str">
        <f t="shared" si="162"/>
        <v/>
      </c>
      <c r="O94" s="344" t="str">
        <f t="shared" si="161"/>
        <v/>
      </c>
      <c r="P94" s="347"/>
      <c r="Q94" s="232" t="str">
        <f t="shared" si="83"/>
        <v/>
      </c>
      <c r="AB94" s="314" t="str">
        <f t="shared" si="84"/>
        <v/>
      </c>
      <c r="AC94" s="312" t="str">
        <f t="shared" si="85"/>
        <v/>
      </c>
      <c r="AD94" s="313" t="str">
        <f t="shared" si="86"/>
        <v/>
      </c>
      <c r="AE94" s="312" t="str">
        <f t="shared" si="87"/>
        <v/>
      </c>
      <c r="AF94" s="313" t="str">
        <f t="shared" si="88"/>
        <v/>
      </c>
      <c r="AG94" s="312" t="str">
        <f t="shared" si="89"/>
        <v/>
      </c>
      <c r="AH94" s="313" t="str">
        <f t="shared" si="90"/>
        <v/>
      </c>
      <c r="AI94" s="312" t="str">
        <f t="shared" si="91"/>
        <v/>
      </c>
      <c r="AJ94" s="311" t="str">
        <f t="shared" si="92"/>
        <v/>
      </c>
      <c r="AK94" s="310" t="str">
        <f t="shared" si="93"/>
        <v/>
      </c>
      <c r="AL94" s="310" t="str">
        <f t="shared" si="94"/>
        <v/>
      </c>
      <c r="AM94" s="309" t="str">
        <f t="shared" si="95"/>
        <v/>
      </c>
      <c r="AN94" s="309" t="str">
        <f t="shared" si="96"/>
        <v/>
      </c>
      <c r="AP94" s="306">
        <f t="shared" si="97"/>
        <v>0</v>
      </c>
      <c r="AQ94" s="306">
        <f t="shared" si="98"/>
        <v>0</v>
      </c>
      <c r="AR94" s="308">
        <f t="shared" si="99"/>
        <v>0</v>
      </c>
      <c r="AS94" s="306">
        <f t="shared" si="100"/>
        <v>0</v>
      </c>
      <c r="AT94" s="306">
        <f t="shared" si="101"/>
        <v>0</v>
      </c>
      <c r="AU94" s="306">
        <f t="shared" si="102"/>
        <v>0</v>
      </c>
      <c r="AV94" s="306">
        <f t="shared" si="103"/>
        <v>0</v>
      </c>
      <c r="AW94" s="306">
        <f t="shared" si="104"/>
        <v>0</v>
      </c>
      <c r="AX94" s="306">
        <f t="shared" si="105"/>
        <v>0</v>
      </c>
      <c r="AY94" s="305">
        <f t="shared" si="106"/>
        <v>0</v>
      </c>
      <c r="AZ94" s="304">
        <f t="shared" si="107"/>
        <v>0</v>
      </c>
      <c r="BA94" s="301">
        <f t="shared" si="108"/>
        <v>0</v>
      </c>
      <c r="BB94" s="301">
        <f t="shared" si="109"/>
        <v>0</v>
      </c>
      <c r="BC94" s="301">
        <f t="shared" si="110"/>
        <v>0</v>
      </c>
      <c r="BD94" s="301">
        <f t="shared" si="111"/>
        <v>0</v>
      </c>
      <c r="BE94" s="301">
        <f t="shared" si="112"/>
        <v>0</v>
      </c>
      <c r="BF94" s="301">
        <f t="shared" si="113"/>
        <v>0</v>
      </c>
      <c r="BG94" s="301">
        <f t="shared" si="114"/>
        <v>0</v>
      </c>
      <c r="BH94" s="301">
        <f t="shared" si="115"/>
        <v>0</v>
      </c>
      <c r="BI94" s="301">
        <f t="shared" si="116"/>
        <v>0</v>
      </c>
      <c r="BJ94" s="300">
        <f t="shared" si="117"/>
        <v>0</v>
      </c>
      <c r="BL94" s="306">
        <f t="shared" si="118"/>
        <v>0</v>
      </c>
      <c r="BM94" s="306">
        <f t="shared" si="119"/>
        <v>0</v>
      </c>
      <c r="BN94" s="308">
        <f t="shared" si="120"/>
        <v>0</v>
      </c>
      <c r="BO94" s="307">
        <f t="shared" si="121"/>
        <v>0</v>
      </c>
      <c r="BP94" s="307">
        <f t="shared" si="122"/>
        <v>0</v>
      </c>
      <c r="BQ94" s="306">
        <f t="shared" si="123"/>
        <v>0</v>
      </c>
      <c r="BR94" s="306">
        <f t="shared" si="124"/>
        <v>0</v>
      </c>
      <c r="BS94" s="306">
        <f t="shared" si="125"/>
        <v>0</v>
      </c>
      <c r="BT94" s="306">
        <f t="shared" si="126"/>
        <v>0</v>
      </c>
      <c r="BU94" s="305">
        <f t="shared" si="127"/>
        <v>0</v>
      </c>
      <c r="BV94" s="304">
        <f t="shared" si="128"/>
        <v>0</v>
      </c>
      <c r="BW94" s="301">
        <f t="shared" si="129"/>
        <v>0</v>
      </c>
      <c r="BX94" s="301">
        <f t="shared" si="130"/>
        <v>0</v>
      </c>
      <c r="BY94" s="301">
        <f t="shared" si="131"/>
        <v>0</v>
      </c>
      <c r="BZ94" s="301">
        <f t="shared" si="132"/>
        <v>0</v>
      </c>
      <c r="CA94" s="301">
        <f t="shared" si="133"/>
        <v>0</v>
      </c>
      <c r="CB94" s="301">
        <f t="shared" si="134"/>
        <v>0</v>
      </c>
      <c r="CC94" s="301">
        <f t="shared" si="135"/>
        <v>0</v>
      </c>
      <c r="CD94" s="301">
        <f t="shared" si="136"/>
        <v>0</v>
      </c>
      <c r="CE94" s="301">
        <f t="shared" si="137"/>
        <v>0</v>
      </c>
      <c r="CF94" s="300">
        <f t="shared" si="138"/>
        <v>0</v>
      </c>
      <c r="CG94" s="300"/>
      <c r="CH94" s="300">
        <f t="shared" si="139"/>
        <v>0</v>
      </c>
      <c r="CI94" s="300">
        <f t="shared" si="140"/>
        <v>0</v>
      </c>
      <c r="CJ94" s="300">
        <f t="shared" si="141"/>
        <v>0</v>
      </c>
      <c r="CK94" s="300">
        <f t="shared" si="142"/>
        <v>0</v>
      </c>
      <c r="CL94" s="303"/>
      <c r="CM94" s="302">
        <f t="shared" si="143"/>
        <v>0</v>
      </c>
      <c r="CN94" s="302">
        <f t="shared" si="144"/>
        <v>0</v>
      </c>
      <c r="CO94" s="301">
        <f t="shared" si="145"/>
        <v>0</v>
      </c>
      <c r="CP94" s="301">
        <f t="shared" si="146"/>
        <v>0</v>
      </c>
      <c r="CQ94" s="301">
        <f t="shared" si="147"/>
        <v>0</v>
      </c>
      <c r="CR94" s="301">
        <f t="shared" si="148"/>
        <v>0</v>
      </c>
      <c r="CS94" s="301">
        <f t="shared" si="149"/>
        <v>0</v>
      </c>
      <c r="CT94" s="301">
        <f t="shared" si="150"/>
        <v>0</v>
      </c>
      <c r="CU94" s="301">
        <f t="shared" si="151"/>
        <v>0</v>
      </c>
      <c r="CV94" s="301">
        <f t="shared" si="152"/>
        <v>0</v>
      </c>
      <c r="CW94" s="301">
        <f t="shared" si="153"/>
        <v>0</v>
      </c>
      <c r="CX94" s="301">
        <f t="shared" si="154"/>
        <v>0</v>
      </c>
      <c r="CY94" s="301">
        <f t="shared" si="155"/>
        <v>0</v>
      </c>
      <c r="CZ94" s="301">
        <f t="shared" si="156"/>
        <v>0</v>
      </c>
      <c r="DA94" s="300">
        <f t="shared" si="157"/>
        <v>0</v>
      </c>
      <c r="DC94" s="299">
        <f t="shared" si="158"/>
        <v>0</v>
      </c>
      <c r="DD94" s="299">
        <f t="shared" si="159"/>
        <v>0</v>
      </c>
      <c r="DE94" s="299">
        <f t="shared" si="160"/>
        <v>0</v>
      </c>
    </row>
    <row r="95" spans="2:109" x14ac:dyDescent="0.2">
      <c r="B95" s="368"/>
      <c r="C95" s="368"/>
      <c r="D95" s="315"/>
      <c r="E95" s="315"/>
      <c r="F95" s="315"/>
      <c r="G95" s="368"/>
      <c r="H95" s="368"/>
      <c r="I95" s="368"/>
      <c r="J95" s="368"/>
      <c r="K95" s="368"/>
      <c r="M95" s="344" t="str">
        <f t="shared" si="82"/>
        <v/>
      </c>
      <c r="N95" s="367" t="str">
        <f t="shared" si="162"/>
        <v/>
      </c>
      <c r="O95" s="344" t="str">
        <f t="shared" si="161"/>
        <v/>
      </c>
      <c r="P95" s="347"/>
      <c r="Q95" s="232" t="str">
        <f t="shared" si="83"/>
        <v/>
      </c>
      <c r="AB95" s="314" t="str">
        <f t="shared" si="84"/>
        <v/>
      </c>
      <c r="AC95" s="312" t="str">
        <f t="shared" si="85"/>
        <v/>
      </c>
      <c r="AD95" s="313" t="str">
        <f t="shared" si="86"/>
        <v/>
      </c>
      <c r="AE95" s="312" t="str">
        <f t="shared" si="87"/>
        <v/>
      </c>
      <c r="AF95" s="313" t="str">
        <f t="shared" si="88"/>
        <v/>
      </c>
      <c r="AG95" s="312" t="str">
        <f t="shared" si="89"/>
        <v/>
      </c>
      <c r="AH95" s="313" t="str">
        <f t="shared" si="90"/>
        <v/>
      </c>
      <c r="AI95" s="312" t="str">
        <f t="shared" si="91"/>
        <v/>
      </c>
      <c r="AJ95" s="311" t="str">
        <f t="shared" si="92"/>
        <v/>
      </c>
      <c r="AK95" s="310" t="str">
        <f t="shared" si="93"/>
        <v/>
      </c>
      <c r="AL95" s="310" t="str">
        <f t="shared" si="94"/>
        <v/>
      </c>
      <c r="AM95" s="309" t="str">
        <f t="shared" si="95"/>
        <v/>
      </c>
      <c r="AN95" s="309" t="str">
        <f t="shared" si="96"/>
        <v/>
      </c>
      <c r="AP95" s="306">
        <f t="shared" si="97"/>
        <v>0</v>
      </c>
      <c r="AQ95" s="306">
        <f t="shared" si="98"/>
        <v>0</v>
      </c>
      <c r="AR95" s="308">
        <f t="shared" si="99"/>
        <v>0</v>
      </c>
      <c r="AS95" s="306">
        <f t="shared" si="100"/>
        <v>0</v>
      </c>
      <c r="AT95" s="306">
        <f t="shared" si="101"/>
        <v>0</v>
      </c>
      <c r="AU95" s="306">
        <f t="shared" si="102"/>
        <v>0</v>
      </c>
      <c r="AV95" s="306">
        <f t="shared" si="103"/>
        <v>0</v>
      </c>
      <c r="AW95" s="306">
        <f t="shared" si="104"/>
        <v>0</v>
      </c>
      <c r="AX95" s="306">
        <f t="shared" si="105"/>
        <v>0</v>
      </c>
      <c r="AY95" s="305">
        <f t="shared" si="106"/>
        <v>0</v>
      </c>
      <c r="AZ95" s="304">
        <f t="shared" si="107"/>
        <v>0</v>
      </c>
      <c r="BA95" s="301">
        <f t="shared" si="108"/>
        <v>0</v>
      </c>
      <c r="BB95" s="301">
        <f t="shared" si="109"/>
        <v>0</v>
      </c>
      <c r="BC95" s="301">
        <f t="shared" si="110"/>
        <v>0</v>
      </c>
      <c r="BD95" s="301">
        <f t="shared" si="111"/>
        <v>0</v>
      </c>
      <c r="BE95" s="301">
        <f t="shared" si="112"/>
        <v>0</v>
      </c>
      <c r="BF95" s="301">
        <f t="shared" si="113"/>
        <v>0</v>
      </c>
      <c r="BG95" s="301">
        <f t="shared" si="114"/>
        <v>0</v>
      </c>
      <c r="BH95" s="301">
        <f t="shared" si="115"/>
        <v>0</v>
      </c>
      <c r="BI95" s="301">
        <f t="shared" si="116"/>
        <v>0</v>
      </c>
      <c r="BJ95" s="300">
        <f t="shared" si="117"/>
        <v>0</v>
      </c>
      <c r="BL95" s="306">
        <f t="shared" si="118"/>
        <v>0</v>
      </c>
      <c r="BM95" s="306">
        <f t="shared" si="119"/>
        <v>0</v>
      </c>
      <c r="BN95" s="308">
        <f t="shared" si="120"/>
        <v>0</v>
      </c>
      <c r="BO95" s="307">
        <f t="shared" si="121"/>
        <v>0</v>
      </c>
      <c r="BP95" s="307">
        <f t="shared" si="122"/>
        <v>0</v>
      </c>
      <c r="BQ95" s="306">
        <f t="shared" si="123"/>
        <v>0</v>
      </c>
      <c r="BR95" s="306">
        <f t="shared" si="124"/>
        <v>0</v>
      </c>
      <c r="BS95" s="306">
        <f t="shared" si="125"/>
        <v>0</v>
      </c>
      <c r="BT95" s="306">
        <f t="shared" si="126"/>
        <v>0</v>
      </c>
      <c r="BU95" s="305">
        <f t="shared" si="127"/>
        <v>0</v>
      </c>
      <c r="BV95" s="304">
        <f t="shared" si="128"/>
        <v>0</v>
      </c>
      <c r="BW95" s="301">
        <f t="shared" si="129"/>
        <v>0</v>
      </c>
      <c r="BX95" s="301">
        <f t="shared" si="130"/>
        <v>0</v>
      </c>
      <c r="BY95" s="301">
        <f t="shared" si="131"/>
        <v>0</v>
      </c>
      <c r="BZ95" s="301">
        <f t="shared" si="132"/>
        <v>0</v>
      </c>
      <c r="CA95" s="301">
        <f t="shared" si="133"/>
        <v>0</v>
      </c>
      <c r="CB95" s="301">
        <f t="shared" si="134"/>
        <v>0</v>
      </c>
      <c r="CC95" s="301">
        <f t="shared" si="135"/>
        <v>0</v>
      </c>
      <c r="CD95" s="301">
        <f t="shared" si="136"/>
        <v>0</v>
      </c>
      <c r="CE95" s="301">
        <f t="shared" si="137"/>
        <v>0</v>
      </c>
      <c r="CF95" s="300">
        <f t="shared" si="138"/>
        <v>0</v>
      </c>
      <c r="CG95" s="300"/>
      <c r="CH95" s="300">
        <f t="shared" si="139"/>
        <v>0</v>
      </c>
      <c r="CI95" s="300">
        <f t="shared" si="140"/>
        <v>0</v>
      </c>
      <c r="CJ95" s="300">
        <f t="shared" si="141"/>
        <v>0</v>
      </c>
      <c r="CK95" s="300">
        <f t="shared" si="142"/>
        <v>0</v>
      </c>
      <c r="CL95" s="303"/>
      <c r="CM95" s="302">
        <f t="shared" si="143"/>
        <v>0</v>
      </c>
      <c r="CN95" s="302">
        <f t="shared" si="144"/>
        <v>0</v>
      </c>
      <c r="CO95" s="301">
        <f t="shared" si="145"/>
        <v>0</v>
      </c>
      <c r="CP95" s="301">
        <f t="shared" si="146"/>
        <v>0</v>
      </c>
      <c r="CQ95" s="301">
        <f t="shared" si="147"/>
        <v>0</v>
      </c>
      <c r="CR95" s="301">
        <f t="shared" si="148"/>
        <v>0</v>
      </c>
      <c r="CS95" s="301">
        <f t="shared" si="149"/>
        <v>0</v>
      </c>
      <c r="CT95" s="301">
        <f t="shared" si="150"/>
        <v>0</v>
      </c>
      <c r="CU95" s="301">
        <f t="shared" si="151"/>
        <v>0</v>
      </c>
      <c r="CV95" s="301">
        <f t="shared" si="152"/>
        <v>0</v>
      </c>
      <c r="CW95" s="301">
        <f t="shared" si="153"/>
        <v>0</v>
      </c>
      <c r="CX95" s="301">
        <f t="shared" si="154"/>
        <v>0</v>
      </c>
      <c r="CY95" s="301">
        <f t="shared" si="155"/>
        <v>0</v>
      </c>
      <c r="CZ95" s="301">
        <f t="shared" si="156"/>
        <v>0</v>
      </c>
      <c r="DA95" s="300">
        <f t="shared" si="157"/>
        <v>0</v>
      </c>
      <c r="DC95" s="299">
        <f t="shared" si="158"/>
        <v>0</v>
      </c>
      <c r="DD95" s="299">
        <f t="shared" si="159"/>
        <v>0</v>
      </c>
      <c r="DE95" s="299">
        <f t="shared" si="160"/>
        <v>0</v>
      </c>
    </row>
    <row r="96" spans="2:109" x14ac:dyDescent="0.2">
      <c r="B96" s="368"/>
      <c r="C96" s="368"/>
      <c r="D96" s="315"/>
      <c r="E96" s="315"/>
      <c r="F96" s="315"/>
      <c r="G96" s="368"/>
      <c r="H96" s="368"/>
      <c r="I96" s="368"/>
      <c r="J96" s="368"/>
      <c r="K96" s="368"/>
      <c r="M96" s="344" t="str">
        <f t="shared" si="82"/>
        <v/>
      </c>
      <c r="N96" s="367" t="str">
        <f t="shared" si="162"/>
        <v/>
      </c>
      <c r="O96" s="344" t="str">
        <f t="shared" si="161"/>
        <v/>
      </c>
      <c r="P96" s="347"/>
      <c r="Q96" s="232" t="str">
        <f t="shared" si="83"/>
        <v/>
      </c>
      <c r="AB96" s="314" t="str">
        <f t="shared" si="84"/>
        <v/>
      </c>
      <c r="AC96" s="312" t="str">
        <f t="shared" si="85"/>
        <v/>
      </c>
      <c r="AD96" s="313" t="str">
        <f t="shared" si="86"/>
        <v/>
      </c>
      <c r="AE96" s="312" t="str">
        <f t="shared" si="87"/>
        <v/>
      </c>
      <c r="AF96" s="313" t="str">
        <f t="shared" si="88"/>
        <v/>
      </c>
      <c r="AG96" s="312" t="str">
        <f t="shared" si="89"/>
        <v/>
      </c>
      <c r="AH96" s="313" t="str">
        <f t="shared" si="90"/>
        <v/>
      </c>
      <c r="AI96" s="312" t="str">
        <f t="shared" si="91"/>
        <v/>
      </c>
      <c r="AJ96" s="311" t="str">
        <f t="shared" si="92"/>
        <v/>
      </c>
      <c r="AK96" s="310" t="str">
        <f t="shared" si="93"/>
        <v/>
      </c>
      <c r="AL96" s="310" t="str">
        <f t="shared" si="94"/>
        <v/>
      </c>
      <c r="AM96" s="309" t="str">
        <f t="shared" si="95"/>
        <v/>
      </c>
      <c r="AN96" s="309" t="str">
        <f t="shared" si="96"/>
        <v/>
      </c>
      <c r="AP96" s="306">
        <f t="shared" si="97"/>
        <v>0</v>
      </c>
      <c r="AQ96" s="306">
        <f t="shared" si="98"/>
        <v>0</v>
      </c>
      <c r="AR96" s="308">
        <f t="shared" si="99"/>
        <v>0</v>
      </c>
      <c r="AS96" s="306">
        <f t="shared" si="100"/>
        <v>0</v>
      </c>
      <c r="AT96" s="306">
        <f t="shared" si="101"/>
        <v>0</v>
      </c>
      <c r="AU96" s="306">
        <f t="shared" si="102"/>
        <v>0</v>
      </c>
      <c r="AV96" s="306">
        <f t="shared" si="103"/>
        <v>0</v>
      </c>
      <c r="AW96" s="306">
        <f t="shared" si="104"/>
        <v>0</v>
      </c>
      <c r="AX96" s="306">
        <f t="shared" si="105"/>
        <v>0</v>
      </c>
      <c r="AY96" s="305">
        <f t="shared" si="106"/>
        <v>0</v>
      </c>
      <c r="AZ96" s="304">
        <f t="shared" si="107"/>
        <v>0</v>
      </c>
      <c r="BA96" s="301">
        <f t="shared" si="108"/>
        <v>0</v>
      </c>
      <c r="BB96" s="301">
        <f t="shared" si="109"/>
        <v>0</v>
      </c>
      <c r="BC96" s="301">
        <f t="shared" si="110"/>
        <v>0</v>
      </c>
      <c r="BD96" s="301">
        <f t="shared" si="111"/>
        <v>0</v>
      </c>
      <c r="BE96" s="301">
        <f t="shared" si="112"/>
        <v>0</v>
      </c>
      <c r="BF96" s="301">
        <f t="shared" si="113"/>
        <v>0</v>
      </c>
      <c r="BG96" s="301">
        <f t="shared" si="114"/>
        <v>0</v>
      </c>
      <c r="BH96" s="301">
        <f t="shared" si="115"/>
        <v>0</v>
      </c>
      <c r="BI96" s="301">
        <f t="shared" si="116"/>
        <v>0</v>
      </c>
      <c r="BJ96" s="300">
        <f t="shared" si="117"/>
        <v>0</v>
      </c>
      <c r="BL96" s="306">
        <f t="shared" si="118"/>
        <v>0</v>
      </c>
      <c r="BM96" s="306">
        <f t="shared" si="119"/>
        <v>0</v>
      </c>
      <c r="BN96" s="308">
        <f t="shared" si="120"/>
        <v>0</v>
      </c>
      <c r="BO96" s="307">
        <f t="shared" si="121"/>
        <v>0</v>
      </c>
      <c r="BP96" s="307">
        <f t="shared" si="122"/>
        <v>0</v>
      </c>
      <c r="BQ96" s="306">
        <f t="shared" si="123"/>
        <v>0</v>
      </c>
      <c r="BR96" s="306">
        <f t="shared" si="124"/>
        <v>0</v>
      </c>
      <c r="BS96" s="306">
        <f t="shared" si="125"/>
        <v>0</v>
      </c>
      <c r="BT96" s="306">
        <f t="shared" si="126"/>
        <v>0</v>
      </c>
      <c r="BU96" s="305">
        <f t="shared" si="127"/>
        <v>0</v>
      </c>
      <c r="BV96" s="304">
        <f t="shared" si="128"/>
        <v>0</v>
      </c>
      <c r="BW96" s="301">
        <f t="shared" si="129"/>
        <v>0</v>
      </c>
      <c r="BX96" s="301">
        <f t="shared" si="130"/>
        <v>0</v>
      </c>
      <c r="BY96" s="301">
        <f t="shared" si="131"/>
        <v>0</v>
      </c>
      <c r="BZ96" s="301">
        <f t="shared" si="132"/>
        <v>0</v>
      </c>
      <c r="CA96" s="301">
        <f t="shared" si="133"/>
        <v>0</v>
      </c>
      <c r="CB96" s="301">
        <f t="shared" si="134"/>
        <v>0</v>
      </c>
      <c r="CC96" s="301">
        <f t="shared" si="135"/>
        <v>0</v>
      </c>
      <c r="CD96" s="301">
        <f t="shared" si="136"/>
        <v>0</v>
      </c>
      <c r="CE96" s="301">
        <f t="shared" si="137"/>
        <v>0</v>
      </c>
      <c r="CF96" s="300">
        <f t="shared" si="138"/>
        <v>0</v>
      </c>
      <c r="CG96" s="300"/>
      <c r="CH96" s="300">
        <f t="shared" si="139"/>
        <v>0</v>
      </c>
      <c r="CI96" s="300">
        <f t="shared" si="140"/>
        <v>0</v>
      </c>
      <c r="CJ96" s="300">
        <f t="shared" si="141"/>
        <v>0</v>
      </c>
      <c r="CK96" s="300">
        <f t="shared" si="142"/>
        <v>0</v>
      </c>
      <c r="CL96" s="303"/>
      <c r="CM96" s="302">
        <f t="shared" si="143"/>
        <v>0</v>
      </c>
      <c r="CN96" s="302">
        <f t="shared" si="144"/>
        <v>0</v>
      </c>
      <c r="CO96" s="301">
        <f t="shared" si="145"/>
        <v>0</v>
      </c>
      <c r="CP96" s="301">
        <f t="shared" si="146"/>
        <v>0</v>
      </c>
      <c r="CQ96" s="301">
        <f t="shared" si="147"/>
        <v>0</v>
      </c>
      <c r="CR96" s="301">
        <f t="shared" si="148"/>
        <v>0</v>
      </c>
      <c r="CS96" s="301">
        <f t="shared" si="149"/>
        <v>0</v>
      </c>
      <c r="CT96" s="301">
        <f t="shared" si="150"/>
        <v>0</v>
      </c>
      <c r="CU96" s="301">
        <f t="shared" si="151"/>
        <v>0</v>
      </c>
      <c r="CV96" s="301">
        <f t="shared" si="152"/>
        <v>0</v>
      </c>
      <c r="CW96" s="301">
        <f t="shared" si="153"/>
        <v>0</v>
      </c>
      <c r="CX96" s="301">
        <f t="shared" si="154"/>
        <v>0</v>
      </c>
      <c r="CY96" s="301">
        <f t="shared" si="155"/>
        <v>0</v>
      </c>
      <c r="CZ96" s="301">
        <f t="shared" si="156"/>
        <v>0</v>
      </c>
      <c r="DA96" s="300">
        <f t="shared" si="157"/>
        <v>0</v>
      </c>
      <c r="DC96" s="299">
        <f t="shared" si="158"/>
        <v>0</v>
      </c>
      <c r="DD96" s="299">
        <f t="shared" si="159"/>
        <v>0</v>
      </c>
      <c r="DE96" s="299">
        <f t="shared" si="160"/>
        <v>0</v>
      </c>
    </row>
    <row r="97" spans="2:109" x14ac:dyDescent="0.2">
      <c r="B97" s="368"/>
      <c r="C97" s="368"/>
      <c r="D97" s="315"/>
      <c r="E97" s="315"/>
      <c r="F97" s="315"/>
      <c r="G97" s="368"/>
      <c r="H97" s="368"/>
      <c r="I97" s="368"/>
      <c r="J97" s="368"/>
      <c r="K97" s="368"/>
      <c r="M97" s="344" t="str">
        <f t="shared" si="82"/>
        <v/>
      </c>
      <c r="N97" s="367" t="str">
        <f t="shared" si="162"/>
        <v/>
      </c>
      <c r="O97" s="344" t="str">
        <f t="shared" si="161"/>
        <v/>
      </c>
      <c r="P97" s="347"/>
      <c r="Q97" s="232" t="str">
        <f t="shared" si="83"/>
        <v/>
      </c>
      <c r="AB97" s="314" t="str">
        <f t="shared" si="84"/>
        <v/>
      </c>
      <c r="AC97" s="312" t="str">
        <f t="shared" si="85"/>
        <v/>
      </c>
      <c r="AD97" s="313" t="str">
        <f t="shared" si="86"/>
        <v/>
      </c>
      <c r="AE97" s="312" t="str">
        <f t="shared" si="87"/>
        <v/>
      </c>
      <c r="AF97" s="313" t="str">
        <f t="shared" si="88"/>
        <v/>
      </c>
      <c r="AG97" s="312" t="str">
        <f t="shared" si="89"/>
        <v/>
      </c>
      <c r="AH97" s="313" t="str">
        <f t="shared" si="90"/>
        <v/>
      </c>
      <c r="AI97" s="312" t="str">
        <f t="shared" si="91"/>
        <v/>
      </c>
      <c r="AJ97" s="311" t="str">
        <f t="shared" si="92"/>
        <v/>
      </c>
      <c r="AK97" s="310" t="str">
        <f t="shared" si="93"/>
        <v/>
      </c>
      <c r="AL97" s="310" t="str">
        <f t="shared" si="94"/>
        <v/>
      </c>
      <c r="AM97" s="309" t="str">
        <f t="shared" si="95"/>
        <v/>
      </c>
      <c r="AN97" s="309" t="str">
        <f t="shared" si="96"/>
        <v/>
      </c>
      <c r="AP97" s="306">
        <f t="shared" si="97"/>
        <v>0</v>
      </c>
      <c r="AQ97" s="306">
        <f t="shared" si="98"/>
        <v>0</v>
      </c>
      <c r="AR97" s="308">
        <f t="shared" si="99"/>
        <v>0</v>
      </c>
      <c r="AS97" s="306">
        <f t="shared" si="100"/>
        <v>0</v>
      </c>
      <c r="AT97" s="306">
        <f t="shared" si="101"/>
        <v>0</v>
      </c>
      <c r="AU97" s="306">
        <f t="shared" si="102"/>
        <v>0</v>
      </c>
      <c r="AV97" s="306">
        <f t="shared" si="103"/>
        <v>0</v>
      </c>
      <c r="AW97" s="306">
        <f t="shared" si="104"/>
        <v>0</v>
      </c>
      <c r="AX97" s="306">
        <f t="shared" si="105"/>
        <v>0</v>
      </c>
      <c r="AY97" s="305">
        <f t="shared" si="106"/>
        <v>0</v>
      </c>
      <c r="AZ97" s="304">
        <f t="shared" si="107"/>
        <v>0</v>
      </c>
      <c r="BA97" s="301">
        <f t="shared" si="108"/>
        <v>0</v>
      </c>
      <c r="BB97" s="301">
        <f t="shared" si="109"/>
        <v>0</v>
      </c>
      <c r="BC97" s="301">
        <f t="shared" si="110"/>
        <v>0</v>
      </c>
      <c r="BD97" s="301">
        <f t="shared" si="111"/>
        <v>0</v>
      </c>
      <c r="BE97" s="301">
        <f t="shared" si="112"/>
        <v>0</v>
      </c>
      <c r="BF97" s="301">
        <f t="shared" si="113"/>
        <v>0</v>
      </c>
      <c r="BG97" s="301">
        <f t="shared" si="114"/>
        <v>0</v>
      </c>
      <c r="BH97" s="301">
        <f t="shared" si="115"/>
        <v>0</v>
      </c>
      <c r="BI97" s="301">
        <f t="shared" si="116"/>
        <v>0</v>
      </c>
      <c r="BJ97" s="300">
        <f t="shared" si="117"/>
        <v>0</v>
      </c>
      <c r="BL97" s="306">
        <f t="shared" si="118"/>
        <v>0</v>
      </c>
      <c r="BM97" s="306">
        <f t="shared" si="119"/>
        <v>0</v>
      </c>
      <c r="BN97" s="308">
        <f t="shared" si="120"/>
        <v>0</v>
      </c>
      <c r="BO97" s="307">
        <f t="shared" si="121"/>
        <v>0</v>
      </c>
      <c r="BP97" s="307">
        <f t="shared" si="122"/>
        <v>0</v>
      </c>
      <c r="BQ97" s="306">
        <f t="shared" si="123"/>
        <v>0</v>
      </c>
      <c r="BR97" s="306">
        <f t="shared" si="124"/>
        <v>0</v>
      </c>
      <c r="BS97" s="306">
        <f t="shared" si="125"/>
        <v>0</v>
      </c>
      <c r="BT97" s="306">
        <f t="shared" si="126"/>
        <v>0</v>
      </c>
      <c r="BU97" s="305">
        <f t="shared" si="127"/>
        <v>0</v>
      </c>
      <c r="BV97" s="304">
        <f t="shared" si="128"/>
        <v>0</v>
      </c>
      <c r="BW97" s="301">
        <f t="shared" si="129"/>
        <v>0</v>
      </c>
      <c r="BX97" s="301">
        <f t="shared" si="130"/>
        <v>0</v>
      </c>
      <c r="BY97" s="301">
        <f t="shared" si="131"/>
        <v>0</v>
      </c>
      <c r="BZ97" s="301">
        <f t="shared" si="132"/>
        <v>0</v>
      </c>
      <c r="CA97" s="301">
        <f t="shared" si="133"/>
        <v>0</v>
      </c>
      <c r="CB97" s="301">
        <f t="shared" si="134"/>
        <v>0</v>
      </c>
      <c r="CC97" s="301">
        <f t="shared" si="135"/>
        <v>0</v>
      </c>
      <c r="CD97" s="301">
        <f t="shared" si="136"/>
        <v>0</v>
      </c>
      <c r="CE97" s="301">
        <f t="shared" si="137"/>
        <v>0</v>
      </c>
      <c r="CF97" s="300">
        <f t="shared" si="138"/>
        <v>0</v>
      </c>
      <c r="CG97" s="300"/>
      <c r="CH97" s="300">
        <f t="shared" si="139"/>
        <v>0</v>
      </c>
      <c r="CI97" s="300">
        <f t="shared" si="140"/>
        <v>0</v>
      </c>
      <c r="CJ97" s="300">
        <f t="shared" si="141"/>
        <v>0</v>
      </c>
      <c r="CK97" s="300">
        <f t="shared" si="142"/>
        <v>0</v>
      </c>
      <c r="CL97" s="303"/>
      <c r="CM97" s="302">
        <f t="shared" si="143"/>
        <v>0</v>
      </c>
      <c r="CN97" s="302">
        <f t="shared" si="144"/>
        <v>0</v>
      </c>
      <c r="CO97" s="301">
        <f t="shared" si="145"/>
        <v>0</v>
      </c>
      <c r="CP97" s="301">
        <f t="shared" si="146"/>
        <v>0</v>
      </c>
      <c r="CQ97" s="301">
        <f t="shared" si="147"/>
        <v>0</v>
      </c>
      <c r="CR97" s="301">
        <f t="shared" si="148"/>
        <v>0</v>
      </c>
      <c r="CS97" s="301">
        <f t="shared" si="149"/>
        <v>0</v>
      </c>
      <c r="CT97" s="301">
        <f t="shared" si="150"/>
        <v>0</v>
      </c>
      <c r="CU97" s="301">
        <f t="shared" si="151"/>
        <v>0</v>
      </c>
      <c r="CV97" s="301">
        <f t="shared" si="152"/>
        <v>0</v>
      </c>
      <c r="CW97" s="301">
        <f t="shared" si="153"/>
        <v>0</v>
      </c>
      <c r="CX97" s="301">
        <f t="shared" si="154"/>
        <v>0</v>
      </c>
      <c r="CY97" s="301">
        <f t="shared" si="155"/>
        <v>0</v>
      </c>
      <c r="CZ97" s="301">
        <f t="shared" si="156"/>
        <v>0</v>
      </c>
      <c r="DA97" s="300">
        <f t="shared" si="157"/>
        <v>0</v>
      </c>
      <c r="DC97" s="299">
        <f t="shared" si="158"/>
        <v>0</v>
      </c>
      <c r="DD97" s="299">
        <f t="shared" si="159"/>
        <v>0</v>
      </c>
      <c r="DE97" s="299">
        <f t="shared" si="160"/>
        <v>0</v>
      </c>
    </row>
    <row r="98" spans="2:109" x14ac:dyDescent="0.2">
      <c r="B98" s="368"/>
      <c r="C98" s="368"/>
      <c r="D98" s="315"/>
      <c r="E98" s="315"/>
      <c r="F98" s="315"/>
      <c r="G98" s="368"/>
      <c r="H98" s="368"/>
      <c r="I98" s="368"/>
      <c r="J98" s="368"/>
      <c r="K98" s="368"/>
      <c r="M98" s="344" t="str">
        <f t="shared" si="82"/>
        <v/>
      </c>
      <c r="N98" s="367" t="str">
        <f t="shared" si="162"/>
        <v/>
      </c>
      <c r="O98" s="344" t="str">
        <f t="shared" si="161"/>
        <v/>
      </c>
      <c r="P98" s="347"/>
      <c r="Q98" s="232" t="str">
        <f t="shared" si="83"/>
        <v/>
      </c>
      <c r="AB98" s="314" t="str">
        <f t="shared" si="84"/>
        <v/>
      </c>
      <c r="AC98" s="312" t="str">
        <f t="shared" si="85"/>
        <v/>
      </c>
      <c r="AD98" s="313" t="str">
        <f t="shared" si="86"/>
        <v/>
      </c>
      <c r="AE98" s="312" t="str">
        <f t="shared" si="87"/>
        <v/>
      </c>
      <c r="AF98" s="313" t="str">
        <f t="shared" si="88"/>
        <v/>
      </c>
      <c r="AG98" s="312" t="str">
        <f t="shared" si="89"/>
        <v/>
      </c>
      <c r="AH98" s="313" t="str">
        <f t="shared" si="90"/>
        <v/>
      </c>
      <c r="AI98" s="312" t="str">
        <f t="shared" si="91"/>
        <v/>
      </c>
      <c r="AJ98" s="311" t="str">
        <f t="shared" si="92"/>
        <v/>
      </c>
      <c r="AK98" s="310" t="str">
        <f t="shared" si="93"/>
        <v/>
      </c>
      <c r="AL98" s="310" t="str">
        <f t="shared" si="94"/>
        <v/>
      </c>
      <c r="AM98" s="309" t="str">
        <f t="shared" si="95"/>
        <v/>
      </c>
      <c r="AN98" s="309" t="str">
        <f t="shared" si="96"/>
        <v/>
      </c>
      <c r="AP98" s="306">
        <f t="shared" si="97"/>
        <v>0</v>
      </c>
      <c r="AQ98" s="306">
        <f t="shared" si="98"/>
        <v>0</v>
      </c>
      <c r="AR98" s="308">
        <f t="shared" si="99"/>
        <v>0</v>
      </c>
      <c r="AS98" s="306">
        <f t="shared" si="100"/>
        <v>0</v>
      </c>
      <c r="AT98" s="306">
        <f t="shared" si="101"/>
        <v>0</v>
      </c>
      <c r="AU98" s="306">
        <f t="shared" si="102"/>
        <v>0</v>
      </c>
      <c r="AV98" s="306">
        <f t="shared" si="103"/>
        <v>0</v>
      </c>
      <c r="AW98" s="306">
        <f t="shared" si="104"/>
        <v>0</v>
      </c>
      <c r="AX98" s="306">
        <f t="shared" si="105"/>
        <v>0</v>
      </c>
      <c r="AY98" s="305">
        <f t="shared" si="106"/>
        <v>0</v>
      </c>
      <c r="AZ98" s="304">
        <f t="shared" si="107"/>
        <v>0</v>
      </c>
      <c r="BA98" s="301">
        <f t="shared" si="108"/>
        <v>0</v>
      </c>
      <c r="BB98" s="301">
        <f t="shared" si="109"/>
        <v>0</v>
      </c>
      <c r="BC98" s="301">
        <f t="shared" si="110"/>
        <v>0</v>
      </c>
      <c r="BD98" s="301">
        <f t="shared" si="111"/>
        <v>0</v>
      </c>
      <c r="BE98" s="301">
        <f t="shared" si="112"/>
        <v>0</v>
      </c>
      <c r="BF98" s="301">
        <f t="shared" si="113"/>
        <v>0</v>
      </c>
      <c r="BG98" s="301">
        <f t="shared" si="114"/>
        <v>0</v>
      </c>
      <c r="BH98" s="301">
        <f t="shared" si="115"/>
        <v>0</v>
      </c>
      <c r="BI98" s="301">
        <f t="shared" si="116"/>
        <v>0</v>
      </c>
      <c r="BJ98" s="300">
        <f t="shared" si="117"/>
        <v>0</v>
      </c>
      <c r="BL98" s="306">
        <f t="shared" si="118"/>
        <v>0</v>
      </c>
      <c r="BM98" s="306">
        <f t="shared" si="119"/>
        <v>0</v>
      </c>
      <c r="BN98" s="308">
        <f t="shared" si="120"/>
        <v>0</v>
      </c>
      <c r="BO98" s="307">
        <f t="shared" si="121"/>
        <v>0</v>
      </c>
      <c r="BP98" s="307">
        <f t="shared" si="122"/>
        <v>0</v>
      </c>
      <c r="BQ98" s="306">
        <f t="shared" si="123"/>
        <v>0</v>
      </c>
      <c r="BR98" s="306">
        <f t="shared" si="124"/>
        <v>0</v>
      </c>
      <c r="BS98" s="306">
        <f t="shared" si="125"/>
        <v>0</v>
      </c>
      <c r="BT98" s="306">
        <f t="shared" si="126"/>
        <v>0</v>
      </c>
      <c r="BU98" s="305">
        <f t="shared" si="127"/>
        <v>0</v>
      </c>
      <c r="BV98" s="304">
        <f t="shared" si="128"/>
        <v>0</v>
      </c>
      <c r="BW98" s="301">
        <f t="shared" si="129"/>
        <v>0</v>
      </c>
      <c r="BX98" s="301">
        <f t="shared" si="130"/>
        <v>0</v>
      </c>
      <c r="BY98" s="301">
        <f t="shared" si="131"/>
        <v>0</v>
      </c>
      <c r="BZ98" s="301">
        <f t="shared" si="132"/>
        <v>0</v>
      </c>
      <c r="CA98" s="301">
        <f t="shared" si="133"/>
        <v>0</v>
      </c>
      <c r="CB98" s="301">
        <f t="shared" si="134"/>
        <v>0</v>
      </c>
      <c r="CC98" s="301">
        <f t="shared" si="135"/>
        <v>0</v>
      </c>
      <c r="CD98" s="301">
        <f t="shared" si="136"/>
        <v>0</v>
      </c>
      <c r="CE98" s="301">
        <f t="shared" si="137"/>
        <v>0</v>
      </c>
      <c r="CF98" s="300">
        <f t="shared" si="138"/>
        <v>0</v>
      </c>
      <c r="CG98" s="300"/>
      <c r="CH98" s="300">
        <f t="shared" si="139"/>
        <v>0</v>
      </c>
      <c r="CI98" s="300">
        <f t="shared" si="140"/>
        <v>0</v>
      </c>
      <c r="CJ98" s="300">
        <f t="shared" si="141"/>
        <v>0</v>
      </c>
      <c r="CK98" s="300">
        <f t="shared" si="142"/>
        <v>0</v>
      </c>
      <c r="CL98" s="303"/>
      <c r="CM98" s="302">
        <f t="shared" si="143"/>
        <v>0</v>
      </c>
      <c r="CN98" s="302">
        <f t="shared" si="144"/>
        <v>0</v>
      </c>
      <c r="CO98" s="301">
        <f t="shared" si="145"/>
        <v>0</v>
      </c>
      <c r="CP98" s="301">
        <f t="shared" si="146"/>
        <v>0</v>
      </c>
      <c r="CQ98" s="301">
        <f t="shared" si="147"/>
        <v>0</v>
      </c>
      <c r="CR98" s="301">
        <f t="shared" si="148"/>
        <v>0</v>
      </c>
      <c r="CS98" s="301">
        <f t="shared" si="149"/>
        <v>0</v>
      </c>
      <c r="CT98" s="301">
        <f t="shared" si="150"/>
        <v>0</v>
      </c>
      <c r="CU98" s="301">
        <f t="shared" si="151"/>
        <v>0</v>
      </c>
      <c r="CV98" s="301">
        <f t="shared" si="152"/>
        <v>0</v>
      </c>
      <c r="CW98" s="301">
        <f t="shared" si="153"/>
        <v>0</v>
      </c>
      <c r="CX98" s="301">
        <f t="shared" si="154"/>
        <v>0</v>
      </c>
      <c r="CY98" s="301">
        <f t="shared" si="155"/>
        <v>0</v>
      </c>
      <c r="CZ98" s="301">
        <f t="shared" si="156"/>
        <v>0</v>
      </c>
      <c r="DA98" s="300">
        <f t="shared" si="157"/>
        <v>0</v>
      </c>
      <c r="DC98" s="299">
        <f t="shared" si="158"/>
        <v>0</v>
      </c>
      <c r="DD98" s="299">
        <f t="shared" si="159"/>
        <v>0</v>
      </c>
      <c r="DE98" s="299">
        <f t="shared" si="160"/>
        <v>0</v>
      </c>
    </row>
    <row r="99" spans="2:109" x14ac:dyDescent="0.2">
      <c r="B99" s="368"/>
      <c r="C99" s="368"/>
      <c r="D99" s="315"/>
      <c r="E99" s="315"/>
      <c r="F99" s="315"/>
      <c r="G99" s="368"/>
      <c r="H99" s="368"/>
      <c r="I99" s="368"/>
      <c r="J99" s="368"/>
      <c r="K99" s="368"/>
      <c r="M99" s="344" t="str">
        <f t="shared" si="82"/>
        <v/>
      </c>
      <c r="N99" s="367" t="str">
        <f t="shared" si="162"/>
        <v/>
      </c>
      <c r="O99" s="344" t="str">
        <f t="shared" si="161"/>
        <v/>
      </c>
      <c r="P99" s="347"/>
      <c r="Q99" s="232" t="str">
        <f t="shared" si="83"/>
        <v/>
      </c>
      <c r="AB99" s="314" t="str">
        <f t="shared" si="84"/>
        <v/>
      </c>
      <c r="AC99" s="312" t="str">
        <f t="shared" si="85"/>
        <v/>
      </c>
      <c r="AD99" s="313" t="str">
        <f t="shared" si="86"/>
        <v/>
      </c>
      <c r="AE99" s="312" t="str">
        <f t="shared" si="87"/>
        <v/>
      </c>
      <c r="AF99" s="313" t="str">
        <f t="shared" si="88"/>
        <v/>
      </c>
      <c r="AG99" s="312" t="str">
        <f t="shared" si="89"/>
        <v/>
      </c>
      <c r="AH99" s="313" t="str">
        <f t="shared" si="90"/>
        <v/>
      </c>
      <c r="AI99" s="312" t="str">
        <f t="shared" si="91"/>
        <v/>
      </c>
      <c r="AJ99" s="311" t="str">
        <f t="shared" si="92"/>
        <v/>
      </c>
      <c r="AK99" s="310" t="str">
        <f t="shared" si="93"/>
        <v/>
      </c>
      <c r="AL99" s="310" t="str">
        <f t="shared" si="94"/>
        <v/>
      </c>
      <c r="AM99" s="309" t="str">
        <f t="shared" si="95"/>
        <v/>
      </c>
      <c r="AN99" s="309" t="str">
        <f t="shared" si="96"/>
        <v/>
      </c>
      <c r="AP99" s="306">
        <f t="shared" si="97"/>
        <v>0</v>
      </c>
      <c r="AQ99" s="306">
        <f t="shared" si="98"/>
        <v>0</v>
      </c>
      <c r="AR99" s="308">
        <f t="shared" si="99"/>
        <v>0</v>
      </c>
      <c r="AS99" s="306">
        <f t="shared" si="100"/>
        <v>0</v>
      </c>
      <c r="AT99" s="306">
        <f t="shared" si="101"/>
        <v>0</v>
      </c>
      <c r="AU99" s="306">
        <f t="shared" si="102"/>
        <v>0</v>
      </c>
      <c r="AV99" s="306">
        <f t="shared" si="103"/>
        <v>0</v>
      </c>
      <c r="AW99" s="306">
        <f t="shared" si="104"/>
        <v>0</v>
      </c>
      <c r="AX99" s="306">
        <f t="shared" si="105"/>
        <v>0</v>
      </c>
      <c r="AY99" s="305">
        <f t="shared" si="106"/>
        <v>0</v>
      </c>
      <c r="AZ99" s="304">
        <f t="shared" si="107"/>
        <v>0</v>
      </c>
      <c r="BA99" s="301">
        <f t="shared" si="108"/>
        <v>0</v>
      </c>
      <c r="BB99" s="301">
        <f t="shared" si="109"/>
        <v>0</v>
      </c>
      <c r="BC99" s="301">
        <f t="shared" si="110"/>
        <v>0</v>
      </c>
      <c r="BD99" s="301">
        <f t="shared" si="111"/>
        <v>0</v>
      </c>
      <c r="BE99" s="301">
        <f t="shared" si="112"/>
        <v>0</v>
      </c>
      <c r="BF99" s="301">
        <f t="shared" si="113"/>
        <v>0</v>
      </c>
      <c r="BG99" s="301">
        <f t="shared" si="114"/>
        <v>0</v>
      </c>
      <c r="BH99" s="301">
        <f t="shared" si="115"/>
        <v>0</v>
      </c>
      <c r="BI99" s="301">
        <f t="shared" si="116"/>
        <v>0</v>
      </c>
      <c r="BJ99" s="300">
        <f t="shared" si="117"/>
        <v>0</v>
      </c>
      <c r="BL99" s="306">
        <f t="shared" si="118"/>
        <v>0</v>
      </c>
      <c r="BM99" s="306">
        <f t="shared" si="119"/>
        <v>0</v>
      </c>
      <c r="BN99" s="308">
        <f t="shared" si="120"/>
        <v>0</v>
      </c>
      <c r="BO99" s="307">
        <f t="shared" si="121"/>
        <v>0</v>
      </c>
      <c r="BP99" s="307">
        <f t="shared" si="122"/>
        <v>0</v>
      </c>
      <c r="BQ99" s="306">
        <f t="shared" si="123"/>
        <v>0</v>
      </c>
      <c r="BR99" s="306">
        <f t="shared" si="124"/>
        <v>0</v>
      </c>
      <c r="BS99" s="306">
        <f t="shared" si="125"/>
        <v>0</v>
      </c>
      <c r="BT99" s="306">
        <f t="shared" si="126"/>
        <v>0</v>
      </c>
      <c r="BU99" s="305">
        <f t="shared" si="127"/>
        <v>0</v>
      </c>
      <c r="BV99" s="304">
        <f t="shared" si="128"/>
        <v>0</v>
      </c>
      <c r="BW99" s="301">
        <f t="shared" si="129"/>
        <v>0</v>
      </c>
      <c r="BX99" s="301">
        <f t="shared" si="130"/>
        <v>0</v>
      </c>
      <c r="BY99" s="301">
        <f t="shared" si="131"/>
        <v>0</v>
      </c>
      <c r="BZ99" s="301">
        <f t="shared" si="132"/>
        <v>0</v>
      </c>
      <c r="CA99" s="301">
        <f t="shared" si="133"/>
        <v>0</v>
      </c>
      <c r="CB99" s="301">
        <f t="shared" si="134"/>
        <v>0</v>
      </c>
      <c r="CC99" s="301">
        <f t="shared" si="135"/>
        <v>0</v>
      </c>
      <c r="CD99" s="301">
        <f t="shared" si="136"/>
        <v>0</v>
      </c>
      <c r="CE99" s="301">
        <f t="shared" si="137"/>
        <v>0</v>
      </c>
      <c r="CF99" s="300">
        <f t="shared" si="138"/>
        <v>0</v>
      </c>
      <c r="CG99" s="300"/>
      <c r="CH99" s="300">
        <f t="shared" si="139"/>
        <v>0</v>
      </c>
      <c r="CI99" s="300">
        <f t="shared" si="140"/>
        <v>0</v>
      </c>
      <c r="CJ99" s="300">
        <f t="shared" si="141"/>
        <v>0</v>
      </c>
      <c r="CK99" s="300">
        <f t="shared" si="142"/>
        <v>0</v>
      </c>
      <c r="CL99" s="303"/>
      <c r="CM99" s="302">
        <f t="shared" si="143"/>
        <v>0</v>
      </c>
      <c r="CN99" s="302">
        <f t="shared" si="144"/>
        <v>0</v>
      </c>
      <c r="CO99" s="301">
        <f t="shared" si="145"/>
        <v>0</v>
      </c>
      <c r="CP99" s="301">
        <f t="shared" si="146"/>
        <v>0</v>
      </c>
      <c r="CQ99" s="301">
        <f t="shared" si="147"/>
        <v>0</v>
      </c>
      <c r="CR99" s="301">
        <f t="shared" si="148"/>
        <v>0</v>
      </c>
      <c r="CS99" s="301">
        <f t="shared" si="149"/>
        <v>0</v>
      </c>
      <c r="CT99" s="301">
        <f t="shared" si="150"/>
        <v>0</v>
      </c>
      <c r="CU99" s="301">
        <f t="shared" si="151"/>
        <v>0</v>
      </c>
      <c r="CV99" s="301">
        <f t="shared" si="152"/>
        <v>0</v>
      </c>
      <c r="CW99" s="301">
        <f t="shared" si="153"/>
        <v>0</v>
      </c>
      <c r="CX99" s="301">
        <f t="shared" si="154"/>
        <v>0</v>
      </c>
      <c r="CY99" s="301">
        <f t="shared" si="155"/>
        <v>0</v>
      </c>
      <c r="CZ99" s="301">
        <f t="shared" si="156"/>
        <v>0</v>
      </c>
      <c r="DA99" s="300">
        <f t="shared" si="157"/>
        <v>0</v>
      </c>
      <c r="DC99" s="299">
        <f t="shared" si="158"/>
        <v>0</v>
      </c>
      <c r="DD99" s="299">
        <f t="shared" si="159"/>
        <v>0</v>
      </c>
      <c r="DE99" s="299">
        <f t="shared" si="160"/>
        <v>0</v>
      </c>
    </row>
    <row r="100" spans="2:109" x14ac:dyDescent="0.2">
      <c r="B100" s="368"/>
      <c r="C100" s="368"/>
      <c r="D100" s="315"/>
      <c r="E100" s="315"/>
      <c r="F100" s="315"/>
      <c r="G100" s="368"/>
      <c r="H100" s="368"/>
      <c r="I100" s="368"/>
      <c r="J100" s="368"/>
      <c r="K100" s="368"/>
      <c r="M100" s="344" t="str">
        <f t="shared" si="82"/>
        <v/>
      </c>
      <c r="N100" s="367" t="str">
        <f t="shared" si="162"/>
        <v/>
      </c>
      <c r="O100" s="344" t="str">
        <f t="shared" si="161"/>
        <v/>
      </c>
      <c r="P100" s="347"/>
      <c r="Q100" s="232" t="str">
        <f t="shared" si="83"/>
        <v/>
      </c>
      <c r="AB100" s="314" t="str">
        <f t="shared" si="84"/>
        <v/>
      </c>
      <c r="AC100" s="312" t="str">
        <f t="shared" si="85"/>
        <v/>
      </c>
      <c r="AD100" s="313" t="str">
        <f t="shared" si="86"/>
        <v/>
      </c>
      <c r="AE100" s="312" t="str">
        <f t="shared" si="87"/>
        <v/>
      </c>
      <c r="AF100" s="313" t="str">
        <f t="shared" si="88"/>
        <v/>
      </c>
      <c r="AG100" s="312" t="str">
        <f t="shared" si="89"/>
        <v/>
      </c>
      <c r="AH100" s="313" t="str">
        <f t="shared" si="90"/>
        <v/>
      </c>
      <c r="AI100" s="312" t="str">
        <f t="shared" si="91"/>
        <v/>
      </c>
      <c r="AJ100" s="311" t="str">
        <f t="shared" si="92"/>
        <v/>
      </c>
      <c r="AK100" s="310" t="str">
        <f t="shared" si="93"/>
        <v/>
      </c>
      <c r="AL100" s="310" t="str">
        <f t="shared" si="94"/>
        <v/>
      </c>
      <c r="AM100" s="309" t="str">
        <f t="shared" si="95"/>
        <v/>
      </c>
      <c r="AN100" s="309" t="str">
        <f t="shared" si="96"/>
        <v/>
      </c>
      <c r="AP100" s="306">
        <f t="shared" si="97"/>
        <v>0</v>
      </c>
      <c r="AQ100" s="306">
        <f t="shared" si="98"/>
        <v>0</v>
      </c>
      <c r="AR100" s="308">
        <f t="shared" si="99"/>
        <v>0</v>
      </c>
      <c r="AS100" s="306">
        <f t="shared" si="100"/>
        <v>0</v>
      </c>
      <c r="AT100" s="306">
        <f t="shared" si="101"/>
        <v>0</v>
      </c>
      <c r="AU100" s="306">
        <f t="shared" si="102"/>
        <v>0</v>
      </c>
      <c r="AV100" s="306">
        <f t="shared" si="103"/>
        <v>0</v>
      </c>
      <c r="AW100" s="306">
        <f t="shared" si="104"/>
        <v>0</v>
      </c>
      <c r="AX100" s="306">
        <f t="shared" si="105"/>
        <v>0</v>
      </c>
      <c r="AY100" s="305">
        <f t="shared" si="106"/>
        <v>0</v>
      </c>
      <c r="AZ100" s="304">
        <f t="shared" si="107"/>
        <v>0</v>
      </c>
      <c r="BA100" s="301">
        <f t="shared" si="108"/>
        <v>0</v>
      </c>
      <c r="BB100" s="301">
        <f t="shared" si="109"/>
        <v>0</v>
      </c>
      <c r="BC100" s="301">
        <f t="shared" si="110"/>
        <v>0</v>
      </c>
      <c r="BD100" s="301">
        <f t="shared" si="111"/>
        <v>0</v>
      </c>
      <c r="BE100" s="301">
        <f t="shared" si="112"/>
        <v>0</v>
      </c>
      <c r="BF100" s="301">
        <f t="shared" si="113"/>
        <v>0</v>
      </c>
      <c r="BG100" s="301">
        <f t="shared" si="114"/>
        <v>0</v>
      </c>
      <c r="BH100" s="301">
        <f t="shared" si="115"/>
        <v>0</v>
      </c>
      <c r="BI100" s="301">
        <f t="shared" si="116"/>
        <v>0</v>
      </c>
      <c r="BJ100" s="300">
        <f t="shared" si="117"/>
        <v>0</v>
      </c>
      <c r="BL100" s="306">
        <f t="shared" si="118"/>
        <v>0</v>
      </c>
      <c r="BM100" s="306">
        <f t="shared" si="119"/>
        <v>0</v>
      </c>
      <c r="BN100" s="308">
        <f t="shared" si="120"/>
        <v>0</v>
      </c>
      <c r="BO100" s="307">
        <f t="shared" si="121"/>
        <v>0</v>
      </c>
      <c r="BP100" s="307">
        <f t="shared" si="122"/>
        <v>0</v>
      </c>
      <c r="BQ100" s="306">
        <f t="shared" si="123"/>
        <v>0</v>
      </c>
      <c r="BR100" s="306">
        <f t="shared" si="124"/>
        <v>0</v>
      </c>
      <c r="BS100" s="306">
        <f t="shared" si="125"/>
        <v>0</v>
      </c>
      <c r="BT100" s="306">
        <f t="shared" si="126"/>
        <v>0</v>
      </c>
      <c r="BU100" s="305">
        <f t="shared" si="127"/>
        <v>0</v>
      </c>
      <c r="BV100" s="304">
        <f t="shared" si="128"/>
        <v>0</v>
      </c>
      <c r="BW100" s="301">
        <f t="shared" si="129"/>
        <v>0</v>
      </c>
      <c r="BX100" s="301">
        <f t="shared" si="130"/>
        <v>0</v>
      </c>
      <c r="BY100" s="301">
        <f t="shared" si="131"/>
        <v>0</v>
      </c>
      <c r="BZ100" s="301">
        <f t="shared" si="132"/>
        <v>0</v>
      </c>
      <c r="CA100" s="301">
        <f t="shared" si="133"/>
        <v>0</v>
      </c>
      <c r="CB100" s="301">
        <f t="shared" si="134"/>
        <v>0</v>
      </c>
      <c r="CC100" s="301">
        <f t="shared" si="135"/>
        <v>0</v>
      </c>
      <c r="CD100" s="301">
        <f t="shared" si="136"/>
        <v>0</v>
      </c>
      <c r="CE100" s="301">
        <f t="shared" si="137"/>
        <v>0</v>
      </c>
      <c r="CF100" s="300">
        <f t="shared" si="138"/>
        <v>0</v>
      </c>
      <c r="CG100" s="300"/>
      <c r="CH100" s="300">
        <f t="shared" si="139"/>
        <v>0</v>
      </c>
      <c r="CI100" s="300">
        <f t="shared" si="140"/>
        <v>0</v>
      </c>
      <c r="CJ100" s="300">
        <f t="shared" si="141"/>
        <v>0</v>
      </c>
      <c r="CK100" s="300">
        <f t="shared" si="142"/>
        <v>0</v>
      </c>
      <c r="CL100" s="303"/>
      <c r="CM100" s="302">
        <f t="shared" si="143"/>
        <v>0</v>
      </c>
      <c r="CN100" s="302">
        <f t="shared" si="144"/>
        <v>0</v>
      </c>
      <c r="CO100" s="301">
        <f t="shared" si="145"/>
        <v>0</v>
      </c>
      <c r="CP100" s="301">
        <f t="shared" si="146"/>
        <v>0</v>
      </c>
      <c r="CQ100" s="301">
        <f t="shared" si="147"/>
        <v>0</v>
      </c>
      <c r="CR100" s="301">
        <f t="shared" si="148"/>
        <v>0</v>
      </c>
      <c r="CS100" s="301">
        <f t="shared" si="149"/>
        <v>0</v>
      </c>
      <c r="CT100" s="301">
        <f t="shared" si="150"/>
        <v>0</v>
      </c>
      <c r="CU100" s="301">
        <f t="shared" si="151"/>
        <v>0</v>
      </c>
      <c r="CV100" s="301">
        <f t="shared" si="152"/>
        <v>0</v>
      </c>
      <c r="CW100" s="301">
        <f t="shared" si="153"/>
        <v>0</v>
      </c>
      <c r="CX100" s="301">
        <f t="shared" si="154"/>
        <v>0</v>
      </c>
      <c r="CY100" s="301">
        <f t="shared" si="155"/>
        <v>0</v>
      </c>
      <c r="CZ100" s="301">
        <f t="shared" si="156"/>
        <v>0</v>
      </c>
      <c r="DA100" s="300">
        <f t="shared" si="157"/>
        <v>0</v>
      </c>
      <c r="DC100" s="299">
        <f t="shared" si="158"/>
        <v>0</v>
      </c>
      <c r="DD100" s="299">
        <f t="shared" si="159"/>
        <v>0</v>
      </c>
      <c r="DE100" s="299">
        <f t="shared" si="160"/>
        <v>0</v>
      </c>
    </row>
    <row r="101" spans="2:109" x14ac:dyDescent="0.2">
      <c r="B101" s="368"/>
      <c r="C101" s="368"/>
      <c r="D101" s="315"/>
      <c r="E101" s="315"/>
      <c r="F101" s="315"/>
      <c r="G101" s="368"/>
      <c r="H101" s="368"/>
      <c r="I101" s="368"/>
      <c r="J101" s="368"/>
      <c r="K101" s="368"/>
      <c r="M101" s="344" t="str">
        <f t="shared" si="82"/>
        <v/>
      </c>
      <c r="N101" s="367" t="str">
        <f t="shared" si="162"/>
        <v/>
      </c>
      <c r="O101" s="344" t="str">
        <f t="shared" si="161"/>
        <v/>
      </c>
      <c r="P101" s="347"/>
      <c r="Q101" s="232" t="str">
        <f t="shared" si="83"/>
        <v/>
      </c>
      <c r="AB101" s="314" t="str">
        <f t="shared" si="84"/>
        <v/>
      </c>
      <c r="AC101" s="312" t="str">
        <f t="shared" si="85"/>
        <v/>
      </c>
      <c r="AD101" s="313" t="str">
        <f t="shared" si="86"/>
        <v/>
      </c>
      <c r="AE101" s="312" t="str">
        <f t="shared" si="87"/>
        <v/>
      </c>
      <c r="AF101" s="313" t="str">
        <f t="shared" si="88"/>
        <v/>
      </c>
      <c r="AG101" s="312" t="str">
        <f t="shared" si="89"/>
        <v/>
      </c>
      <c r="AH101" s="313" t="str">
        <f t="shared" si="90"/>
        <v/>
      </c>
      <c r="AI101" s="312" t="str">
        <f t="shared" si="91"/>
        <v/>
      </c>
      <c r="AJ101" s="311" t="str">
        <f t="shared" si="92"/>
        <v/>
      </c>
      <c r="AK101" s="310" t="str">
        <f t="shared" si="93"/>
        <v/>
      </c>
      <c r="AL101" s="310" t="str">
        <f t="shared" si="94"/>
        <v/>
      </c>
      <c r="AM101" s="309" t="str">
        <f t="shared" si="95"/>
        <v/>
      </c>
      <c r="AN101" s="309" t="str">
        <f t="shared" si="96"/>
        <v/>
      </c>
      <c r="AP101" s="306">
        <f t="shared" si="97"/>
        <v>0</v>
      </c>
      <c r="AQ101" s="306">
        <f t="shared" si="98"/>
        <v>0</v>
      </c>
      <c r="AR101" s="308">
        <f t="shared" si="99"/>
        <v>0</v>
      </c>
      <c r="AS101" s="306">
        <f t="shared" si="100"/>
        <v>0</v>
      </c>
      <c r="AT101" s="306">
        <f t="shared" si="101"/>
        <v>0</v>
      </c>
      <c r="AU101" s="306">
        <f t="shared" si="102"/>
        <v>0</v>
      </c>
      <c r="AV101" s="306">
        <f t="shared" si="103"/>
        <v>0</v>
      </c>
      <c r="AW101" s="306">
        <f t="shared" si="104"/>
        <v>0</v>
      </c>
      <c r="AX101" s="306">
        <f t="shared" si="105"/>
        <v>0</v>
      </c>
      <c r="AY101" s="305">
        <f t="shared" si="106"/>
        <v>0</v>
      </c>
      <c r="AZ101" s="304">
        <f t="shared" si="107"/>
        <v>0</v>
      </c>
      <c r="BA101" s="301">
        <f t="shared" si="108"/>
        <v>0</v>
      </c>
      <c r="BB101" s="301">
        <f t="shared" si="109"/>
        <v>0</v>
      </c>
      <c r="BC101" s="301">
        <f t="shared" si="110"/>
        <v>0</v>
      </c>
      <c r="BD101" s="301">
        <f t="shared" si="111"/>
        <v>0</v>
      </c>
      <c r="BE101" s="301">
        <f t="shared" si="112"/>
        <v>0</v>
      </c>
      <c r="BF101" s="301">
        <f t="shared" si="113"/>
        <v>0</v>
      </c>
      <c r="BG101" s="301">
        <f t="shared" si="114"/>
        <v>0</v>
      </c>
      <c r="BH101" s="301">
        <f t="shared" si="115"/>
        <v>0</v>
      </c>
      <c r="BI101" s="301">
        <f t="shared" si="116"/>
        <v>0</v>
      </c>
      <c r="BJ101" s="300">
        <f t="shared" si="117"/>
        <v>0</v>
      </c>
      <c r="BL101" s="306">
        <f t="shared" si="118"/>
        <v>0</v>
      </c>
      <c r="BM101" s="306">
        <f t="shared" si="119"/>
        <v>0</v>
      </c>
      <c r="BN101" s="308">
        <f t="shared" si="120"/>
        <v>0</v>
      </c>
      <c r="BO101" s="307">
        <f t="shared" si="121"/>
        <v>0</v>
      </c>
      <c r="BP101" s="307">
        <f t="shared" si="122"/>
        <v>0</v>
      </c>
      <c r="BQ101" s="306">
        <f t="shared" si="123"/>
        <v>0</v>
      </c>
      <c r="BR101" s="306">
        <f t="shared" si="124"/>
        <v>0</v>
      </c>
      <c r="BS101" s="306">
        <f t="shared" si="125"/>
        <v>0</v>
      </c>
      <c r="BT101" s="306">
        <f t="shared" si="126"/>
        <v>0</v>
      </c>
      <c r="BU101" s="305">
        <f t="shared" si="127"/>
        <v>0</v>
      </c>
      <c r="BV101" s="304">
        <f t="shared" si="128"/>
        <v>0</v>
      </c>
      <c r="BW101" s="301">
        <f t="shared" si="129"/>
        <v>0</v>
      </c>
      <c r="BX101" s="301">
        <f t="shared" si="130"/>
        <v>0</v>
      </c>
      <c r="BY101" s="301">
        <f t="shared" si="131"/>
        <v>0</v>
      </c>
      <c r="BZ101" s="301">
        <f t="shared" si="132"/>
        <v>0</v>
      </c>
      <c r="CA101" s="301">
        <f t="shared" si="133"/>
        <v>0</v>
      </c>
      <c r="CB101" s="301">
        <f t="shared" si="134"/>
        <v>0</v>
      </c>
      <c r="CC101" s="301">
        <f t="shared" si="135"/>
        <v>0</v>
      </c>
      <c r="CD101" s="301">
        <f t="shared" si="136"/>
        <v>0</v>
      </c>
      <c r="CE101" s="301">
        <f t="shared" si="137"/>
        <v>0</v>
      </c>
      <c r="CF101" s="300">
        <f t="shared" si="138"/>
        <v>0</v>
      </c>
      <c r="CG101" s="300"/>
      <c r="CH101" s="300">
        <f t="shared" si="139"/>
        <v>0</v>
      </c>
      <c r="CI101" s="300">
        <f t="shared" si="140"/>
        <v>0</v>
      </c>
      <c r="CJ101" s="300">
        <f t="shared" si="141"/>
        <v>0</v>
      </c>
      <c r="CK101" s="300">
        <f t="shared" si="142"/>
        <v>0</v>
      </c>
      <c r="CL101" s="303"/>
      <c r="CM101" s="302">
        <f t="shared" si="143"/>
        <v>0</v>
      </c>
      <c r="CN101" s="302">
        <f t="shared" si="144"/>
        <v>0</v>
      </c>
      <c r="CO101" s="301">
        <f t="shared" si="145"/>
        <v>0</v>
      </c>
      <c r="CP101" s="301">
        <f t="shared" si="146"/>
        <v>0</v>
      </c>
      <c r="CQ101" s="301">
        <f t="shared" si="147"/>
        <v>0</v>
      </c>
      <c r="CR101" s="301">
        <f t="shared" si="148"/>
        <v>0</v>
      </c>
      <c r="CS101" s="301">
        <f t="shared" si="149"/>
        <v>0</v>
      </c>
      <c r="CT101" s="301">
        <f t="shared" si="150"/>
        <v>0</v>
      </c>
      <c r="CU101" s="301">
        <f t="shared" si="151"/>
        <v>0</v>
      </c>
      <c r="CV101" s="301">
        <f t="shared" si="152"/>
        <v>0</v>
      </c>
      <c r="CW101" s="301">
        <f t="shared" si="153"/>
        <v>0</v>
      </c>
      <c r="CX101" s="301">
        <f t="shared" si="154"/>
        <v>0</v>
      </c>
      <c r="CY101" s="301">
        <f t="shared" si="155"/>
        <v>0</v>
      </c>
      <c r="CZ101" s="301">
        <f t="shared" si="156"/>
        <v>0</v>
      </c>
      <c r="DA101" s="300">
        <f t="shared" si="157"/>
        <v>0</v>
      </c>
      <c r="DC101" s="299">
        <f t="shared" si="158"/>
        <v>0</v>
      </c>
      <c r="DD101" s="299">
        <f t="shared" si="159"/>
        <v>0</v>
      </c>
      <c r="DE101" s="299">
        <f t="shared" si="160"/>
        <v>0</v>
      </c>
    </row>
    <row r="102" spans="2:109" x14ac:dyDescent="0.2">
      <c r="B102" s="368"/>
      <c r="C102" s="368"/>
      <c r="D102" s="315"/>
      <c r="E102" s="315"/>
      <c r="F102" s="315"/>
      <c r="G102" s="368"/>
      <c r="H102" s="368"/>
      <c r="I102" s="368"/>
      <c r="J102" s="368"/>
      <c r="K102" s="368"/>
      <c r="M102" s="344" t="str">
        <f t="shared" si="82"/>
        <v/>
      </c>
      <c r="N102" s="367" t="str">
        <f t="shared" si="162"/>
        <v/>
      </c>
      <c r="O102" s="344" t="str">
        <f t="shared" si="161"/>
        <v/>
      </c>
      <c r="P102" s="347"/>
      <c r="Q102" s="232" t="str">
        <f t="shared" si="83"/>
        <v/>
      </c>
      <c r="AB102" s="314" t="str">
        <f t="shared" si="84"/>
        <v/>
      </c>
      <c r="AC102" s="312" t="str">
        <f t="shared" si="85"/>
        <v/>
      </c>
      <c r="AD102" s="313" t="str">
        <f t="shared" si="86"/>
        <v/>
      </c>
      <c r="AE102" s="312" t="str">
        <f t="shared" si="87"/>
        <v/>
      </c>
      <c r="AF102" s="313" t="str">
        <f t="shared" si="88"/>
        <v/>
      </c>
      <c r="AG102" s="312" t="str">
        <f t="shared" si="89"/>
        <v/>
      </c>
      <c r="AH102" s="313" t="str">
        <f t="shared" si="90"/>
        <v/>
      </c>
      <c r="AI102" s="312" t="str">
        <f t="shared" si="91"/>
        <v/>
      </c>
      <c r="AJ102" s="311" t="str">
        <f t="shared" si="92"/>
        <v/>
      </c>
      <c r="AK102" s="310" t="str">
        <f t="shared" si="93"/>
        <v/>
      </c>
      <c r="AL102" s="310" t="str">
        <f t="shared" si="94"/>
        <v/>
      </c>
      <c r="AM102" s="309" t="str">
        <f t="shared" si="95"/>
        <v/>
      </c>
      <c r="AN102" s="309" t="str">
        <f t="shared" si="96"/>
        <v/>
      </c>
      <c r="AP102" s="306">
        <f t="shared" si="97"/>
        <v>0</v>
      </c>
      <c r="AQ102" s="306">
        <f t="shared" si="98"/>
        <v>0</v>
      </c>
      <c r="AR102" s="308">
        <f t="shared" si="99"/>
        <v>0</v>
      </c>
      <c r="AS102" s="306">
        <f t="shared" si="100"/>
        <v>0</v>
      </c>
      <c r="AT102" s="306">
        <f t="shared" si="101"/>
        <v>0</v>
      </c>
      <c r="AU102" s="306">
        <f t="shared" si="102"/>
        <v>0</v>
      </c>
      <c r="AV102" s="306">
        <f t="shared" si="103"/>
        <v>0</v>
      </c>
      <c r="AW102" s="306">
        <f t="shared" si="104"/>
        <v>0</v>
      </c>
      <c r="AX102" s="306">
        <f t="shared" si="105"/>
        <v>0</v>
      </c>
      <c r="AY102" s="305">
        <f t="shared" si="106"/>
        <v>0</v>
      </c>
      <c r="AZ102" s="304">
        <f t="shared" si="107"/>
        <v>0</v>
      </c>
      <c r="BA102" s="301">
        <f t="shared" si="108"/>
        <v>0</v>
      </c>
      <c r="BB102" s="301">
        <f t="shared" si="109"/>
        <v>0</v>
      </c>
      <c r="BC102" s="301">
        <f t="shared" si="110"/>
        <v>0</v>
      </c>
      <c r="BD102" s="301">
        <f t="shared" si="111"/>
        <v>0</v>
      </c>
      <c r="BE102" s="301">
        <f t="shared" si="112"/>
        <v>0</v>
      </c>
      <c r="BF102" s="301">
        <f t="shared" si="113"/>
        <v>0</v>
      </c>
      <c r="BG102" s="301">
        <f t="shared" si="114"/>
        <v>0</v>
      </c>
      <c r="BH102" s="301">
        <f t="shared" si="115"/>
        <v>0</v>
      </c>
      <c r="BI102" s="301">
        <f t="shared" si="116"/>
        <v>0</v>
      </c>
      <c r="BJ102" s="300">
        <f t="shared" si="117"/>
        <v>0</v>
      </c>
      <c r="BL102" s="306">
        <f t="shared" si="118"/>
        <v>0</v>
      </c>
      <c r="BM102" s="306">
        <f t="shared" si="119"/>
        <v>0</v>
      </c>
      <c r="BN102" s="308">
        <f t="shared" si="120"/>
        <v>0</v>
      </c>
      <c r="BO102" s="307">
        <f t="shared" si="121"/>
        <v>0</v>
      </c>
      <c r="BP102" s="307">
        <f t="shared" si="122"/>
        <v>0</v>
      </c>
      <c r="BQ102" s="306">
        <f t="shared" si="123"/>
        <v>0</v>
      </c>
      <c r="BR102" s="306">
        <f t="shared" si="124"/>
        <v>0</v>
      </c>
      <c r="BS102" s="306">
        <f t="shared" si="125"/>
        <v>0</v>
      </c>
      <c r="BT102" s="306">
        <f t="shared" si="126"/>
        <v>0</v>
      </c>
      <c r="BU102" s="305">
        <f t="shared" si="127"/>
        <v>0</v>
      </c>
      <c r="BV102" s="304">
        <f t="shared" si="128"/>
        <v>0</v>
      </c>
      <c r="BW102" s="301">
        <f t="shared" si="129"/>
        <v>0</v>
      </c>
      <c r="BX102" s="301">
        <f t="shared" si="130"/>
        <v>0</v>
      </c>
      <c r="BY102" s="301">
        <f t="shared" si="131"/>
        <v>0</v>
      </c>
      <c r="BZ102" s="301">
        <f t="shared" si="132"/>
        <v>0</v>
      </c>
      <c r="CA102" s="301">
        <f t="shared" si="133"/>
        <v>0</v>
      </c>
      <c r="CB102" s="301">
        <f t="shared" si="134"/>
        <v>0</v>
      </c>
      <c r="CC102" s="301">
        <f t="shared" si="135"/>
        <v>0</v>
      </c>
      <c r="CD102" s="301">
        <f t="shared" si="136"/>
        <v>0</v>
      </c>
      <c r="CE102" s="301">
        <f t="shared" si="137"/>
        <v>0</v>
      </c>
      <c r="CF102" s="300">
        <f t="shared" si="138"/>
        <v>0</v>
      </c>
      <c r="CG102" s="300"/>
      <c r="CH102" s="300">
        <f t="shared" si="139"/>
        <v>0</v>
      </c>
      <c r="CI102" s="300">
        <f t="shared" si="140"/>
        <v>0</v>
      </c>
      <c r="CJ102" s="300">
        <f t="shared" si="141"/>
        <v>0</v>
      </c>
      <c r="CK102" s="300">
        <f t="shared" si="142"/>
        <v>0</v>
      </c>
      <c r="CL102" s="303"/>
      <c r="CM102" s="302">
        <f t="shared" si="143"/>
        <v>0</v>
      </c>
      <c r="CN102" s="302">
        <f t="shared" si="144"/>
        <v>0</v>
      </c>
      <c r="CO102" s="301">
        <f t="shared" si="145"/>
        <v>0</v>
      </c>
      <c r="CP102" s="301">
        <f t="shared" si="146"/>
        <v>0</v>
      </c>
      <c r="CQ102" s="301">
        <f t="shared" si="147"/>
        <v>0</v>
      </c>
      <c r="CR102" s="301">
        <f t="shared" si="148"/>
        <v>0</v>
      </c>
      <c r="CS102" s="301">
        <f t="shared" si="149"/>
        <v>0</v>
      </c>
      <c r="CT102" s="301">
        <f t="shared" si="150"/>
        <v>0</v>
      </c>
      <c r="CU102" s="301">
        <f t="shared" si="151"/>
        <v>0</v>
      </c>
      <c r="CV102" s="301">
        <f t="shared" si="152"/>
        <v>0</v>
      </c>
      <c r="CW102" s="301">
        <f t="shared" si="153"/>
        <v>0</v>
      </c>
      <c r="CX102" s="301">
        <f t="shared" si="154"/>
        <v>0</v>
      </c>
      <c r="CY102" s="301">
        <f t="shared" si="155"/>
        <v>0</v>
      </c>
      <c r="CZ102" s="301">
        <f t="shared" si="156"/>
        <v>0</v>
      </c>
      <c r="DA102" s="300">
        <f t="shared" si="157"/>
        <v>0</v>
      </c>
      <c r="DC102" s="299">
        <f t="shared" si="158"/>
        <v>0</v>
      </c>
      <c r="DD102" s="299">
        <f t="shared" si="159"/>
        <v>0</v>
      </c>
      <c r="DE102" s="299">
        <f t="shared" si="160"/>
        <v>0</v>
      </c>
    </row>
    <row r="103" spans="2:109" x14ac:dyDescent="0.2">
      <c r="B103" s="368"/>
      <c r="C103" s="368"/>
      <c r="D103" s="315"/>
      <c r="E103" s="315"/>
      <c r="F103" s="315"/>
      <c r="G103" s="368"/>
      <c r="H103" s="368"/>
      <c r="I103" s="368"/>
      <c r="J103" s="368"/>
      <c r="K103" s="368"/>
      <c r="M103" s="344" t="str">
        <f t="shared" si="82"/>
        <v/>
      </c>
      <c r="N103" s="367" t="str">
        <f t="shared" si="162"/>
        <v/>
      </c>
      <c r="O103" s="344" t="str">
        <f t="shared" si="161"/>
        <v/>
      </c>
      <c r="P103" s="347"/>
      <c r="Q103" s="232" t="str">
        <f t="shared" si="83"/>
        <v/>
      </c>
      <c r="AB103" s="314" t="str">
        <f t="shared" si="84"/>
        <v/>
      </c>
      <c r="AC103" s="312" t="str">
        <f t="shared" si="85"/>
        <v/>
      </c>
      <c r="AD103" s="313" t="str">
        <f t="shared" si="86"/>
        <v/>
      </c>
      <c r="AE103" s="312" t="str">
        <f t="shared" si="87"/>
        <v/>
      </c>
      <c r="AF103" s="313" t="str">
        <f t="shared" si="88"/>
        <v/>
      </c>
      <c r="AG103" s="312" t="str">
        <f t="shared" si="89"/>
        <v/>
      </c>
      <c r="AH103" s="313" t="str">
        <f t="shared" si="90"/>
        <v/>
      </c>
      <c r="AI103" s="312" t="str">
        <f t="shared" si="91"/>
        <v/>
      </c>
      <c r="AJ103" s="311" t="str">
        <f t="shared" si="92"/>
        <v/>
      </c>
      <c r="AK103" s="310" t="str">
        <f t="shared" si="93"/>
        <v/>
      </c>
      <c r="AL103" s="310" t="str">
        <f t="shared" si="94"/>
        <v/>
      </c>
      <c r="AM103" s="309" t="str">
        <f t="shared" si="95"/>
        <v/>
      </c>
      <c r="AN103" s="309" t="str">
        <f t="shared" si="96"/>
        <v/>
      </c>
      <c r="AP103" s="306">
        <f t="shared" si="97"/>
        <v>0</v>
      </c>
      <c r="AQ103" s="306">
        <f t="shared" si="98"/>
        <v>0</v>
      </c>
      <c r="AR103" s="308">
        <f t="shared" si="99"/>
        <v>0</v>
      </c>
      <c r="AS103" s="306">
        <f t="shared" si="100"/>
        <v>0</v>
      </c>
      <c r="AT103" s="306">
        <f t="shared" si="101"/>
        <v>0</v>
      </c>
      <c r="AU103" s="306">
        <f t="shared" si="102"/>
        <v>0</v>
      </c>
      <c r="AV103" s="306">
        <f t="shared" si="103"/>
        <v>0</v>
      </c>
      <c r="AW103" s="306">
        <f t="shared" si="104"/>
        <v>0</v>
      </c>
      <c r="AX103" s="306">
        <f t="shared" si="105"/>
        <v>0</v>
      </c>
      <c r="AY103" s="305">
        <f t="shared" si="106"/>
        <v>0</v>
      </c>
      <c r="AZ103" s="304">
        <f t="shared" si="107"/>
        <v>0</v>
      </c>
      <c r="BA103" s="301">
        <f t="shared" si="108"/>
        <v>0</v>
      </c>
      <c r="BB103" s="301">
        <f t="shared" si="109"/>
        <v>0</v>
      </c>
      <c r="BC103" s="301">
        <f t="shared" si="110"/>
        <v>0</v>
      </c>
      <c r="BD103" s="301">
        <f t="shared" si="111"/>
        <v>0</v>
      </c>
      <c r="BE103" s="301">
        <f t="shared" si="112"/>
        <v>0</v>
      </c>
      <c r="BF103" s="301">
        <f t="shared" si="113"/>
        <v>0</v>
      </c>
      <c r="BG103" s="301">
        <f t="shared" si="114"/>
        <v>0</v>
      </c>
      <c r="BH103" s="301">
        <f t="shared" si="115"/>
        <v>0</v>
      </c>
      <c r="BI103" s="301">
        <f t="shared" si="116"/>
        <v>0</v>
      </c>
      <c r="BJ103" s="300">
        <f t="shared" si="117"/>
        <v>0</v>
      </c>
      <c r="BL103" s="306">
        <f t="shared" si="118"/>
        <v>0</v>
      </c>
      <c r="BM103" s="306">
        <f t="shared" si="119"/>
        <v>0</v>
      </c>
      <c r="BN103" s="308">
        <f t="shared" si="120"/>
        <v>0</v>
      </c>
      <c r="BO103" s="307">
        <f t="shared" si="121"/>
        <v>0</v>
      </c>
      <c r="BP103" s="307">
        <f t="shared" si="122"/>
        <v>0</v>
      </c>
      <c r="BQ103" s="306">
        <f t="shared" si="123"/>
        <v>0</v>
      </c>
      <c r="BR103" s="306">
        <f t="shared" si="124"/>
        <v>0</v>
      </c>
      <c r="BS103" s="306">
        <f t="shared" si="125"/>
        <v>0</v>
      </c>
      <c r="BT103" s="306">
        <f t="shared" si="126"/>
        <v>0</v>
      </c>
      <c r="BU103" s="305">
        <f t="shared" si="127"/>
        <v>0</v>
      </c>
      <c r="BV103" s="304">
        <f t="shared" si="128"/>
        <v>0</v>
      </c>
      <c r="BW103" s="301">
        <f t="shared" si="129"/>
        <v>0</v>
      </c>
      <c r="BX103" s="301">
        <f t="shared" si="130"/>
        <v>0</v>
      </c>
      <c r="BY103" s="301">
        <f t="shared" si="131"/>
        <v>0</v>
      </c>
      <c r="BZ103" s="301">
        <f t="shared" si="132"/>
        <v>0</v>
      </c>
      <c r="CA103" s="301">
        <f t="shared" si="133"/>
        <v>0</v>
      </c>
      <c r="CB103" s="301">
        <f t="shared" si="134"/>
        <v>0</v>
      </c>
      <c r="CC103" s="301">
        <f t="shared" si="135"/>
        <v>0</v>
      </c>
      <c r="CD103" s="301">
        <f t="shared" si="136"/>
        <v>0</v>
      </c>
      <c r="CE103" s="301">
        <f t="shared" si="137"/>
        <v>0</v>
      </c>
      <c r="CF103" s="300">
        <f t="shared" si="138"/>
        <v>0</v>
      </c>
      <c r="CG103" s="300"/>
      <c r="CH103" s="300">
        <f t="shared" si="139"/>
        <v>0</v>
      </c>
      <c r="CI103" s="300">
        <f t="shared" si="140"/>
        <v>0</v>
      </c>
      <c r="CJ103" s="300">
        <f t="shared" si="141"/>
        <v>0</v>
      </c>
      <c r="CK103" s="300">
        <f t="shared" si="142"/>
        <v>0</v>
      </c>
      <c r="CL103" s="303"/>
      <c r="CM103" s="302">
        <f t="shared" si="143"/>
        <v>0</v>
      </c>
      <c r="CN103" s="302">
        <f t="shared" si="144"/>
        <v>0</v>
      </c>
      <c r="CO103" s="301">
        <f t="shared" si="145"/>
        <v>0</v>
      </c>
      <c r="CP103" s="301">
        <f t="shared" si="146"/>
        <v>0</v>
      </c>
      <c r="CQ103" s="301">
        <f t="shared" si="147"/>
        <v>0</v>
      </c>
      <c r="CR103" s="301">
        <f t="shared" si="148"/>
        <v>0</v>
      </c>
      <c r="CS103" s="301">
        <f t="shared" si="149"/>
        <v>0</v>
      </c>
      <c r="CT103" s="301">
        <f t="shared" si="150"/>
        <v>0</v>
      </c>
      <c r="CU103" s="301">
        <f t="shared" si="151"/>
        <v>0</v>
      </c>
      <c r="CV103" s="301">
        <f t="shared" si="152"/>
        <v>0</v>
      </c>
      <c r="CW103" s="301">
        <f t="shared" si="153"/>
        <v>0</v>
      </c>
      <c r="CX103" s="301">
        <f t="shared" si="154"/>
        <v>0</v>
      </c>
      <c r="CY103" s="301">
        <f t="shared" si="155"/>
        <v>0</v>
      </c>
      <c r="CZ103" s="301">
        <f t="shared" si="156"/>
        <v>0</v>
      </c>
      <c r="DA103" s="300">
        <f t="shared" si="157"/>
        <v>0</v>
      </c>
      <c r="DC103" s="299">
        <f t="shared" si="158"/>
        <v>0</v>
      </c>
      <c r="DD103" s="299">
        <f t="shared" si="159"/>
        <v>0</v>
      </c>
      <c r="DE103" s="299">
        <f t="shared" si="160"/>
        <v>0</v>
      </c>
    </row>
    <row r="104" spans="2:109" x14ac:dyDescent="0.2">
      <c r="B104" s="368"/>
      <c r="C104" s="368"/>
      <c r="D104" s="315"/>
      <c r="E104" s="315"/>
      <c r="F104" s="315"/>
      <c r="G104" s="368"/>
      <c r="H104" s="368"/>
      <c r="I104" s="368"/>
      <c r="J104" s="368"/>
      <c r="K104" s="368"/>
      <c r="M104" s="344" t="str">
        <f t="shared" si="82"/>
        <v/>
      </c>
      <c r="N104" s="367" t="str">
        <f t="shared" si="162"/>
        <v/>
      </c>
      <c r="O104" s="344" t="str">
        <f t="shared" si="161"/>
        <v/>
      </c>
      <c r="P104" s="347"/>
      <c r="Q104" s="232" t="str">
        <f t="shared" si="83"/>
        <v/>
      </c>
      <c r="AB104" s="314" t="str">
        <f t="shared" si="84"/>
        <v/>
      </c>
      <c r="AC104" s="312" t="str">
        <f t="shared" si="85"/>
        <v/>
      </c>
      <c r="AD104" s="313" t="str">
        <f t="shared" si="86"/>
        <v/>
      </c>
      <c r="AE104" s="312" t="str">
        <f t="shared" si="87"/>
        <v/>
      </c>
      <c r="AF104" s="313" t="str">
        <f t="shared" si="88"/>
        <v/>
      </c>
      <c r="AG104" s="312" t="str">
        <f t="shared" si="89"/>
        <v/>
      </c>
      <c r="AH104" s="313" t="str">
        <f t="shared" si="90"/>
        <v/>
      </c>
      <c r="AI104" s="312" t="str">
        <f t="shared" si="91"/>
        <v/>
      </c>
      <c r="AJ104" s="311" t="str">
        <f t="shared" si="92"/>
        <v/>
      </c>
      <c r="AK104" s="310" t="str">
        <f t="shared" si="93"/>
        <v/>
      </c>
      <c r="AL104" s="310" t="str">
        <f t="shared" si="94"/>
        <v/>
      </c>
      <c r="AM104" s="309" t="str">
        <f t="shared" si="95"/>
        <v/>
      </c>
      <c r="AN104" s="309" t="str">
        <f t="shared" si="96"/>
        <v/>
      </c>
      <c r="AP104" s="306">
        <f t="shared" si="97"/>
        <v>0</v>
      </c>
      <c r="AQ104" s="306">
        <f t="shared" si="98"/>
        <v>0</v>
      </c>
      <c r="AR104" s="308">
        <f t="shared" si="99"/>
        <v>0</v>
      </c>
      <c r="AS104" s="306">
        <f t="shared" si="100"/>
        <v>0</v>
      </c>
      <c r="AT104" s="306">
        <f t="shared" si="101"/>
        <v>0</v>
      </c>
      <c r="AU104" s="306">
        <f t="shared" si="102"/>
        <v>0</v>
      </c>
      <c r="AV104" s="306">
        <f t="shared" si="103"/>
        <v>0</v>
      </c>
      <c r="AW104" s="306">
        <f t="shared" si="104"/>
        <v>0</v>
      </c>
      <c r="AX104" s="306">
        <f t="shared" si="105"/>
        <v>0</v>
      </c>
      <c r="AY104" s="305">
        <f t="shared" si="106"/>
        <v>0</v>
      </c>
      <c r="AZ104" s="304">
        <f t="shared" si="107"/>
        <v>0</v>
      </c>
      <c r="BA104" s="301">
        <f t="shared" si="108"/>
        <v>0</v>
      </c>
      <c r="BB104" s="301">
        <f t="shared" si="109"/>
        <v>0</v>
      </c>
      <c r="BC104" s="301">
        <f t="shared" si="110"/>
        <v>0</v>
      </c>
      <c r="BD104" s="301">
        <f t="shared" si="111"/>
        <v>0</v>
      </c>
      <c r="BE104" s="301">
        <f t="shared" si="112"/>
        <v>0</v>
      </c>
      <c r="BF104" s="301">
        <f t="shared" si="113"/>
        <v>0</v>
      </c>
      <c r="BG104" s="301">
        <f t="shared" si="114"/>
        <v>0</v>
      </c>
      <c r="BH104" s="301">
        <f t="shared" si="115"/>
        <v>0</v>
      </c>
      <c r="BI104" s="301">
        <f t="shared" si="116"/>
        <v>0</v>
      </c>
      <c r="BJ104" s="300">
        <f t="shared" si="117"/>
        <v>0</v>
      </c>
      <c r="BL104" s="306">
        <f t="shared" si="118"/>
        <v>0</v>
      </c>
      <c r="BM104" s="306">
        <f t="shared" si="119"/>
        <v>0</v>
      </c>
      <c r="BN104" s="308">
        <f t="shared" si="120"/>
        <v>0</v>
      </c>
      <c r="BO104" s="307">
        <f t="shared" si="121"/>
        <v>0</v>
      </c>
      <c r="BP104" s="307">
        <f t="shared" si="122"/>
        <v>0</v>
      </c>
      <c r="BQ104" s="306">
        <f t="shared" si="123"/>
        <v>0</v>
      </c>
      <c r="BR104" s="306">
        <f t="shared" si="124"/>
        <v>0</v>
      </c>
      <c r="BS104" s="306">
        <f t="shared" si="125"/>
        <v>0</v>
      </c>
      <c r="BT104" s="306">
        <f t="shared" si="126"/>
        <v>0</v>
      </c>
      <c r="BU104" s="305">
        <f t="shared" si="127"/>
        <v>0</v>
      </c>
      <c r="BV104" s="304">
        <f t="shared" si="128"/>
        <v>0</v>
      </c>
      <c r="BW104" s="301">
        <f t="shared" si="129"/>
        <v>0</v>
      </c>
      <c r="BX104" s="301">
        <f t="shared" si="130"/>
        <v>0</v>
      </c>
      <c r="BY104" s="301">
        <f t="shared" si="131"/>
        <v>0</v>
      </c>
      <c r="BZ104" s="301">
        <f t="shared" si="132"/>
        <v>0</v>
      </c>
      <c r="CA104" s="301">
        <f t="shared" si="133"/>
        <v>0</v>
      </c>
      <c r="CB104" s="301">
        <f t="shared" si="134"/>
        <v>0</v>
      </c>
      <c r="CC104" s="301">
        <f t="shared" si="135"/>
        <v>0</v>
      </c>
      <c r="CD104" s="301">
        <f t="shared" si="136"/>
        <v>0</v>
      </c>
      <c r="CE104" s="301">
        <f t="shared" si="137"/>
        <v>0</v>
      </c>
      <c r="CF104" s="300">
        <f t="shared" si="138"/>
        <v>0</v>
      </c>
      <c r="CG104" s="300"/>
      <c r="CH104" s="300">
        <f t="shared" si="139"/>
        <v>0</v>
      </c>
      <c r="CI104" s="300">
        <f t="shared" si="140"/>
        <v>0</v>
      </c>
      <c r="CJ104" s="300">
        <f t="shared" si="141"/>
        <v>0</v>
      </c>
      <c r="CK104" s="300">
        <f t="shared" si="142"/>
        <v>0</v>
      </c>
      <c r="CL104" s="303"/>
      <c r="CM104" s="302">
        <f t="shared" si="143"/>
        <v>0</v>
      </c>
      <c r="CN104" s="302">
        <f t="shared" si="144"/>
        <v>0</v>
      </c>
      <c r="CO104" s="301">
        <f t="shared" si="145"/>
        <v>0</v>
      </c>
      <c r="CP104" s="301">
        <f t="shared" si="146"/>
        <v>0</v>
      </c>
      <c r="CQ104" s="301">
        <f t="shared" si="147"/>
        <v>0</v>
      </c>
      <c r="CR104" s="301">
        <f t="shared" si="148"/>
        <v>0</v>
      </c>
      <c r="CS104" s="301">
        <f t="shared" si="149"/>
        <v>0</v>
      </c>
      <c r="CT104" s="301">
        <f t="shared" si="150"/>
        <v>0</v>
      </c>
      <c r="CU104" s="301">
        <f t="shared" si="151"/>
        <v>0</v>
      </c>
      <c r="CV104" s="301">
        <f t="shared" si="152"/>
        <v>0</v>
      </c>
      <c r="CW104" s="301">
        <f t="shared" si="153"/>
        <v>0</v>
      </c>
      <c r="CX104" s="301">
        <f t="shared" si="154"/>
        <v>0</v>
      </c>
      <c r="CY104" s="301">
        <f t="shared" si="155"/>
        <v>0</v>
      </c>
      <c r="CZ104" s="301">
        <f t="shared" si="156"/>
        <v>0</v>
      </c>
      <c r="DA104" s="300">
        <f t="shared" si="157"/>
        <v>0</v>
      </c>
      <c r="DC104" s="299">
        <f t="shared" si="158"/>
        <v>0</v>
      </c>
      <c r="DD104" s="299">
        <f t="shared" si="159"/>
        <v>0</v>
      </c>
      <c r="DE104" s="299">
        <f t="shared" si="160"/>
        <v>0</v>
      </c>
    </row>
    <row r="105" spans="2:109" x14ac:dyDescent="0.2">
      <c r="B105" s="368"/>
      <c r="C105" s="368"/>
      <c r="D105" s="315"/>
      <c r="E105" s="315"/>
      <c r="F105" s="315"/>
      <c r="G105" s="368"/>
      <c r="H105" s="368"/>
      <c r="I105" s="368"/>
      <c r="J105" s="368"/>
      <c r="K105" s="368"/>
      <c r="M105" s="344" t="str">
        <f t="shared" si="82"/>
        <v/>
      </c>
      <c r="N105" s="367" t="str">
        <f t="shared" si="162"/>
        <v/>
      </c>
      <c r="O105" s="344" t="str">
        <f t="shared" si="161"/>
        <v/>
      </c>
      <c r="P105" s="347"/>
      <c r="Q105" s="232" t="str">
        <f t="shared" si="83"/>
        <v/>
      </c>
      <c r="AB105" s="314" t="str">
        <f t="shared" si="84"/>
        <v/>
      </c>
      <c r="AC105" s="312" t="str">
        <f t="shared" si="85"/>
        <v/>
      </c>
      <c r="AD105" s="313" t="str">
        <f t="shared" si="86"/>
        <v/>
      </c>
      <c r="AE105" s="312" t="str">
        <f t="shared" si="87"/>
        <v/>
      </c>
      <c r="AF105" s="313" t="str">
        <f t="shared" si="88"/>
        <v/>
      </c>
      <c r="AG105" s="312" t="str">
        <f t="shared" si="89"/>
        <v/>
      </c>
      <c r="AH105" s="313" t="str">
        <f t="shared" si="90"/>
        <v/>
      </c>
      <c r="AI105" s="312" t="str">
        <f t="shared" si="91"/>
        <v/>
      </c>
      <c r="AJ105" s="311" t="str">
        <f t="shared" si="92"/>
        <v/>
      </c>
      <c r="AK105" s="310" t="str">
        <f t="shared" si="93"/>
        <v/>
      </c>
      <c r="AL105" s="310" t="str">
        <f t="shared" si="94"/>
        <v/>
      </c>
      <c r="AM105" s="309" t="str">
        <f t="shared" si="95"/>
        <v/>
      </c>
      <c r="AN105" s="309" t="str">
        <f t="shared" si="96"/>
        <v/>
      </c>
      <c r="AP105" s="306">
        <f t="shared" si="97"/>
        <v>0</v>
      </c>
      <c r="AQ105" s="306">
        <f t="shared" si="98"/>
        <v>0</v>
      </c>
      <c r="AR105" s="308">
        <f t="shared" si="99"/>
        <v>0</v>
      </c>
      <c r="AS105" s="306">
        <f t="shared" si="100"/>
        <v>0</v>
      </c>
      <c r="AT105" s="306">
        <f t="shared" si="101"/>
        <v>0</v>
      </c>
      <c r="AU105" s="306">
        <f t="shared" si="102"/>
        <v>0</v>
      </c>
      <c r="AV105" s="306">
        <f t="shared" si="103"/>
        <v>0</v>
      </c>
      <c r="AW105" s="306">
        <f t="shared" si="104"/>
        <v>0</v>
      </c>
      <c r="AX105" s="306">
        <f t="shared" si="105"/>
        <v>0</v>
      </c>
      <c r="AY105" s="305">
        <f t="shared" si="106"/>
        <v>0</v>
      </c>
      <c r="AZ105" s="304">
        <f t="shared" si="107"/>
        <v>0</v>
      </c>
      <c r="BA105" s="301">
        <f t="shared" si="108"/>
        <v>0</v>
      </c>
      <c r="BB105" s="301">
        <f t="shared" si="109"/>
        <v>0</v>
      </c>
      <c r="BC105" s="301">
        <f t="shared" si="110"/>
        <v>0</v>
      </c>
      <c r="BD105" s="301">
        <f t="shared" si="111"/>
        <v>0</v>
      </c>
      <c r="BE105" s="301">
        <f t="shared" si="112"/>
        <v>0</v>
      </c>
      <c r="BF105" s="301">
        <f t="shared" si="113"/>
        <v>0</v>
      </c>
      <c r="BG105" s="301">
        <f t="shared" si="114"/>
        <v>0</v>
      </c>
      <c r="BH105" s="301">
        <f t="shared" si="115"/>
        <v>0</v>
      </c>
      <c r="BI105" s="301">
        <f t="shared" si="116"/>
        <v>0</v>
      </c>
      <c r="BJ105" s="300">
        <f t="shared" si="117"/>
        <v>0</v>
      </c>
      <c r="BL105" s="306">
        <f t="shared" si="118"/>
        <v>0</v>
      </c>
      <c r="BM105" s="306">
        <f t="shared" si="119"/>
        <v>0</v>
      </c>
      <c r="BN105" s="308">
        <f t="shared" si="120"/>
        <v>0</v>
      </c>
      <c r="BO105" s="307">
        <f t="shared" si="121"/>
        <v>0</v>
      </c>
      <c r="BP105" s="307">
        <f t="shared" si="122"/>
        <v>0</v>
      </c>
      <c r="BQ105" s="306">
        <f t="shared" si="123"/>
        <v>0</v>
      </c>
      <c r="BR105" s="306">
        <f t="shared" si="124"/>
        <v>0</v>
      </c>
      <c r="BS105" s="306">
        <f t="shared" si="125"/>
        <v>0</v>
      </c>
      <c r="BT105" s="306">
        <f t="shared" si="126"/>
        <v>0</v>
      </c>
      <c r="BU105" s="305">
        <f t="shared" si="127"/>
        <v>0</v>
      </c>
      <c r="BV105" s="304">
        <f t="shared" si="128"/>
        <v>0</v>
      </c>
      <c r="BW105" s="301">
        <f t="shared" si="129"/>
        <v>0</v>
      </c>
      <c r="BX105" s="301">
        <f t="shared" si="130"/>
        <v>0</v>
      </c>
      <c r="BY105" s="301">
        <f t="shared" si="131"/>
        <v>0</v>
      </c>
      <c r="BZ105" s="301">
        <f t="shared" si="132"/>
        <v>0</v>
      </c>
      <c r="CA105" s="301">
        <f t="shared" si="133"/>
        <v>0</v>
      </c>
      <c r="CB105" s="301">
        <f t="shared" si="134"/>
        <v>0</v>
      </c>
      <c r="CC105" s="301">
        <f t="shared" si="135"/>
        <v>0</v>
      </c>
      <c r="CD105" s="301">
        <f t="shared" si="136"/>
        <v>0</v>
      </c>
      <c r="CE105" s="301">
        <f t="shared" si="137"/>
        <v>0</v>
      </c>
      <c r="CF105" s="300">
        <f t="shared" si="138"/>
        <v>0</v>
      </c>
      <c r="CG105" s="300"/>
      <c r="CH105" s="300">
        <f t="shared" si="139"/>
        <v>0</v>
      </c>
      <c r="CI105" s="300">
        <f t="shared" si="140"/>
        <v>0</v>
      </c>
      <c r="CJ105" s="300">
        <f t="shared" si="141"/>
        <v>0</v>
      </c>
      <c r="CK105" s="300">
        <f t="shared" si="142"/>
        <v>0</v>
      </c>
      <c r="CL105" s="303"/>
      <c r="CM105" s="302">
        <f t="shared" si="143"/>
        <v>0</v>
      </c>
      <c r="CN105" s="302">
        <f t="shared" si="144"/>
        <v>0</v>
      </c>
      <c r="CO105" s="301">
        <f t="shared" si="145"/>
        <v>0</v>
      </c>
      <c r="CP105" s="301">
        <f t="shared" si="146"/>
        <v>0</v>
      </c>
      <c r="CQ105" s="301">
        <f t="shared" si="147"/>
        <v>0</v>
      </c>
      <c r="CR105" s="301">
        <f t="shared" si="148"/>
        <v>0</v>
      </c>
      <c r="CS105" s="301">
        <f t="shared" si="149"/>
        <v>0</v>
      </c>
      <c r="CT105" s="301">
        <f t="shared" si="150"/>
        <v>0</v>
      </c>
      <c r="CU105" s="301">
        <f t="shared" si="151"/>
        <v>0</v>
      </c>
      <c r="CV105" s="301">
        <f t="shared" si="152"/>
        <v>0</v>
      </c>
      <c r="CW105" s="301">
        <f t="shared" si="153"/>
        <v>0</v>
      </c>
      <c r="CX105" s="301">
        <f t="shared" si="154"/>
        <v>0</v>
      </c>
      <c r="CY105" s="301">
        <f t="shared" si="155"/>
        <v>0</v>
      </c>
      <c r="CZ105" s="301">
        <f t="shared" si="156"/>
        <v>0</v>
      </c>
      <c r="DA105" s="300">
        <f t="shared" si="157"/>
        <v>0</v>
      </c>
      <c r="DC105" s="299">
        <f t="shared" si="158"/>
        <v>0</v>
      </c>
      <c r="DD105" s="299">
        <f t="shared" si="159"/>
        <v>0</v>
      </c>
      <c r="DE105" s="299">
        <f t="shared" si="160"/>
        <v>0</v>
      </c>
    </row>
    <row r="106" spans="2:109" x14ac:dyDescent="0.2">
      <c r="B106" s="368"/>
      <c r="C106" s="368"/>
      <c r="D106" s="315"/>
      <c r="E106" s="315"/>
      <c r="F106" s="315"/>
      <c r="G106" s="368"/>
      <c r="H106" s="368"/>
      <c r="I106" s="368"/>
      <c r="J106" s="368"/>
      <c r="K106" s="368"/>
      <c r="M106" s="344" t="str">
        <f t="shared" si="82"/>
        <v/>
      </c>
      <c r="N106" s="367" t="str">
        <f t="shared" si="162"/>
        <v/>
      </c>
      <c r="O106" s="344" t="str">
        <f t="shared" si="161"/>
        <v/>
      </c>
      <c r="P106" s="347"/>
      <c r="Q106" s="232" t="str">
        <f t="shared" si="83"/>
        <v/>
      </c>
      <c r="AB106" s="314" t="str">
        <f t="shared" si="84"/>
        <v/>
      </c>
      <c r="AC106" s="312" t="str">
        <f t="shared" si="85"/>
        <v/>
      </c>
      <c r="AD106" s="313" t="str">
        <f t="shared" si="86"/>
        <v/>
      </c>
      <c r="AE106" s="312" t="str">
        <f t="shared" si="87"/>
        <v/>
      </c>
      <c r="AF106" s="313" t="str">
        <f t="shared" si="88"/>
        <v/>
      </c>
      <c r="AG106" s="312" t="str">
        <f t="shared" si="89"/>
        <v/>
      </c>
      <c r="AH106" s="313" t="str">
        <f t="shared" si="90"/>
        <v/>
      </c>
      <c r="AI106" s="312" t="str">
        <f t="shared" si="91"/>
        <v/>
      </c>
      <c r="AJ106" s="311" t="str">
        <f t="shared" si="92"/>
        <v/>
      </c>
      <c r="AK106" s="310" t="str">
        <f t="shared" si="93"/>
        <v/>
      </c>
      <c r="AL106" s="310" t="str">
        <f t="shared" si="94"/>
        <v/>
      </c>
      <c r="AM106" s="309" t="str">
        <f t="shared" si="95"/>
        <v/>
      </c>
      <c r="AN106" s="309" t="str">
        <f t="shared" si="96"/>
        <v/>
      </c>
      <c r="AP106" s="306">
        <f t="shared" si="97"/>
        <v>0</v>
      </c>
      <c r="AQ106" s="306">
        <f t="shared" si="98"/>
        <v>0</v>
      </c>
      <c r="AR106" s="308">
        <f t="shared" si="99"/>
        <v>0</v>
      </c>
      <c r="AS106" s="306">
        <f t="shared" si="100"/>
        <v>0</v>
      </c>
      <c r="AT106" s="306">
        <f t="shared" si="101"/>
        <v>0</v>
      </c>
      <c r="AU106" s="306">
        <f t="shared" si="102"/>
        <v>0</v>
      </c>
      <c r="AV106" s="306">
        <f t="shared" si="103"/>
        <v>0</v>
      </c>
      <c r="AW106" s="306">
        <f t="shared" si="104"/>
        <v>0</v>
      </c>
      <c r="AX106" s="306">
        <f t="shared" si="105"/>
        <v>0</v>
      </c>
      <c r="AY106" s="305">
        <f t="shared" si="106"/>
        <v>0</v>
      </c>
      <c r="AZ106" s="304">
        <f t="shared" si="107"/>
        <v>0</v>
      </c>
      <c r="BA106" s="301">
        <f t="shared" si="108"/>
        <v>0</v>
      </c>
      <c r="BB106" s="301">
        <f t="shared" si="109"/>
        <v>0</v>
      </c>
      <c r="BC106" s="301">
        <f t="shared" si="110"/>
        <v>0</v>
      </c>
      <c r="BD106" s="301">
        <f t="shared" si="111"/>
        <v>0</v>
      </c>
      <c r="BE106" s="301">
        <f t="shared" si="112"/>
        <v>0</v>
      </c>
      <c r="BF106" s="301">
        <f t="shared" si="113"/>
        <v>0</v>
      </c>
      <c r="BG106" s="301">
        <f t="shared" si="114"/>
        <v>0</v>
      </c>
      <c r="BH106" s="301">
        <f t="shared" si="115"/>
        <v>0</v>
      </c>
      <c r="BI106" s="301">
        <f t="shared" si="116"/>
        <v>0</v>
      </c>
      <c r="BJ106" s="300">
        <f t="shared" si="117"/>
        <v>0</v>
      </c>
      <c r="BL106" s="306">
        <f t="shared" si="118"/>
        <v>0</v>
      </c>
      <c r="BM106" s="306">
        <f t="shared" si="119"/>
        <v>0</v>
      </c>
      <c r="BN106" s="308">
        <f t="shared" si="120"/>
        <v>0</v>
      </c>
      <c r="BO106" s="307">
        <f t="shared" si="121"/>
        <v>0</v>
      </c>
      <c r="BP106" s="307">
        <f t="shared" si="122"/>
        <v>0</v>
      </c>
      <c r="BQ106" s="306">
        <f t="shared" si="123"/>
        <v>0</v>
      </c>
      <c r="BR106" s="306">
        <f t="shared" si="124"/>
        <v>0</v>
      </c>
      <c r="BS106" s="306">
        <f t="shared" si="125"/>
        <v>0</v>
      </c>
      <c r="BT106" s="306">
        <f t="shared" si="126"/>
        <v>0</v>
      </c>
      <c r="BU106" s="305">
        <f t="shared" si="127"/>
        <v>0</v>
      </c>
      <c r="BV106" s="304">
        <f t="shared" si="128"/>
        <v>0</v>
      </c>
      <c r="BW106" s="301">
        <f t="shared" si="129"/>
        <v>0</v>
      </c>
      <c r="BX106" s="301">
        <f t="shared" si="130"/>
        <v>0</v>
      </c>
      <c r="BY106" s="301">
        <f t="shared" si="131"/>
        <v>0</v>
      </c>
      <c r="BZ106" s="301">
        <f t="shared" si="132"/>
        <v>0</v>
      </c>
      <c r="CA106" s="301">
        <f t="shared" si="133"/>
        <v>0</v>
      </c>
      <c r="CB106" s="301">
        <f t="shared" si="134"/>
        <v>0</v>
      </c>
      <c r="CC106" s="301">
        <f t="shared" si="135"/>
        <v>0</v>
      </c>
      <c r="CD106" s="301">
        <f t="shared" si="136"/>
        <v>0</v>
      </c>
      <c r="CE106" s="301">
        <f t="shared" si="137"/>
        <v>0</v>
      </c>
      <c r="CF106" s="300">
        <f t="shared" si="138"/>
        <v>0</v>
      </c>
      <c r="CG106" s="300"/>
      <c r="CH106" s="300">
        <f t="shared" si="139"/>
        <v>0</v>
      </c>
      <c r="CI106" s="300">
        <f t="shared" si="140"/>
        <v>0</v>
      </c>
      <c r="CJ106" s="300">
        <f t="shared" si="141"/>
        <v>0</v>
      </c>
      <c r="CK106" s="300">
        <f t="shared" si="142"/>
        <v>0</v>
      </c>
      <c r="CL106" s="303"/>
      <c r="CM106" s="302">
        <f t="shared" si="143"/>
        <v>0</v>
      </c>
      <c r="CN106" s="302">
        <f t="shared" si="144"/>
        <v>0</v>
      </c>
      <c r="CO106" s="301">
        <f t="shared" si="145"/>
        <v>0</v>
      </c>
      <c r="CP106" s="301">
        <f t="shared" si="146"/>
        <v>0</v>
      </c>
      <c r="CQ106" s="301">
        <f t="shared" si="147"/>
        <v>0</v>
      </c>
      <c r="CR106" s="301">
        <f t="shared" si="148"/>
        <v>0</v>
      </c>
      <c r="CS106" s="301">
        <f t="shared" si="149"/>
        <v>0</v>
      </c>
      <c r="CT106" s="301">
        <f t="shared" si="150"/>
        <v>0</v>
      </c>
      <c r="CU106" s="301">
        <f t="shared" si="151"/>
        <v>0</v>
      </c>
      <c r="CV106" s="301">
        <f t="shared" si="152"/>
        <v>0</v>
      </c>
      <c r="CW106" s="301">
        <f t="shared" si="153"/>
        <v>0</v>
      </c>
      <c r="CX106" s="301">
        <f t="shared" si="154"/>
        <v>0</v>
      </c>
      <c r="CY106" s="301">
        <f t="shared" si="155"/>
        <v>0</v>
      </c>
      <c r="CZ106" s="301">
        <f t="shared" si="156"/>
        <v>0</v>
      </c>
      <c r="DA106" s="300">
        <f t="shared" si="157"/>
        <v>0</v>
      </c>
      <c r="DC106" s="299">
        <f t="shared" si="158"/>
        <v>0</v>
      </c>
      <c r="DD106" s="299">
        <f t="shared" si="159"/>
        <v>0</v>
      </c>
      <c r="DE106" s="299">
        <f t="shared" si="160"/>
        <v>0</v>
      </c>
    </row>
    <row r="107" spans="2:109" x14ac:dyDescent="0.2">
      <c r="B107" s="368"/>
      <c r="C107" s="368"/>
      <c r="D107" s="315"/>
      <c r="E107" s="315"/>
      <c r="F107" s="315"/>
      <c r="G107" s="368"/>
      <c r="H107" s="368"/>
      <c r="I107" s="368"/>
      <c r="J107" s="368"/>
      <c r="K107" s="368"/>
      <c r="M107" s="344" t="str">
        <f t="shared" si="82"/>
        <v/>
      </c>
      <c r="N107" s="367" t="str">
        <f t="shared" si="162"/>
        <v/>
      </c>
      <c r="O107" s="344" t="str">
        <f t="shared" si="161"/>
        <v/>
      </c>
      <c r="P107" s="347"/>
      <c r="Q107" s="232" t="str">
        <f t="shared" si="83"/>
        <v/>
      </c>
      <c r="AB107" s="314" t="str">
        <f t="shared" si="84"/>
        <v/>
      </c>
      <c r="AC107" s="312" t="str">
        <f t="shared" si="85"/>
        <v/>
      </c>
      <c r="AD107" s="313" t="str">
        <f t="shared" si="86"/>
        <v/>
      </c>
      <c r="AE107" s="312" t="str">
        <f t="shared" si="87"/>
        <v/>
      </c>
      <c r="AF107" s="313" t="str">
        <f t="shared" si="88"/>
        <v/>
      </c>
      <c r="AG107" s="312" t="str">
        <f t="shared" si="89"/>
        <v/>
      </c>
      <c r="AH107" s="313" t="str">
        <f t="shared" si="90"/>
        <v/>
      </c>
      <c r="AI107" s="312" t="str">
        <f t="shared" si="91"/>
        <v/>
      </c>
      <c r="AJ107" s="311" t="str">
        <f t="shared" si="92"/>
        <v/>
      </c>
      <c r="AK107" s="310" t="str">
        <f t="shared" si="93"/>
        <v/>
      </c>
      <c r="AL107" s="310" t="str">
        <f t="shared" si="94"/>
        <v/>
      </c>
      <c r="AM107" s="309" t="str">
        <f t="shared" si="95"/>
        <v/>
      </c>
      <c r="AN107" s="309" t="str">
        <f t="shared" si="96"/>
        <v/>
      </c>
      <c r="AP107" s="306">
        <f t="shared" si="97"/>
        <v>0</v>
      </c>
      <c r="AQ107" s="306">
        <f t="shared" si="98"/>
        <v>0</v>
      </c>
      <c r="AR107" s="308">
        <f t="shared" si="99"/>
        <v>0</v>
      </c>
      <c r="AS107" s="306">
        <f t="shared" si="100"/>
        <v>0</v>
      </c>
      <c r="AT107" s="306">
        <f t="shared" si="101"/>
        <v>0</v>
      </c>
      <c r="AU107" s="306">
        <f t="shared" si="102"/>
        <v>0</v>
      </c>
      <c r="AV107" s="306">
        <f t="shared" si="103"/>
        <v>0</v>
      </c>
      <c r="AW107" s="306">
        <f t="shared" si="104"/>
        <v>0</v>
      </c>
      <c r="AX107" s="306">
        <f t="shared" si="105"/>
        <v>0</v>
      </c>
      <c r="AY107" s="305">
        <f t="shared" si="106"/>
        <v>0</v>
      </c>
      <c r="AZ107" s="304">
        <f t="shared" si="107"/>
        <v>0</v>
      </c>
      <c r="BA107" s="301">
        <f t="shared" si="108"/>
        <v>0</v>
      </c>
      <c r="BB107" s="301">
        <f t="shared" si="109"/>
        <v>0</v>
      </c>
      <c r="BC107" s="301">
        <f t="shared" si="110"/>
        <v>0</v>
      </c>
      <c r="BD107" s="301">
        <f t="shared" si="111"/>
        <v>0</v>
      </c>
      <c r="BE107" s="301">
        <f t="shared" si="112"/>
        <v>0</v>
      </c>
      <c r="BF107" s="301">
        <f t="shared" si="113"/>
        <v>0</v>
      </c>
      <c r="BG107" s="301">
        <f t="shared" si="114"/>
        <v>0</v>
      </c>
      <c r="BH107" s="301">
        <f t="shared" si="115"/>
        <v>0</v>
      </c>
      <c r="BI107" s="301">
        <f t="shared" si="116"/>
        <v>0</v>
      </c>
      <c r="BJ107" s="300">
        <f t="shared" si="117"/>
        <v>0</v>
      </c>
      <c r="BL107" s="306">
        <f t="shared" si="118"/>
        <v>0</v>
      </c>
      <c r="BM107" s="306">
        <f t="shared" si="119"/>
        <v>0</v>
      </c>
      <c r="BN107" s="308">
        <f t="shared" si="120"/>
        <v>0</v>
      </c>
      <c r="BO107" s="307">
        <f t="shared" si="121"/>
        <v>0</v>
      </c>
      <c r="BP107" s="307">
        <f t="shared" si="122"/>
        <v>0</v>
      </c>
      <c r="BQ107" s="306">
        <f t="shared" si="123"/>
        <v>0</v>
      </c>
      <c r="BR107" s="306">
        <f t="shared" si="124"/>
        <v>0</v>
      </c>
      <c r="BS107" s="306">
        <f t="shared" si="125"/>
        <v>0</v>
      </c>
      <c r="BT107" s="306">
        <f t="shared" si="126"/>
        <v>0</v>
      </c>
      <c r="BU107" s="305">
        <f t="shared" si="127"/>
        <v>0</v>
      </c>
      <c r="BV107" s="304">
        <f t="shared" si="128"/>
        <v>0</v>
      </c>
      <c r="BW107" s="301">
        <f t="shared" si="129"/>
        <v>0</v>
      </c>
      <c r="BX107" s="301">
        <f t="shared" si="130"/>
        <v>0</v>
      </c>
      <c r="BY107" s="301">
        <f t="shared" si="131"/>
        <v>0</v>
      </c>
      <c r="BZ107" s="301">
        <f t="shared" si="132"/>
        <v>0</v>
      </c>
      <c r="CA107" s="301">
        <f t="shared" si="133"/>
        <v>0</v>
      </c>
      <c r="CB107" s="301">
        <f t="shared" si="134"/>
        <v>0</v>
      </c>
      <c r="CC107" s="301">
        <f t="shared" si="135"/>
        <v>0</v>
      </c>
      <c r="CD107" s="301">
        <f t="shared" si="136"/>
        <v>0</v>
      </c>
      <c r="CE107" s="301">
        <f t="shared" si="137"/>
        <v>0</v>
      </c>
      <c r="CF107" s="300">
        <f t="shared" si="138"/>
        <v>0</v>
      </c>
      <c r="CG107" s="300"/>
      <c r="CH107" s="300">
        <f t="shared" si="139"/>
        <v>0</v>
      </c>
      <c r="CI107" s="300">
        <f t="shared" si="140"/>
        <v>0</v>
      </c>
      <c r="CJ107" s="300">
        <f t="shared" si="141"/>
        <v>0</v>
      </c>
      <c r="CK107" s="300">
        <f t="shared" si="142"/>
        <v>0</v>
      </c>
      <c r="CL107" s="303"/>
      <c r="CM107" s="302">
        <f t="shared" si="143"/>
        <v>0</v>
      </c>
      <c r="CN107" s="302">
        <f t="shared" si="144"/>
        <v>0</v>
      </c>
      <c r="CO107" s="301">
        <f t="shared" si="145"/>
        <v>0</v>
      </c>
      <c r="CP107" s="301">
        <f t="shared" si="146"/>
        <v>0</v>
      </c>
      <c r="CQ107" s="301">
        <f t="shared" si="147"/>
        <v>0</v>
      </c>
      <c r="CR107" s="301">
        <f t="shared" si="148"/>
        <v>0</v>
      </c>
      <c r="CS107" s="301">
        <f t="shared" si="149"/>
        <v>0</v>
      </c>
      <c r="CT107" s="301">
        <f t="shared" si="150"/>
        <v>0</v>
      </c>
      <c r="CU107" s="301">
        <f t="shared" si="151"/>
        <v>0</v>
      </c>
      <c r="CV107" s="301">
        <f t="shared" si="152"/>
        <v>0</v>
      </c>
      <c r="CW107" s="301">
        <f t="shared" si="153"/>
        <v>0</v>
      </c>
      <c r="CX107" s="301">
        <f t="shared" si="154"/>
        <v>0</v>
      </c>
      <c r="CY107" s="301">
        <f t="shared" si="155"/>
        <v>0</v>
      </c>
      <c r="CZ107" s="301">
        <f t="shared" si="156"/>
        <v>0</v>
      </c>
      <c r="DA107" s="300">
        <f t="shared" si="157"/>
        <v>0</v>
      </c>
      <c r="DC107" s="299">
        <f t="shared" si="158"/>
        <v>0</v>
      </c>
      <c r="DD107" s="299">
        <f t="shared" si="159"/>
        <v>0</v>
      </c>
      <c r="DE107" s="299">
        <f t="shared" si="160"/>
        <v>0</v>
      </c>
    </row>
    <row r="108" spans="2:109" x14ac:dyDescent="0.2">
      <c r="B108" s="368"/>
      <c r="C108" s="368"/>
      <c r="D108" s="315"/>
      <c r="E108" s="315"/>
      <c r="F108" s="315"/>
      <c r="G108" s="368"/>
      <c r="H108" s="368"/>
      <c r="I108" s="368"/>
      <c r="J108" s="368"/>
      <c r="K108" s="368"/>
      <c r="M108" s="344" t="str">
        <f t="shared" si="82"/>
        <v/>
      </c>
      <c r="N108" s="367" t="str">
        <f t="shared" si="162"/>
        <v/>
      </c>
      <c r="O108" s="344" t="str">
        <f t="shared" si="161"/>
        <v/>
      </c>
      <c r="P108" s="347"/>
      <c r="Q108" s="232" t="str">
        <f t="shared" si="83"/>
        <v/>
      </c>
      <c r="AB108" s="314" t="str">
        <f t="shared" si="84"/>
        <v/>
      </c>
      <c r="AC108" s="312" t="str">
        <f t="shared" si="85"/>
        <v/>
      </c>
      <c r="AD108" s="313" t="str">
        <f t="shared" si="86"/>
        <v/>
      </c>
      <c r="AE108" s="312" t="str">
        <f t="shared" si="87"/>
        <v/>
      </c>
      <c r="AF108" s="313" t="str">
        <f t="shared" si="88"/>
        <v/>
      </c>
      <c r="AG108" s="312" t="str">
        <f t="shared" si="89"/>
        <v/>
      </c>
      <c r="AH108" s="313" t="str">
        <f t="shared" si="90"/>
        <v/>
      </c>
      <c r="AI108" s="312" t="str">
        <f t="shared" si="91"/>
        <v/>
      </c>
      <c r="AJ108" s="311" t="str">
        <f t="shared" si="92"/>
        <v/>
      </c>
      <c r="AK108" s="310" t="str">
        <f t="shared" si="93"/>
        <v/>
      </c>
      <c r="AL108" s="310" t="str">
        <f t="shared" si="94"/>
        <v/>
      </c>
      <c r="AM108" s="309" t="str">
        <f t="shared" si="95"/>
        <v/>
      </c>
      <c r="AN108" s="309" t="str">
        <f t="shared" si="96"/>
        <v/>
      </c>
      <c r="AP108" s="306">
        <f t="shared" si="97"/>
        <v>0</v>
      </c>
      <c r="AQ108" s="306">
        <f t="shared" si="98"/>
        <v>0</v>
      </c>
      <c r="AR108" s="308">
        <f t="shared" si="99"/>
        <v>0</v>
      </c>
      <c r="AS108" s="306">
        <f t="shared" si="100"/>
        <v>0</v>
      </c>
      <c r="AT108" s="306">
        <f t="shared" si="101"/>
        <v>0</v>
      </c>
      <c r="AU108" s="306">
        <f t="shared" si="102"/>
        <v>0</v>
      </c>
      <c r="AV108" s="306">
        <f t="shared" si="103"/>
        <v>0</v>
      </c>
      <c r="AW108" s="306">
        <f t="shared" si="104"/>
        <v>0</v>
      </c>
      <c r="AX108" s="306">
        <f t="shared" si="105"/>
        <v>0</v>
      </c>
      <c r="AY108" s="305">
        <f t="shared" si="106"/>
        <v>0</v>
      </c>
      <c r="AZ108" s="304">
        <f t="shared" si="107"/>
        <v>0</v>
      </c>
      <c r="BA108" s="301">
        <f t="shared" si="108"/>
        <v>0</v>
      </c>
      <c r="BB108" s="301">
        <f t="shared" si="109"/>
        <v>0</v>
      </c>
      <c r="BC108" s="301">
        <f t="shared" si="110"/>
        <v>0</v>
      </c>
      <c r="BD108" s="301">
        <f t="shared" si="111"/>
        <v>0</v>
      </c>
      <c r="BE108" s="301">
        <f t="shared" si="112"/>
        <v>0</v>
      </c>
      <c r="BF108" s="301">
        <f t="shared" si="113"/>
        <v>0</v>
      </c>
      <c r="BG108" s="301">
        <f t="shared" si="114"/>
        <v>0</v>
      </c>
      <c r="BH108" s="301">
        <f t="shared" si="115"/>
        <v>0</v>
      </c>
      <c r="BI108" s="301">
        <f t="shared" si="116"/>
        <v>0</v>
      </c>
      <c r="BJ108" s="300">
        <f t="shared" si="117"/>
        <v>0</v>
      </c>
      <c r="BL108" s="306">
        <f t="shared" si="118"/>
        <v>0</v>
      </c>
      <c r="BM108" s="306">
        <f t="shared" si="119"/>
        <v>0</v>
      </c>
      <c r="BN108" s="308">
        <f t="shared" si="120"/>
        <v>0</v>
      </c>
      <c r="BO108" s="307">
        <f t="shared" si="121"/>
        <v>0</v>
      </c>
      <c r="BP108" s="307">
        <f t="shared" si="122"/>
        <v>0</v>
      </c>
      <c r="BQ108" s="306">
        <f t="shared" si="123"/>
        <v>0</v>
      </c>
      <c r="BR108" s="306">
        <f t="shared" si="124"/>
        <v>0</v>
      </c>
      <c r="BS108" s="306">
        <f t="shared" si="125"/>
        <v>0</v>
      </c>
      <c r="BT108" s="306">
        <f t="shared" si="126"/>
        <v>0</v>
      </c>
      <c r="BU108" s="305">
        <f t="shared" si="127"/>
        <v>0</v>
      </c>
      <c r="BV108" s="304">
        <f t="shared" si="128"/>
        <v>0</v>
      </c>
      <c r="BW108" s="301">
        <f t="shared" si="129"/>
        <v>0</v>
      </c>
      <c r="BX108" s="301">
        <f t="shared" si="130"/>
        <v>0</v>
      </c>
      <c r="BY108" s="301">
        <f t="shared" si="131"/>
        <v>0</v>
      </c>
      <c r="BZ108" s="301">
        <f t="shared" si="132"/>
        <v>0</v>
      </c>
      <c r="CA108" s="301">
        <f t="shared" si="133"/>
        <v>0</v>
      </c>
      <c r="CB108" s="301">
        <f t="shared" si="134"/>
        <v>0</v>
      </c>
      <c r="CC108" s="301">
        <f t="shared" si="135"/>
        <v>0</v>
      </c>
      <c r="CD108" s="301">
        <f t="shared" si="136"/>
        <v>0</v>
      </c>
      <c r="CE108" s="301">
        <f t="shared" si="137"/>
        <v>0</v>
      </c>
      <c r="CF108" s="300">
        <f t="shared" si="138"/>
        <v>0</v>
      </c>
      <c r="CG108" s="300"/>
      <c r="CH108" s="300">
        <f t="shared" si="139"/>
        <v>0</v>
      </c>
      <c r="CI108" s="300">
        <f t="shared" si="140"/>
        <v>0</v>
      </c>
      <c r="CJ108" s="300">
        <f t="shared" si="141"/>
        <v>0</v>
      </c>
      <c r="CK108" s="300">
        <f t="shared" si="142"/>
        <v>0</v>
      </c>
      <c r="CL108" s="303"/>
      <c r="CM108" s="302">
        <f t="shared" si="143"/>
        <v>0</v>
      </c>
      <c r="CN108" s="302">
        <f t="shared" si="144"/>
        <v>0</v>
      </c>
      <c r="CO108" s="301">
        <f t="shared" si="145"/>
        <v>0</v>
      </c>
      <c r="CP108" s="301">
        <f t="shared" si="146"/>
        <v>0</v>
      </c>
      <c r="CQ108" s="301">
        <f t="shared" si="147"/>
        <v>0</v>
      </c>
      <c r="CR108" s="301">
        <f t="shared" si="148"/>
        <v>0</v>
      </c>
      <c r="CS108" s="301">
        <f t="shared" si="149"/>
        <v>0</v>
      </c>
      <c r="CT108" s="301">
        <f t="shared" si="150"/>
        <v>0</v>
      </c>
      <c r="CU108" s="301">
        <f t="shared" si="151"/>
        <v>0</v>
      </c>
      <c r="CV108" s="301">
        <f t="shared" si="152"/>
        <v>0</v>
      </c>
      <c r="CW108" s="301">
        <f t="shared" si="153"/>
        <v>0</v>
      </c>
      <c r="CX108" s="301">
        <f t="shared" si="154"/>
        <v>0</v>
      </c>
      <c r="CY108" s="301">
        <f t="shared" si="155"/>
        <v>0</v>
      </c>
      <c r="CZ108" s="301">
        <f t="shared" si="156"/>
        <v>0</v>
      </c>
      <c r="DA108" s="300">
        <f t="shared" si="157"/>
        <v>0</v>
      </c>
      <c r="DC108" s="299">
        <f t="shared" si="158"/>
        <v>0</v>
      </c>
      <c r="DD108" s="299">
        <f t="shared" si="159"/>
        <v>0</v>
      </c>
      <c r="DE108" s="299">
        <f t="shared" si="160"/>
        <v>0</v>
      </c>
    </row>
    <row r="109" spans="2:109" x14ac:dyDescent="0.2">
      <c r="B109" s="368"/>
      <c r="C109" s="368"/>
      <c r="D109" s="315"/>
      <c r="E109" s="315"/>
      <c r="F109" s="315"/>
      <c r="G109" s="368"/>
      <c r="H109" s="368"/>
      <c r="I109" s="368"/>
      <c r="J109" s="368"/>
      <c r="K109" s="368"/>
      <c r="M109" s="344" t="str">
        <f t="shared" si="82"/>
        <v/>
      </c>
      <c r="N109" s="367" t="str">
        <f t="shared" si="162"/>
        <v/>
      </c>
      <c r="O109" s="344" t="str">
        <f t="shared" si="161"/>
        <v/>
      </c>
      <c r="P109" s="347"/>
      <c r="Q109" s="232" t="str">
        <f t="shared" si="83"/>
        <v/>
      </c>
      <c r="AB109" s="314" t="str">
        <f t="shared" si="84"/>
        <v/>
      </c>
      <c r="AC109" s="312" t="str">
        <f t="shared" si="85"/>
        <v/>
      </c>
      <c r="AD109" s="313" t="str">
        <f t="shared" si="86"/>
        <v/>
      </c>
      <c r="AE109" s="312" t="str">
        <f t="shared" si="87"/>
        <v/>
      </c>
      <c r="AF109" s="313" t="str">
        <f t="shared" si="88"/>
        <v/>
      </c>
      <c r="AG109" s="312" t="str">
        <f t="shared" si="89"/>
        <v/>
      </c>
      <c r="AH109" s="313" t="str">
        <f t="shared" si="90"/>
        <v/>
      </c>
      <c r="AI109" s="312" t="str">
        <f t="shared" si="91"/>
        <v/>
      </c>
      <c r="AJ109" s="311" t="str">
        <f t="shared" si="92"/>
        <v/>
      </c>
      <c r="AK109" s="310" t="str">
        <f t="shared" si="93"/>
        <v/>
      </c>
      <c r="AL109" s="310" t="str">
        <f t="shared" si="94"/>
        <v/>
      </c>
      <c r="AM109" s="309" t="str">
        <f t="shared" si="95"/>
        <v/>
      </c>
      <c r="AN109" s="309" t="str">
        <f t="shared" si="96"/>
        <v/>
      </c>
      <c r="AP109" s="306">
        <f t="shared" si="97"/>
        <v>0</v>
      </c>
      <c r="AQ109" s="306">
        <f t="shared" si="98"/>
        <v>0</v>
      </c>
      <c r="AR109" s="308">
        <f t="shared" si="99"/>
        <v>0</v>
      </c>
      <c r="AS109" s="306">
        <f t="shared" si="100"/>
        <v>0</v>
      </c>
      <c r="AT109" s="306">
        <f t="shared" si="101"/>
        <v>0</v>
      </c>
      <c r="AU109" s="306">
        <f t="shared" si="102"/>
        <v>0</v>
      </c>
      <c r="AV109" s="306">
        <f t="shared" si="103"/>
        <v>0</v>
      </c>
      <c r="AW109" s="306">
        <f t="shared" si="104"/>
        <v>0</v>
      </c>
      <c r="AX109" s="306">
        <f t="shared" si="105"/>
        <v>0</v>
      </c>
      <c r="AY109" s="305">
        <f t="shared" si="106"/>
        <v>0</v>
      </c>
      <c r="AZ109" s="304">
        <f t="shared" si="107"/>
        <v>0</v>
      </c>
      <c r="BA109" s="301">
        <f t="shared" si="108"/>
        <v>0</v>
      </c>
      <c r="BB109" s="301">
        <f t="shared" si="109"/>
        <v>0</v>
      </c>
      <c r="BC109" s="301">
        <f t="shared" si="110"/>
        <v>0</v>
      </c>
      <c r="BD109" s="301">
        <f t="shared" si="111"/>
        <v>0</v>
      </c>
      <c r="BE109" s="301">
        <f t="shared" si="112"/>
        <v>0</v>
      </c>
      <c r="BF109" s="301">
        <f t="shared" si="113"/>
        <v>0</v>
      </c>
      <c r="BG109" s="301">
        <f t="shared" si="114"/>
        <v>0</v>
      </c>
      <c r="BH109" s="301">
        <f t="shared" si="115"/>
        <v>0</v>
      </c>
      <c r="BI109" s="301">
        <f t="shared" si="116"/>
        <v>0</v>
      </c>
      <c r="BJ109" s="300">
        <f t="shared" si="117"/>
        <v>0</v>
      </c>
      <c r="BL109" s="306">
        <f t="shared" si="118"/>
        <v>0</v>
      </c>
      <c r="BM109" s="306">
        <f t="shared" si="119"/>
        <v>0</v>
      </c>
      <c r="BN109" s="308">
        <f t="shared" si="120"/>
        <v>0</v>
      </c>
      <c r="BO109" s="307">
        <f t="shared" si="121"/>
        <v>0</v>
      </c>
      <c r="BP109" s="307">
        <f t="shared" si="122"/>
        <v>0</v>
      </c>
      <c r="BQ109" s="306">
        <f t="shared" si="123"/>
        <v>0</v>
      </c>
      <c r="BR109" s="306">
        <f t="shared" si="124"/>
        <v>0</v>
      </c>
      <c r="BS109" s="306">
        <f t="shared" si="125"/>
        <v>0</v>
      </c>
      <c r="BT109" s="306">
        <f t="shared" si="126"/>
        <v>0</v>
      </c>
      <c r="BU109" s="305">
        <f t="shared" si="127"/>
        <v>0</v>
      </c>
      <c r="BV109" s="304">
        <f t="shared" si="128"/>
        <v>0</v>
      </c>
      <c r="BW109" s="301">
        <f t="shared" si="129"/>
        <v>0</v>
      </c>
      <c r="BX109" s="301">
        <f t="shared" si="130"/>
        <v>0</v>
      </c>
      <c r="BY109" s="301">
        <f t="shared" si="131"/>
        <v>0</v>
      </c>
      <c r="BZ109" s="301">
        <f t="shared" si="132"/>
        <v>0</v>
      </c>
      <c r="CA109" s="301">
        <f t="shared" si="133"/>
        <v>0</v>
      </c>
      <c r="CB109" s="301">
        <f t="shared" si="134"/>
        <v>0</v>
      </c>
      <c r="CC109" s="301">
        <f t="shared" si="135"/>
        <v>0</v>
      </c>
      <c r="CD109" s="301">
        <f t="shared" si="136"/>
        <v>0</v>
      </c>
      <c r="CE109" s="301">
        <f t="shared" si="137"/>
        <v>0</v>
      </c>
      <c r="CF109" s="300">
        <f t="shared" si="138"/>
        <v>0</v>
      </c>
      <c r="CG109" s="300"/>
      <c r="CH109" s="300">
        <f t="shared" si="139"/>
        <v>0</v>
      </c>
      <c r="CI109" s="300">
        <f t="shared" si="140"/>
        <v>0</v>
      </c>
      <c r="CJ109" s="300">
        <f t="shared" si="141"/>
        <v>0</v>
      </c>
      <c r="CK109" s="300">
        <f t="shared" si="142"/>
        <v>0</v>
      </c>
      <c r="CL109" s="303"/>
      <c r="CM109" s="302">
        <f t="shared" si="143"/>
        <v>0</v>
      </c>
      <c r="CN109" s="302">
        <f t="shared" si="144"/>
        <v>0</v>
      </c>
      <c r="CO109" s="301">
        <f t="shared" si="145"/>
        <v>0</v>
      </c>
      <c r="CP109" s="301">
        <f t="shared" si="146"/>
        <v>0</v>
      </c>
      <c r="CQ109" s="301">
        <f t="shared" si="147"/>
        <v>0</v>
      </c>
      <c r="CR109" s="301">
        <f t="shared" si="148"/>
        <v>0</v>
      </c>
      <c r="CS109" s="301">
        <f t="shared" si="149"/>
        <v>0</v>
      </c>
      <c r="CT109" s="301">
        <f t="shared" si="150"/>
        <v>0</v>
      </c>
      <c r="CU109" s="301">
        <f t="shared" si="151"/>
        <v>0</v>
      </c>
      <c r="CV109" s="301">
        <f t="shared" si="152"/>
        <v>0</v>
      </c>
      <c r="CW109" s="301">
        <f t="shared" si="153"/>
        <v>0</v>
      </c>
      <c r="CX109" s="301">
        <f t="shared" si="154"/>
        <v>0</v>
      </c>
      <c r="CY109" s="301">
        <f t="shared" si="155"/>
        <v>0</v>
      </c>
      <c r="CZ109" s="301">
        <f t="shared" si="156"/>
        <v>0</v>
      </c>
      <c r="DA109" s="300">
        <f t="shared" si="157"/>
        <v>0</v>
      </c>
      <c r="DC109" s="299">
        <f t="shared" si="158"/>
        <v>0</v>
      </c>
      <c r="DD109" s="299">
        <f t="shared" si="159"/>
        <v>0</v>
      </c>
      <c r="DE109" s="299">
        <f t="shared" si="160"/>
        <v>0</v>
      </c>
    </row>
    <row r="110" spans="2:109" x14ac:dyDescent="0.2">
      <c r="B110" s="368"/>
      <c r="C110" s="368"/>
      <c r="D110" s="315"/>
      <c r="E110" s="315"/>
      <c r="F110" s="315"/>
      <c r="G110" s="368"/>
      <c r="H110" s="368"/>
      <c r="I110" s="368"/>
      <c r="J110" s="368"/>
      <c r="K110" s="368"/>
      <c r="M110" s="344" t="str">
        <f t="shared" si="82"/>
        <v/>
      </c>
      <c r="N110" s="367" t="str">
        <f t="shared" si="162"/>
        <v/>
      </c>
      <c r="O110" s="344" t="str">
        <f t="shared" si="161"/>
        <v/>
      </c>
      <c r="P110" s="347"/>
      <c r="Q110" s="232" t="str">
        <f t="shared" si="83"/>
        <v/>
      </c>
      <c r="AB110" s="314" t="str">
        <f t="shared" si="84"/>
        <v/>
      </c>
      <c r="AC110" s="312" t="str">
        <f t="shared" si="85"/>
        <v/>
      </c>
      <c r="AD110" s="313" t="str">
        <f t="shared" si="86"/>
        <v/>
      </c>
      <c r="AE110" s="312" t="str">
        <f t="shared" si="87"/>
        <v/>
      </c>
      <c r="AF110" s="313" t="str">
        <f t="shared" si="88"/>
        <v/>
      </c>
      <c r="AG110" s="312" t="str">
        <f t="shared" si="89"/>
        <v/>
      </c>
      <c r="AH110" s="313" t="str">
        <f t="shared" si="90"/>
        <v/>
      </c>
      <c r="AI110" s="312" t="str">
        <f t="shared" si="91"/>
        <v/>
      </c>
      <c r="AJ110" s="311" t="str">
        <f t="shared" si="92"/>
        <v/>
      </c>
      <c r="AK110" s="310" t="str">
        <f t="shared" si="93"/>
        <v/>
      </c>
      <c r="AL110" s="310" t="str">
        <f t="shared" si="94"/>
        <v/>
      </c>
      <c r="AM110" s="309" t="str">
        <f t="shared" si="95"/>
        <v/>
      </c>
      <c r="AN110" s="309" t="str">
        <f t="shared" si="96"/>
        <v/>
      </c>
      <c r="AP110" s="306">
        <f t="shared" si="97"/>
        <v>0</v>
      </c>
      <c r="AQ110" s="306">
        <f t="shared" si="98"/>
        <v>0</v>
      </c>
      <c r="AR110" s="308">
        <f t="shared" si="99"/>
        <v>0</v>
      </c>
      <c r="AS110" s="306">
        <f t="shared" si="100"/>
        <v>0</v>
      </c>
      <c r="AT110" s="306">
        <f t="shared" si="101"/>
        <v>0</v>
      </c>
      <c r="AU110" s="306">
        <f t="shared" si="102"/>
        <v>0</v>
      </c>
      <c r="AV110" s="306">
        <f t="shared" si="103"/>
        <v>0</v>
      </c>
      <c r="AW110" s="306">
        <f t="shared" si="104"/>
        <v>0</v>
      </c>
      <c r="AX110" s="306">
        <f t="shared" si="105"/>
        <v>0</v>
      </c>
      <c r="AY110" s="305">
        <f t="shared" si="106"/>
        <v>0</v>
      </c>
      <c r="AZ110" s="304">
        <f t="shared" si="107"/>
        <v>0</v>
      </c>
      <c r="BA110" s="301">
        <f t="shared" si="108"/>
        <v>0</v>
      </c>
      <c r="BB110" s="301">
        <f t="shared" si="109"/>
        <v>0</v>
      </c>
      <c r="BC110" s="301">
        <f t="shared" si="110"/>
        <v>0</v>
      </c>
      <c r="BD110" s="301">
        <f t="shared" si="111"/>
        <v>0</v>
      </c>
      <c r="BE110" s="301">
        <f t="shared" si="112"/>
        <v>0</v>
      </c>
      <c r="BF110" s="301">
        <f t="shared" si="113"/>
        <v>0</v>
      </c>
      <c r="BG110" s="301">
        <f t="shared" si="114"/>
        <v>0</v>
      </c>
      <c r="BH110" s="301">
        <f t="shared" si="115"/>
        <v>0</v>
      </c>
      <c r="BI110" s="301">
        <f t="shared" si="116"/>
        <v>0</v>
      </c>
      <c r="BJ110" s="300">
        <f t="shared" si="117"/>
        <v>0</v>
      </c>
      <c r="BL110" s="306">
        <f t="shared" si="118"/>
        <v>0</v>
      </c>
      <c r="BM110" s="306">
        <f t="shared" si="119"/>
        <v>0</v>
      </c>
      <c r="BN110" s="308">
        <f t="shared" si="120"/>
        <v>0</v>
      </c>
      <c r="BO110" s="307">
        <f t="shared" si="121"/>
        <v>0</v>
      </c>
      <c r="BP110" s="307">
        <f t="shared" si="122"/>
        <v>0</v>
      </c>
      <c r="BQ110" s="306">
        <f t="shared" si="123"/>
        <v>0</v>
      </c>
      <c r="BR110" s="306">
        <f t="shared" si="124"/>
        <v>0</v>
      </c>
      <c r="BS110" s="306">
        <f t="shared" si="125"/>
        <v>0</v>
      </c>
      <c r="BT110" s="306">
        <f t="shared" si="126"/>
        <v>0</v>
      </c>
      <c r="BU110" s="305">
        <f t="shared" si="127"/>
        <v>0</v>
      </c>
      <c r="BV110" s="304">
        <f t="shared" si="128"/>
        <v>0</v>
      </c>
      <c r="BW110" s="301">
        <f t="shared" si="129"/>
        <v>0</v>
      </c>
      <c r="BX110" s="301">
        <f t="shared" si="130"/>
        <v>0</v>
      </c>
      <c r="BY110" s="301">
        <f t="shared" si="131"/>
        <v>0</v>
      </c>
      <c r="BZ110" s="301">
        <f t="shared" si="132"/>
        <v>0</v>
      </c>
      <c r="CA110" s="301">
        <f t="shared" si="133"/>
        <v>0</v>
      </c>
      <c r="CB110" s="301">
        <f t="shared" si="134"/>
        <v>0</v>
      </c>
      <c r="CC110" s="301">
        <f t="shared" si="135"/>
        <v>0</v>
      </c>
      <c r="CD110" s="301">
        <f t="shared" si="136"/>
        <v>0</v>
      </c>
      <c r="CE110" s="301">
        <f t="shared" si="137"/>
        <v>0</v>
      </c>
      <c r="CF110" s="300">
        <f t="shared" si="138"/>
        <v>0</v>
      </c>
      <c r="CG110" s="300"/>
      <c r="CH110" s="300">
        <f t="shared" si="139"/>
        <v>0</v>
      </c>
      <c r="CI110" s="300">
        <f t="shared" si="140"/>
        <v>0</v>
      </c>
      <c r="CJ110" s="300">
        <f t="shared" si="141"/>
        <v>0</v>
      </c>
      <c r="CK110" s="300">
        <f t="shared" si="142"/>
        <v>0</v>
      </c>
      <c r="CL110" s="303"/>
      <c r="CM110" s="302">
        <f t="shared" si="143"/>
        <v>0</v>
      </c>
      <c r="CN110" s="302">
        <f t="shared" si="144"/>
        <v>0</v>
      </c>
      <c r="CO110" s="301">
        <f t="shared" si="145"/>
        <v>0</v>
      </c>
      <c r="CP110" s="301">
        <f t="shared" si="146"/>
        <v>0</v>
      </c>
      <c r="CQ110" s="301">
        <f t="shared" si="147"/>
        <v>0</v>
      </c>
      <c r="CR110" s="301">
        <f t="shared" si="148"/>
        <v>0</v>
      </c>
      <c r="CS110" s="301">
        <f t="shared" si="149"/>
        <v>0</v>
      </c>
      <c r="CT110" s="301">
        <f t="shared" si="150"/>
        <v>0</v>
      </c>
      <c r="CU110" s="301">
        <f t="shared" si="151"/>
        <v>0</v>
      </c>
      <c r="CV110" s="301">
        <f t="shared" si="152"/>
        <v>0</v>
      </c>
      <c r="CW110" s="301">
        <f t="shared" si="153"/>
        <v>0</v>
      </c>
      <c r="CX110" s="301">
        <f t="shared" si="154"/>
        <v>0</v>
      </c>
      <c r="CY110" s="301">
        <f t="shared" si="155"/>
        <v>0</v>
      </c>
      <c r="CZ110" s="301">
        <f t="shared" si="156"/>
        <v>0</v>
      </c>
      <c r="DA110" s="300">
        <f t="shared" si="157"/>
        <v>0</v>
      </c>
      <c r="DC110" s="299">
        <f t="shared" si="158"/>
        <v>0</v>
      </c>
      <c r="DD110" s="299">
        <f t="shared" si="159"/>
        <v>0</v>
      </c>
      <c r="DE110" s="299">
        <f t="shared" si="160"/>
        <v>0</v>
      </c>
    </row>
    <row r="111" spans="2:109" x14ac:dyDescent="0.2">
      <c r="B111" s="368"/>
      <c r="C111" s="368"/>
      <c r="D111" s="315"/>
      <c r="E111" s="315"/>
      <c r="F111" s="315"/>
      <c r="G111" s="368"/>
      <c r="H111" s="368"/>
      <c r="I111" s="368"/>
      <c r="J111" s="368"/>
      <c r="K111" s="368"/>
      <c r="M111" s="344" t="str">
        <f t="shared" si="82"/>
        <v/>
      </c>
      <c r="N111" s="367" t="str">
        <f t="shared" si="162"/>
        <v/>
      </c>
      <c r="O111" s="344" t="str">
        <f t="shared" si="161"/>
        <v/>
      </c>
      <c r="P111" s="347"/>
      <c r="Q111" s="232" t="str">
        <f t="shared" si="83"/>
        <v/>
      </c>
      <c r="AB111" s="314" t="str">
        <f t="shared" si="84"/>
        <v/>
      </c>
      <c r="AC111" s="312" t="str">
        <f t="shared" si="85"/>
        <v/>
      </c>
      <c r="AD111" s="313" t="str">
        <f t="shared" si="86"/>
        <v/>
      </c>
      <c r="AE111" s="312" t="str">
        <f t="shared" si="87"/>
        <v/>
      </c>
      <c r="AF111" s="313" t="str">
        <f t="shared" si="88"/>
        <v/>
      </c>
      <c r="AG111" s="312" t="str">
        <f t="shared" si="89"/>
        <v/>
      </c>
      <c r="AH111" s="313" t="str">
        <f t="shared" si="90"/>
        <v/>
      </c>
      <c r="AI111" s="312" t="str">
        <f t="shared" si="91"/>
        <v/>
      </c>
      <c r="AJ111" s="311" t="str">
        <f t="shared" si="92"/>
        <v/>
      </c>
      <c r="AK111" s="310" t="str">
        <f t="shared" si="93"/>
        <v/>
      </c>
      <c r="AL111" s="310" t="str">
        <f t="shared" si="94"/>
        <v/>
      </c>
      <c r="AM111" s="309" t="str">
        <f t="shared" si="95"/>
        <v/>
      </c>
      <c r="AN111" s="309" t="str">
        <f t="shared" si="96"/>
        <v/>
      </c>
      <c r="AP111" s="306">
        <f t="shared" si="97"/>
        <v>0</v>
      </c>
      <c r="AQ111" s="306">
        <f t="shared" si="98"/>
        <v>0</v>
      </c>
      <c r="AR111" s="308">
        <f t="shared" si="99"/>
        <v>0</v>
      </c>
      <c r="AS111" s="306">
        <f t="shared" si="100"/>
        <v>0</v>
      </c>
      <c r="AT111" s="306">
        <f t="shared" si="101"/>
        <v>0</v>
      </c>
      <c r="AU111" s="306">
        <f t="shared" si="102"/>
        <v>0</v>
      </c>
      <c r="AV111" s="306">
        <f t="shared" si="103"/>
        <v>0</v>
      </c>
      <c r="AW111" s="306">
        <f t="shared" si="104"/>
        <v>0</v>
      </c>
      <c r="AX111" s="306">
        <f t="shared" si="105"/>
        <v>0</v>
      </c>
      <c r="AY111" s="305">
        <f t="shared" si="106"/>
        <v>0</v>
      </c>
      <c r="AZ111" s="304">
        <f t="shared" si="107"/>
        <v>0</v>
      </c>
      <c r="BA111" s="301">
        <f t="shared" si="108"/>
        <v>0</v>
      </c>
      <c r="BB111" s="301">
        <f t="shared" si="109"/>
        <v>0</v>
      </c>
      <c r="BC111" s="301">
        <f t="shared" si="110"/>
        <v>0</v>
      </c>
      <c r="BD111" s="301">
        <f t="shared" si="111"/>
        <v>0</v>
      </c>
      <c r="BE111" s="301">
        <f t="shared" si="112"/>
        <v>0</v>
      </c>
      <c r="BF111" s="301">
        <f t="shared" si="113"/>
        <v>0</v>
      </c>
      <c r="BG111" s="301">
        <f t="shared" si="114"/>
        <v>0</v>
      </c>
      <c r="BH111" s="301">
        <f t="shared" si="115"/>
        <v>0</v>
      </c>
      <c r="BI111" s="301">
        <f t="shared" si="116"/>
        <v>0</v>
      </c>
      <c r="BJ111" s="300">
        <f t="shared" si="117"/>
        <v>0</v>
      </c>
      <c r="BL111" s="306">
        <f t="shared" si="118"/>
        <v>0</v>
      </c>
      <c r="BM111" s="306">
        <f t="shared" si="119"/>
        <v>0</v>
      </c>
      <c r="BN111" s="308">
        <f t="shared" si="120"/>
        <v>0</v>
      </c>
      <c r="BO111" s="307">
        <f t="shared" si="121"/>
        <v>0</v>
      </c>
      <c r="BP111" s="307">
        <f t="shared" si="122"/>
        <v>0</v>
      </c>
      <c r="BQ111" s="306">
        <f t="shared" si="123"/>
        <v>0</v>
      </c>
      <c r="BR111" s="306">
        <f t="shared" si="124"/>
        <v>0</v>
      </c>
      <c r="BS111" s="306">
        <f t="shared" si="125"/>
        <v>0</v>
      </c>
      <c r="BT111" s="306">
        <f t="shared" si="126"/>
        <v>0</v>
      </c>
      <c r="BU111" s="305">
        <f t="shared" si="127"/>
        <v>0</v>
      </c>
      <c r="BV111" s="304">
        <f t="shared" si="128"/>
        <v>0</v>
      </c>
      <c r="BW111" s="301">
        <f t="shared" si="129"/>
        <v>0</v>
      </c>
      <c r="BX111" s="301">
        <f t="shared" si="130"/>
        <v>0</v>
      </c>
      <c r="BY111" s="301">
        <f t="shared" si="131"/>
        <v>0</v>
      </c>
      <c r="BZ111" s="301">
        <f t="shared" si="132"/>
        <v>0</v>
      </c>
      <c r="CA111" s="301">
        <f t="shared" si="133"/>
        <v>0</v>
      </c>
      <c r="CB111" s="301">
        <f t="shared" si="134"/>
        <v>0</v>
      </c>
      <c r="CC111" s="301">
        <f t="shared" si="135"/>
        <v>0</v>
      </c>
      <c r="CD111" s="301">
        <f t="shared" si="136"/>
        <v>0</v>
      </c>
      <c r="CE111" s="301">
        <f t="shared" si="137"/>
        <v>0</v>
      </c>
      <c r="CF111" s="300">
        <f t="shared" si="138"/>
        <v>0</v>
      </c>
      <c r="CG111" s="300"/>
      <c r="CH111" s="300">
        <f t="shared" si="139"/>
        <v>0</v>
      </c>
      <c r="CI111" s="300">
        <f t="shared" si="140"/>
        <v>0</v>
      </c>
      <c r="CJ111" s="300">
        <f t="shared" si="141"/>
        <v>0</v>
      </c>
      <c r="CK111" s="300">
        <f t="shared" si="142"/>
        <v>0</v>
      </c>
      <c r="CL111" s="303"/>
      <c r="CM111" s="302">
        <f t="shared" si="143"/>
        <v>0</v>
      </c>
      <c r="CN111" s="302">
        <f t="shared" si="144"/>
        <v>0</v>
      </c>
      <c r="CO111" s="301">
        <f t="shared" si="145"/>
        <v>0</v>
      </c>
      <c r="CP111" s="301">
        <f t="shared" si="146"/>
        <v>0</v>
      </c>
      <c r="CQ111" s="301">
        <f t="shared" si="147"/>
        <v>0</v>
      </c>
      <c r="CR111" s="301">
        <f t="shared" si="148"/>
        <v>0</v>
      </c>
      <c r="CS111" s="301">
        <f t="shared" si="149"/>
        <v>0</v>
      </c>
      <c r="CT111" s="301">
        <f t="shared" si="150"/>
        <v>0</v>
      </c>
      <c r="CU111" s="301">
        <f t="shared" si="151"/>
        <v>0</v>
      </c>
      <c r="CV111" s="301">
        <f t="shared" si="152"/>
        <v>0</v>
      </c>
      <c r="CW111" s="301">
        <f t="shared" si="153"/>
        <v>0</v>
      </c>
      <c r="CX111" s="301">
        <f t="shared" si="154"/>
        <v>0</v>
      </c>
      <c r="CY111" s="301">
        <f t="shared" si="155"/>
        <v>0</v>
      </c>
      <c r="CZ111" s="301">
        <f t="shared" si="156"/>
        <v>0</v>
      </c>
      <c r="DA111" s="300">
        <f t="shared" si="157"/>
        <v>0</v>
      </c>
      <c r="DC111" s="299">
        <f t="shared" si="158"/>
        <v>0</v>
      </c>
      <c r="DD111" s="299">
        <f t="shared" si="159"/>
        <v>0</v>
      </c>
      <c r="DE111" s="299">
        <f t="shared" si="160"/>
        <v>0</v>
      </c>
    </row>
    <row r="112" spans="2:109" x14ac:dyDescent="0.2">
      <c r="B112" s="368"/>
      <c r="C112" s="368"/>
      <c r="D112" s="315"/>
      <c r="E112" s="315"/>
      <c r="F112" s="315"/>
      <c r="G112" s="368"/>
      <c r="H112" s="368"/>
      <c r="I112" s="368"/>
      <c r="J112" s="368"/>
      <c r="K112" s="368"/>
      <c r="M112" s="344" t="str">
        <f t="shared" si="82"/>
        <v/>
      </c>
      <c r="N112" s="367" t="str">
        <f t="shared" si="162"/>
        <v/>
      </c>
      <c r="O112" s="344" t="str">
        <f t="shared" si="161"/>
        <v/>
      </c>
      <c r="P112" s="347"/>
      <c r="Q112" s="232" t="str">
        <f t="shared" si="83"/>
        <v/>
      </c>
      <c r="AB112" s="314" t="str">
        <f t="shared" si="84"/>
        <v/>
      </c>
      <c r="AC112" s="312" t="str">
        <f t="shared" si="85"/>
        <v/>
      </c>
      <c r="AD112" s="313" t="str">
        <f t="shared" si="86"/>
        <v/>
      </c>
      <c r="AE112" s="312" t="str">
        <f t="shared" si="87"/>
        <v/>
      </c>
      <c r="AF112" s="313" t="str">
        <f t="shared" si="88"/>
        <v/>
      </c>
      <c r="AG112" s="312" t="str">
        <f t="shared" si="89"/>
        <v/>
      </c>
      <c r="AH112" s="313" t="str">
        <f t="shared" si="90"/>
        <v/>
      </c>
      <c r="AI112" s="312" t="str">
        <f t="shared" si="91"/>
        <v/>
      </c>
      <c r="AJ112" s="311" t="str">
        <f t="shared" si="92"/>
        <v/>
      </c>
      <c r="AK112" s="310" t="str">
        <f t="shared" si="93"/>
        <v/>
      </c>
      <c r="AL112" s="310" t="str">
        <f t="shared" si="94"/>
        <v/>
      </c>
      <c r="AM112" s="309" t="str">
        <f t="shared" si="95"/>
        <v/>
      </c>
      <c r="AN112" s="309" t="str">
        <f t="shared" si="96"/>
        <v/>
      </c>
      <c r="AP112" s="306">
        <f t="shared" si="97"/>
        <v>0</v>
      </c>
      <c r="AQ112" s="306">
        <f t="shared" si="98"/>
        <v>0</v>
      </c>
      <c r="AR112" s="308">
        <f t="shared" si="99"/>
        <v>0</v>
      </c>
      <c r="AS112" s="306">
        <f t="shared" si="100"/>
        <v>0</v>
      </c>
      <c r="AT112" s="306">
        <f t="shared" si="101"/>
        <v>0</v>
      </c>
      <c r="AU112" s="306">
        <f t="shared" si="102"/>
        <v>0</v>
      </c>
      <c r="AV112" s="306">
        <f t="shared" si="103"/>
        <v>0</v>
      </c>
      <c r="AW112" s="306">
        <f t="shared" si="104"/>
        <v>0</v>
      </c>
      <c r="AX112" s="306">
        <f t="shared" si="105"/>
        <v>0</v>
      </c>
      <c r="AY112" s="305">
        <f t="shared" si="106"/>
        <v>0</v>
      </c>
      <c r="AZ112" s="304">
        <f t="shared" si="107"/>
        <v>0</v>
      </c>
      <c r="BA112" s="301">
        <f t="shared" si="108"/>
        <v>0</v>
      </c>
      <c r="BB112" s="301">
        <f t="shared" si="109"/>
        <v>0</v>
      </c>
      <c r="BC112" s="301">
        <f t="shared" si="110"/>
        <v>0</v>
      </c>
      <c r="BD112" s="301">
        <f t="shared" si="111"/>
        <v>0</v>
      </c>
      <c r="BE112" s="301">
        <f t="shared" si="112"/>
        <v>0</v>
      </c>
      <c r="BF112" s="301">
        <f t="shared" si="113"/>
        <v>0</v>
      </c>
      <c r="BG112" s="301">
        <f t="shared" si="114"/>
        <v>0</v>
      </c>
      <c r="BH112" s="301">
        <f t="shared" si="115"/>
        <v>0</v>
      </c>
      <c r="BI112" s="301">
        <f t="shared" si="116"/>
        <v>0</v>
      </c>
      <c r="BJ112" s="300">
        <f t="shared" si="117"/>
        <v>0</v>
      </c>
      <c r="BL112" s="306">
        <f t="shared" si="118"/>
        <v>0</v>
      </c>
      <c r="BM112" s="306">
        <f t="shared" si="119"/>
        <v>0</v>
      </c>
      <c r="BN112" s="308">
        <f t="shared" si="120"/>
        <v>0</v>
      </c>
      <c r="BO112" s="307">
        <f t="shared" si="121"/>
        <v>0</v>
      </c>
      <c r="BP112" s="307">
        <f t="shared" si="122"/>
        <v>0</v>
      </c>
      <c r="BQ112" s="306">
        <f t="shared" si="123"/>
        <v>0</v>
      </c>
      <c r="BR112" s="306">
        <f t="shared" si="124"/>
        <v>0</v>
      </c>
      <c r="BS112" s="306">
        <f t="shared" si="125"/>
        <v>0</v>
      </c>
      <c r="BT112" s="306">
        <f t="shared" si="126"/>
        <v>0</v>
      </c>
      <c r="BU112" s="305">
        <f t="shared" si="127"/>
        <v>0</v>
      </c>
      <c r="BV112" s="304">
        <f t="shared" si="128"/>
        <v>0</v>
      </c>
      <c r="BW112" s="301">
        <f t="shared" si="129"/>
        <v>0</v>
      </c>
      <c r="BX112" s="301">
        <f t="shared" si="130"/>
        <v>0</v>
      </c>
      <c r="BY112" s="301">
        <f t="shared" si="131"/>
        <v>0</v>
      </c>
      <c r="BZ112" s="301">
        <f t="shared" si="132"/>
        <v>0</v>
      </c>
      <c r="CA112" s="301">
        <f t="shared" si="133"/>
        <v>0</v>
      </c>
      <c r="CB112" s="301">
        <f t="shared" si="134"/>
        <v>0</v>
      </c>
      <c r="CC112" s="301">
        <f t="shared" si="135"/>
        <v>0</v>
      </c>
      <c r="CD112" s="301">
        <f t="shared" si="136"/>
        <v>0</v>
      </c>
      <c r="CE112" s="301">
        <f t="shared" si="137"/>
        <v>0</v>
      </c>
      <c r="CF112" s="300">
        <f t="shared" si="138"/>
        <v>0</v>
      </c>
      <c r="CG112" s="300"/>
      <c r="CH112" s="300">
        <f t="shared" si="139"/>
        <v>0</v>
      </c>
      <c r="CI112" s="300">
        <f t="shared" si="140"/>
        <v>0</v>
      </c>
      <c r="CJ112" s="300">
        <f t="shared" si="141"/>
        <v>0</v>
      </c>
      <c r="CK112" s="300">
        <f t="shared" si="142"/>
        <v>0</v>
      </c>
      <c r="CL112" s="303"/>
      <c r="CM112" s="302">
        <f t="shared" si="143"/>
        <v>0</v>
      </c>
      <c r="CN112" s="302">
        <f t="shared" si="144"/>
        <v>0</v>
      </c>
      <c r="CO112" s="301">
        <f t="shared" si="145"/>
        <v>0</v>
      </c>
      <c r="CP112" s="301">
        <f t="shared" si="146"/>
        <v>0</v>
      </c>
      <c r="CQ112" s="301">
        <f t="shared" si="147"/>
        <v>0</v>
      </c>
      <c r="CR112" s="301">
        <f t="shared" si="148"/>
        <v>0</v>
      </c>
      <c r="CS112" s="301">
        <f t="shared" si="149"/>
        <v>0</v>
      </c>
      <c r="CT112" s="301">
        <f t="shared" si="150"/>
        <v>0</v>
      </c>
      <c r="CU112" s="301">
        <f t="shared" si="151"/>
        <v>0</v>
      </c>
      <c r="CV112" s="301">
        <f t="shared" si="152"/>
        <v>0</v>
      </c>
      <c r="CW112" s="301">
        <f t="shared" si="153"/>
        <v>0</v>
      </c>
      <c r="CX112" s="301">
        <f t="shared" si="154"/>
        <v>0</v>
      </c>
      <c r="CY112" s="301">
        <f t="shared" si="155"/>
        <v>0</v>
      </c>
      <c r="CZ112" s="301">
        <f t="shared" si="156"/>
        <v>0</v>
      </c>
      <c r="DA112" s="300">
        <f t="shared" si="157"/>
        <v>0</v>
      </c>
      <c r="DC112" s="299">
        <f t="shared" si="158"/>
        <v>0</v>
      </c>
      <c r="DD112" s="299">
        <f t="shared" si="159"/>
        <v>0</v>
      </c>
      <c r="DE112" s="299">
        <f t="shared" si="160"/>
        <v>0</v>
      </c>
    </row>
    <row r="113" spans="2:109" x14ac:dyDescent="0.2">
      <c r="B113" s="368"/>
      <c r="C113" s="368"/>
      <c r="D113" s="315"/>
      <c r="E113" s="315"/>
      <c r="F113" s="315"/>
      <c r="G113" s="368"/>
      <c r="H113" s="368"/>
      <c r="I113" s="368"/>
      <c r="J113" s="368"/>
      <c r="K113" s="368"/>
      <c r="M113" s="344" t="str">
        <f t="shared" si="82"/>
        <v/>
      </c>
      <c r="N113" s="367" t="str">
        <f t="shared" si="162"/>
        <v/>
      </c>
      <c r="O113" s="344" t="str">
        <f t="shared" si="161"/>
        <v/>
      </c>
      <c r="P113" s="347"/>
      <c r="Q113" s="232" t="str">
        <f t="shared" si="83"/>
        <v/>
      </c>
      <c r="AB113" s="314" t="str">
        <f t="shared" si="84"/>
        <v/>
      </c>
      <c r="AC113" s="312" t="str">
        <f t="shared" si="85"/>
        <v/>
      </c>
      <c r="AD113" s="313" t="str">
        <f t="shared" si="86"/>
        <v/>
      </c>
      <c r="AE113" s="312" t="str">
        <f t="shared" si="87"/>
        <v/>
      </c>
      <c r="AF113" s="313" t="str">
        <f t="shared" si="88"/>
        <v/>
      </c>
      <c r="AG113" s="312" t="str">
        <f t="shared" si="89"/>
        <v/>
      </c>
      <c r="AH113" s="313" t="str">
        <f t="shared" si="90"/>
        <v/>
      </c>
      <c r="AI113" s="312" t="str">
        <f t="shared" si="91"/>
        <v/>
      </c>
      <c r="AJ113" s="311" t="str">
        <f t="shared" si="92"/>
        <v/>
      </c>
      <c r="AK113" s="310" t="str">
        <f t="shared" si="93"/>
        <v/>
      </c>
      <c r="AL113" s="310" t="str">
        <f t="shared" si="94"/>
        <v/>
      </c>
      <c r="AM113" s="309" t="str">
        <f t="shared" si="95"/>
        <v/>
      </c>
      <c r="AN113" s="309" t="str">
        <f t="shared" si="96"/>
        <v/>
      </c>
      <c r="AP113" s="306">
        <f t="shared" si="97"/>
        <v>0</v>
      </c>
      <c r="AQ113" s="306">
        <f t="shared" si="98"/>
        <v>0</v>
      </c>
      <c r="AR113" s="308">
        <f t="shared" si="99"/>
        <v>0</v>
      </c>
      <c r="AS113" s="306">
        <f t="shared" si="100"/>
        <v>0</v>
      </c>
      <c r="AT113" s="306">
        <f t="shared" si="101"/>
        <v>0</v>
      </c>
      <c r="AU113" s="306">
        <f t="shared" si="102"/>
        <v>0</v>
      </c>
      <c r="AV113" s="306">
        <f t="shared" si="103"/>
        <v>0</v>
      </c>
      <c r="AW113" s="306">
        <f t="shared" si="104"/>
        <v>0</v>
      </c>
      <c r="AX113" s="306">
        <f t="shared" si="105"/>
        <v>0</v>
      </c>
      <c r="AY113" s="305">
        <f t="shared" si="106"/>
        <v>0</v>
      </c>
      <c r="AZ113" s="304">
        <f t="shared" si="107"/>
        <v>0</v>
      </c>
      <c r="BA113" s="301">
        <f t="shared" si="108"/>
        <v>0</v>
      </c>
      <c r="BB113" s="301">
        <f t="shared" si="109"/>
        <v>0</v>
      </c>
      <c r="BC113" s="301">
        <f t="shared" si="110"/>
        <v>0</v>
      </c>
      <c r="BD113" s="301">
        <f t="shared" si="111"/>
        <v>0</v>
      </c>
      <c r="BE113" s="301">
        <f t="shared" si="112"/>
        <v>0</v>
      </c>
      <c r="BF113" s="301">
        <f t="shared" si="113"/>
        <v>0</v>
      </c>
      <c r="BG113" s="301">
        <f t="shared" si="114"/>
        <v>0</v>
      </c>
      <c r="BH113" s="301">
        <f t="shared" si="115"/>
        <v>0</v>
      </c>
      <c r="BI113" s="301">
        <f t="shared" si="116"/>
        <v>0</v>
      </c>
      <c r="BJ113" s="300">
        <f t="shared" si="117"/>
        <v>0</v>
      </c>
      <c r="BL113" s="306">
        <f t="shared" si="118"/>
        <v>0</v>
      </c>
      <c r="BM113" s="306">
        <f t="shared" si="119"/>
        <v>0</v>
      </c>
      <c r="BN113" s="308">
        <f t="shared" si="120"/>
        <v>0</v>
      </c>
      <c r="BO113" s="307">
        <f t="shared" si="121"/>
        <v>0</v>
      </c>
      <c r="BP113" s="307">
        <f t="shared" si="122"/>
        <v>0</v>
      </c>
      <c r="BQ113" s="306">
        <f t="shared" si="123"/>
        <v>0</v>
      </c>
      <c r="BR113" s="306">
        <f t="shared" si="124"/>
        <v>0</v>
      </c>
      <c r="BS113" s="306">
        <f t="shared" si="125"/>
        <v>0</v>
      </c>
      <c r="BT113" s="306">
        <f t="shared" si="126"/>
        <v>0</v>
      </c>
      <c r="BU113" s="305">
        <f t="shared" si="127"/>
        <v>0</v>
      </c>
      <c r="BV113" s="304">
        <f t="shared" si="128"/>
        <v>0</v>
      </c>
      <c r="BW113" s="301">
        <f t="shared" si="129"/>
        <v>0</v>
      </c>
      <c r="BX113" s="301">
        <f t="shared" si="130"/>
        <v>0</v>
      </c>
      <c r="BY113" s="301">
        <f t="shared" si="131"/>
        <v>0</v>
      </c>
      <c r="BZ113" s="301">
        <f t="shared" si="132"/>
        <v>0</v>
      </c>
      <c r="CA113" s="301">
        <f t="shared" si="133"/>
        <v>0</v>
      </c>
      <c r="CB113" s="301">
        <f t="shared" si="134"/>
        <v>0</v>
      </c>
      <c r="CC113" s="301">
        <f t="shared" si="135"/>
        <v>0</v>
      </c>
      <c r="CD113" s="301">
        <f t="shared" si="136"/>
        <v>0</v>
      </c>
      <c r="CE113" s="301">
        <f t="shared" si="137"/>
        <v>0</v>
      </c>
      <c r="CF113" s="300">
        <f t="shared" si="138"/>
        <v>0</v>
      </c>
      <c r="CG113" s="300"/>
      <c r="CH113" s="300">
        <f t="shared" si="139"/>
        <v>0</v>
      </c>
      <c r="CI113" s="300">
        <f t="shared" si="140"/>
        <v>0</v>
      </c>
      <c r="CJ113" s="300">
        <f t="shared" si="141"/>
        <v>0</v>
      </c>
      <c r="CK113" s="300">
        <f t="shared" si="142"/>
        <v>0</v>
      </c>
      <c r="CL113" s="303"/>
      <c r="CM113" s="302">
        <f t="shared" si="143"/>
        <v>0</v>
      </c>
      <c r="CN113" s="302">
        <f t="shared" si="144"/>
        <v>0</v>
      </c>
      <c r="CO113" s="301">
        <f t="shared" si="145"/>
        <v>0</v>
      </c>
      <c r="CP113" s="301">
        <f t="shared" si="146"/>
        <v>0</v>
      </c>
      <c r="CQ113" s="301">
        <f t="shared" si="147"/>
        <v>0</v>
      </c>
      <c r="CR113" s="301">
        <f t="shared" si="148"/>
        <v>0</v>
      </c>
      <c r="CS113" s="301">
        <f t="shared" si="149"/>
        <v>0</v>
      </c>
      <c r="CT113" s="301">
        <f t="shared" si="150"/>
        <v>0</v>
      </c>
      <c r="CU113" s="301">
        <f t="shared" si="151"/>
        <v>0</v>
      </c>
      <c r="CV113" s="301">
        <f t="shared" si="152"/>
        <v>0</v>
      </c>
      <c r="CW113" s="301">
        <f t="shared" si="153"/>
        <v>0</v>
      </c>
      <c r="CX113" s="301">
        <f t="shared" si="154"/>
        <v>0</v>
      </c>
      <c r="CY113" s="301">
        <f t="shared" si="155"/>
        <v>0</v>
      </c>
      <c r="CZ113" s="301">
        <f t="shared" si="156"/>
        <v>0</v>
      </c>
      <c r="DA113" s="300">
        <f t="shared" si="157"/>
        <v>0</v>
      </c>
      <c r="DC113" s="299">
        <f t="shared" si="158"/>
        <v>0</v>
      </c>
      <c r="DD113" s="299">
        <f t="shared" si="159"/>
        <v>0</v>
      </c>
      <c r="DE113" s="299">
        <f t="shared" si="160"/>
        <v>0</v>
      </c>
    </row>
    <row r="114" spans="2:109" x14ac:dyDescent="0.2">
      <c r="B114" s="368"/>
      <c r="C114" s="368"/>
      <c r="D114" s="315"/>
      <c r="E114" s="315"/>
      <c r="F114" s="315"/>
      <c r="G114" s="368"/>
      <c r="H114" s="368"/>
      <c r="I114" s="368"/>
      <c r="J114" s="368"/>
      <c r="K114" s="368"/>
      <c r="M114" s="344" t="str">
        <f t="shared" si="82"/>
        <v/>
      </c>
      <c r="N114" s="367" t="str">
        <f t="shared" si="162"/>
        <v/>
      </c>
      <c r="O114" s="344" t="str">
        <f t="shared" si="161"/>
        <v/>
      </c>
      <c r="P114" s="347"/>
      <c r="Q114" s="232" t="str">
        <f t="shared" si="83"/>
        <v/>
      </c>
      <c r="AB114" s="314" t="str">
        <f t="shared" si="84"/>
        <v/>
      </c>
      <c r="AC114" s="312" t="str">
        <f t="shared" si="85"/>
        <v/>
      </c>
      <c r="AD114" s="313" t="str">
        <f t="shared" si="86"/>
        <v/>
      </c>
      <c r="AE114" s="312" t="str">
        <f t="shared" si="87"/>
        <v/>
      </c>
      <c r="AF114" s="313" t="str">
        <f t="shared" si="88"/>
        <v/>
      </c>
      <c r="AG114" s="312" t="str">
        <f t="shared" si="89"/>
        <v/>
      </c>
      <c r="AH114" s="313" t="str">
        <f t="shared" si="90"/>
        <v/>
      </c>
      <c r="AI114" s="312" t="str">
        <f t="shared" si="91"/>
        <v/>
      </c>
      <c r="AJ114" s="311" t="str">
        <f t="shared" si="92"/>
        <v/>
      </c>
      <c r="AK114" s="310" t="str">
        <f t="shared" si="93"/>
        <v/>
      </c>
      <c r="AL114" s="310" t="str">
        <f t="shared" si="94"/>
        <v/>
      </c>
      <c r="AM114" s="309" t="str">
        <f t="shared" si="95"/>
        <v/>
      </c>
      <c r="AN114" s="309" t="str">
        <f t="shared" si="96"/>
        <v/>
      </c>
      <c r="AP114" s="306">
        <f t="shared" si="97"/>
        <v>0</v>
      </c>
      <c r="AQ114" s="306">
        <f t="shared" si="98"/>
        <v>0</v>
      </c>
      <c r="AR114" s="308">
        <f t="shared" si="99"/>
        <v>0</v>
      </c>
      <c r="AS114" s="306">
        <f t="shared" si="100"/>
        <v>0</v>
      </c>
      <c r="AT114" s="306">
        <f t="shared" si="101"/>
        <v>0</v>
      </c>
      <c r="AU114" s="306">
        <f t="shared" si="102"/>
        <v>0</v>
      </c>
      <c r="AV114" s="306">
        <f t="shared" si="103"/>
        <v>0</v>
      </c>
      <c r="AW114" s="306">
        <f t="shared" si="104"/>
        <v>0</v>
      </c>
      <c r="AX114" s="306">
        <f t="shared" si="105"/>
        <v>0</v>
      </c>
      <c r="AY114" s="305">
        <f t="shared" si="106"/>
        <v>0</v>
      </c>
      <c r="AZ114" s="304">
        <f t="shared" si="107"/>
        <v>0</v>
      </c>
      <c r="BA114" s="301">
        <f t="shared" si="108"/>
        <v>0</v>
      </c>
      <c r="BB114" s="301">
        <f t="shared" si="109"/>
        <v>0</v>
      </c>
      <c r="BC114" s="301">
        <f t="shared" si="110"/>
        <v>0</v>
      </c>
      <c r="BD114" s="301">
        <f t="shared" si="111"/>
        <v>0</v>
      </c>
      <c r="BE114" s="301">
        <f t="shared" si="112"/>
        <v>0</v>
      </c>
      <c r="BF114" s="301">
        <f t="shared" si="113"/>
        <v>0</v>
      </c>
      <c r="BG114" s="301">
        <f t="shared" si="114"/>
        <v>0</v>
      </c>
      <c r="BH114" s="301">
        <f t="shared" si="115"/>
        <v>0</v>
      </c>
      <c r="BI114" s="301">
        <f t="shared" si="116"/>
        <v>0</v>
      </c>
      <c r="BJ114" s="300">
        <f t="shared" si="117"/>
        <v>0</v>
      </c>
      <c r="BL114" s="306">
        <f t="shared" si="118"/>
        <v>0</v>
      </c>
      <c r="BM114" s="306">
        <f t="shared" si="119"/>
        <v>0</v>
      </c>
      <c r="BN114" s="308">
        <f t="shared" si="120"/>
        <v>0</v>
      </c>
      <c r="BO114" s="307">
        <f t="shared" si="121"/>
        <v>0</v>
      </c>
      <c r="BP114" s="307">
        <f t="shared" si="122"/>
        <v>0</v>
      </c>
      <c r="BQ114" s="306">
        <f t="shared" si="123"/>
        <v>0</v>
      </c>
      <c r="BR114" s="306">
        <f t="shared" si="124"/>
        <v>0</v>
      </c>
      <c r="BS114" s="306">
        <f t="shared" si="125"/>
        <v>0</v>
      </c>
      <c r="BT114" s="306">
        <f t="shared" si="126"/>
        <v>0</v>
      </c>
      <c r="BU114" s="305">
        <f t="shared" si="127"/>
        <v>0</v>
      </c>
      <c r="BV114" s="304">
        <f t="shared" si="128"/>
        <v>0</v>
      </c>
      <c r="BW114" s="301">
        <f t="shared" si="129"/>
        <v>0</v>
      </c>
      <c r="BX114" s="301">
        <f t="shared" si="130"/>
        <v>0</v>
      </c>
      <c r="BY114" s="301">
        <f t="shared" si="131"/>
        <v>0</v>
      </c>
      <c r="BZ114" s="301">
        <f t="shared" si="132"/>
        <v>0</v>
      </c>
      <c r="CA114" s="301">
        <f t="shared" si="133"/>
        <v>0</v>
      </c>
      <c r="CB114" s="301">
        <f t="shared" si="134"/>
        <v>0</v>
      </c>
      <c r="CC114" s="301">
        <f t="shared" si="135"/>
        <v>0</v>
      </c>
      <c r="CD114" s="301">
        <f t="shared" si="136"/>
        <v>0</v>
      </c>
      <c r="CE114" s="301">
        <f t="shared" si="137"/>
        <v>0</v>
      </c>
      <c r="CF114" s="300">
        <f t="shared" si="138"/>
        <v>0</v>
      </c>
      <c r="CG114" s="300"/>
      <c r="CH114" s="300">
        <f t="shared" si="139"/>
        <v>0</v>
      </c>
      <c r="CI114" s="300">
        <f t="shared" si="140"/>
        <v>0</v>
      </c>
      <c r="CJ114" s="300">
        <f t="shared" si="141"/>
        <v>0</v>
      </c>
      <c r="CK114" s="300">
        <f t="shared" si="142"/>
        <v>0</v>
      </c>
      <c r="CL114" s="303"/>
      <c r="CM114" s="302">
        <f t="shared" si="143"/>
        <v>0</v>
      </c>
      <c r="CN114" s="302">
        <f t="shared" si="144"/>
        <v>0</v>
      </c>
      <c r="CO114" s="301">
        <f t="shared" si="145"/>
        <v>0</v>
      </c>
      <c r="CP114" s="301">
        <f t="shared" si="146"/>
        <v>0</v>
      </c>
      <c r="CQ114" s="301">
        <f t="shared" si="147"/>
        <v>0</v>
      </c>
      <c r="CR114" s="301">
        <f t="shared" si="148"/>
        <v>0</v>
      </c>
      <c r="CS114" s="301">
        <f t="shared" si="149"/>
        <v>0</v>
      </c>
      <c r="CT114" s="301">
        <f t="shared" si="150"/>
        <v>0</v>
      </c>
      <c r="CU114" s="301">
        <f t="shared" si="151"/>
        <v>0</v>
      </c>
      <c r="CV114" s="301">
        <f t="shared" si="152"/>
        <v>0</v>
      </c>
      <c r="CW114" s="301">
        <f t="shared" si="153"/>
        <v>0</v>
      </c>
      <c r="CX114" s="301">
        <f t="shared" si="154"/>
        <v>0</v>
      </c>
      <c r="CY114" s="301">
        <f t="shared" si="155"/>
        <v>0</v>
      </c>
      <c r="CZ114" s="301">
        <f t="shared" si="156"/>
        <v>0</v>
      </c>
      <c r="DA114" s="300">
        <f t="shared" si="157"/>
        <v>0</v>
      </c>
      <c r="DC114" s="299">
        <f t="shared" si="158"/>
        <v>0</v>
      </c>
      <c r="DD114" s="299">
        <f t="shared" si="159"/>
        <v>0</v>
      </c>
      <c r="DE114" s="299">
        <f t="shared" si="160"/>
        <v>0</v>
      </c>
    </row>
    <row r="115" spans="2:109" x14ac:dyDescent="0.2">
      <c r="B115" s="368"/>
      <c r="C115" s="368"/>
      <c r="D115" s="315"/>
      <c r="E115" s="315"/>
      <c r="F115" s="315"/>
      <c r="G115" s="368"/>
      <c r="H115" s="368"/>
      <c r="I115" s="368"/>
      <c r="J115" s="368"/>
      <c r="K115" s="368"/>
      <c r="M115" s="344" t="str">
        <f t="shared" si="82"/>
        <v/>
      </c>
      <c r="N115" s="367" t="str">
        <f t="shared" si="162"/>
        <v/>
      </c>
      <c r="O115" s="344" t="str">
        <f t="shared" si="161"/>
        <v/>
      </c>
      <c r="P115" s="347"/>
      <c r="Q115" s="232" t="str">
        <f t="shared" si="83"/>
        <v/>
      </c>
      <c r="AB115" s="314" t="str">
        <f t="shared" si="84"/>
        <v/>
      </c>
      <c r="AC115" s="312" t="str">
        <f t="shared" si="85"/>
        <v/>
      </c>
      <c r="AD115" s="313" t="str">
        <f t="shared" si="86"/>
        <v/>
      </c>
      <c r="AE115" s="312" t="str">
        <f t="shared" si="87"/>
        <v/>
      </c>
      <c r="AF115" s="313" t="str">
        <f t="shared" si="88"/>
        <v/>
      </c>
      <c r="AG115" s="312" t="str">
        <f t="shared" si="89"/>
        <v/>
      </c>
      <c r="AH115" s="313" t="str">
        <f t="shared" si="90"/>
        <v/>
      </c>
      <c r="AI115" s="312" t="str">
        <f t="shared" si="91"/>
        <v/>
      </c>
      <c r="AJ115" s="311" t="str">
        <f t="shared" si="92"/>
        <v/>
      </c>
      <c r="AK115" s="310" t="str">
        <f t="shared" si="93"/>
        <v/>
      </c>
      <c r="AL115" s="310" t="str">
        <f t="shared" si="94"/>
        <v/>
      </c>
      <c r="AM115" s="309" t="str">
        <f t="shared" si="95"/>
        <v/>
      </c>
      <c r="AN115" s="309" t="str">
        <f t="shared" si="96"/>
        <v/>
      </c>
      <c r="AP115" s="306">
        <f t="shared" si="97"/>
        <v>0</v>
      </c>
      <c r="AQ115" s="306">
        <f t="shared" si="98"/>
        <v>0</v>
      </c>
      <c r="AR115" s="308">
        <f t="shared" si="99"/>
        <v>0</v>
      </c>
      <c r="AS115" s="306">
        <f t="shared" si="100"/>
        <v>0</v>
      </c>
      <c r="AT115" s="306">
        <f t="shared" si="101"/>
        <v>0</v>
      </c>
      <c r="AU115" s="306">
        <f t="shared" si="102"/>
        <v>0</v>
      </c>
      <c r="AV115" s="306">
        <f t="shared" si="103"/>
        <v>0</v>
      </c>
      <c r="AW115" s="306">
        <f t="shared" si="104"/>
        <v>0</v>
      </c>
      <c r="AX115" s="306">
        <f t="shared" si="105"/>
        <v>0</v>
      </c>
      <c r="AY115" s="305">
        <f t="shared" si="106"/>
        <v>0</v>
      </c>
      <c r="AZ115" s="304">
        <f t="shared" si="107"/>
        <v>0</v>
      </c>
      <c r="BA115" s="301">
        <f t="shared" si="108"/>
        <v>0</v>
      </c>
      <c r="BB115" s="301">
        <f t="shared" si="109"/>
        <v>0</v>
      </c>
      <c r="BC115" s="301">
        <f t="shared" si="110"/>
        <v>0</v>
      </c>
      <c r="BD115" s="301">
        <f t="shared" si="111"/>
        <v>0</v>
      </c>
      <c r="BE115" s="301">
        <f t="shared" si="112"/>
        <v>0</v>
      </c>
      <c r="BF115" s="301">
        <f t="shared" si="113"/>
        <v>0</v>
      </c>
      <c r="BG115" s="301">
        <f t="shared" si="114"/>
        <v>0</v>
      </c>
      <c r="BH115" s="301">
        <f t="shared" si="115"/>
        <v>0</v>
      </c>
      <c r="BI115" s="301">
        <f t="shared" si="116"/>
        <v>0</v>
      </c>
      <c r="BJ115" s="300">
        <f t="shared" si="117"/>
        <v>0</v>
      </c>
      <c r="BL115" s="306">
        <f t="shared" si="118"/>
        <v>0</v>
      </c>
      <c r="BM115" s="306">
        <f t="shared" si="119"/>
        <v>0</v>
      </c>
      <c r="BN115" s="308">
        <f t="shared" si="120"/>
        <v>0</v>
      </c>
      <c r="BO115" s="307">
        <f t="shared" si="121"/>
        <v>0</v>
      </c>
      <c r="BP115" s="307">
        <f t="shared" si="122"/>
        <v>0</v>
      </c>
      <c r="BQ115" s="306">
        <f t="shared" si="123"/>
        <v>0</v>
      </c>
      <c r="BR115" s="306">
        <f t="shared" si="124"/>
        <v>0</v>
      </c>
      <c r="BS115" s="306">
        <f t="shared" si="125"/>
        <v>0</v>
      </c>
      <c r="BT115" s="306">
        <f t="shared" si="126"/>
        <v>0</v>
      </c>
      <c r="BU115" s="305">
        <f t="shared" si="127"/>
        <v>0</v>
      </c>
      <c r="BV115" s="304">
        <f t="shared" si="128"/>
        <v>0</v>
      </c>
      <c r="BW115" s="301">
        <f t="shared" si="129"/>
        <v>0</v>
      </c>
      <c r="BX115" s="301">
        <f t="shared" si="130"/>
        <v>0</v>
      </c>
      <c r="BY115" s="301">
        <f t="shared" si="131"/>
        <v>0</v>
      </c>
      <c r="BZ115" s="301">
        <f t="shared" si="132"/>
        <v>0</v>
      </c>
      <c r="CA115" s="301">
        <f t="shared" si="133"/>
        <v>0</v>
      </c>
      <c r="CB115" s="301">
        <f t="shared" si="134"/>
        <v>0</v>
      </c>
      <c r="CC115" s="301">
        <f t="shared" si="135"/>
        <v>0</v>
      </c>
      <c r="CD115" s="301">
        <f t="shared" si="136"/>
        <v>0</v>
      </c>
      <c r="CE115" s="301">
        <f t="shared" si="137"/>
        <v>0</v>
      </c>
      <c r="CF115" s="300">
        <f t="shared" si="138"/>
        <v>0</v>
      </c>
      <c r="CG115" s="300"/>
      <c r="CH115" s="300">
        <f t="shared" si="139"/>
        <v>0</v>
      </c>
      <c r="CI115" s="300">
        <f t="shared" si="140"/>
        <v>0</v>
      </c>
      <c r="CJ115" s="300">
        <f t="shared" si="141"/>
        <v>0</v>
      </c>
      <c r="CK115" s="300">
        <f t="shared" si="142"/>
        <v>0</v>
      </c>
      <c r="CL115" s="303"/>
      <c r="CM115" s="302">
        <f t="shared" si="143"/>
        <v>0</v>
      </c>
      <c r="CN115" s="302">
        <f t="shared" si="144"/>
        <v>0</v>
      </c>
      <c r="CO115" s="301">
        <f t="shared" si="145"/>
        <v>0</v>
      </c>
      <c r="CP115" s="301">
        <f t="shared" si="146"/>
        <v>0</v>
      </c>
      <c r="CQ115" s="301">
        <f t="shared" si="147"/>
        <v>0</v>
      </c>
      <c r="CR115" s="301">
        <f t="shared" si="148"/>
        <v>0</v>
      </c>
      <c r="CS115" s="301">
        <f t="shared" si="149"/>
        <v>0</v>
      </c>
      <c r="CT115" s="301">
        <f t="shared" si="150"/>
        <v>0</v>
      </c>
      <c r="CU115" s="301">
        <f t="shared" si="151"/>
        <v>0</v>
      </c>
      <c r="CV115" s="301">
        <f t="shared" si="152"/>
        <v>0</v>
      </c>
      <c r="CW115" s="301">
        <f t="shared" si="153"/>
        <v>0</v>
      </c>
      <c r="CX115" s="301">
        <f t="shared" si="154"/>
        <v>0</v>
      </c>
      <c r="CY115" s="301">
        <f t="shared" si="155"/>
        <v>0</v>
      </c>
      <c r="CZ115" s="301">
        <f t="shared" si="156"/>
        <v>0</v>
      </c>
      <c r="DA115" s="300">
        <f t="shared" si="157"/>
        <v>0</v>
      </c>
      <c r="DC115" s="299">
        <f t="shared" si="158"/>
        <v>0</v>
      </c>
      <c r="DD115" s="299">
        <f t="shared" si="159"/>
        <v>0</v>
      </c>
      <c r="DE115" s="299">
        <f t="shared" si="160"/>
        <v>0</v>
      </c>
    </row>
    <row r="116" spans="2:109" x14ac:dyDescent="0.2">
      <c r="B116" s="368"/>
      <c r="C116" s="368"/>
      <c r="D116" s="315"/>
      <c r="E116" s="315"/>
      <c r="F116" s="315"/>
      <c r="G116" s="368"/>
      <c r="H116" s="368"/>
      <c r="I116" s="368"/>
      <c r="J116" s="368"/>
      <c r="K116" s="368"/>
      <c r="M116" s="344" t="str">
        <f t="shared" si="82"/>
        <v/>
      </c>
      <c r="N116" s="367" t="str">
        <f t="shared" si="162"/>
        <v/>
      </c>
      <c r="O116" s="344" t="str">
        <f t="shared" si="161"/>
        <v/>
      </c>
      <c r="P116" s="347"/>
      <c r="Q116" s="232" t="str">
        <f t="shared" si="83"/>
        <v/>
      </c>
      <c r="AB116" s="314" t="str">
        <f t="shared" si="84"/>
        <v/>
      </c>
      <c r="AC116" s="312" t="str">
        <f t="shared" si="85"/>
        <v/>
      </c>
      <c r="AD116" s="313" t="str">
        <f t="shared" si="86"/>
        <v/>
      </c>
      <c r="AE116" s="312" t="str">
        <f t="shared" si="87"/>
        <v/>
      </c>
      <c r="AF116" s="313" t="str">
        <f t="shared" si="88"/>
        <v/>
      </c>
      <c r="AG116" s="312" t="str">
        <f t="shared" si="89"/>
        <v/>
      </c>
      <c r="AH116" s="313" t="str">
        <f t="shared" si="90"/>
        <v/>
      </c>
      <c r="AI116" s="312" t="str">
        <f t="shared" si="91"/>
        <v/>
      </c>
      <c r="AJ116" s="311" t="str">
        <f t="shared" si="92"/>
        <v/>
      </c>
      <c r="AK116" s="310" t="str">
        <f t="shared" si="93"/>
        <v/>
      </c>
      <c r="AL116" s="310" t="str">
        <f t="shared" si="94"/>
        <v/>
      </c>
      <c r="AM116" s="309" t="str">
        <f t="shared" si="95"/>
        <v/>
      </c>
      <c r="AN116" s="309" t="str">
        <f t="shared" si="96"/>
        <v/>
      </c>
      <c r="AP116" s="306">
        <f t="shared" si="97"/>
        <v>0</v>
      </c>
      <c r="AQ116" s="306">
        <f t="shared" si="98"/>
        <v>0</v>
      </c>
      <c r="AR116" s="308">
        <f t="shared" si="99"/>
        <v>0</v>
      </c>
      <c r="AS116" s="306">
        <f t="shared" si="100"/>
        <v>0</v>
      </c>
      <c r="AT116" s="306">
        <f t="shared" si="101"/>
        <v>0</v>
      </c>
      <c r="AU116" s="306">
        <f t="shared" si="102"/>
        <v>0</v>
      </c>
      <c r="AV116" s="306">
        <f t="shared" si="103"/>
        <v>0</v>
      </c>
      <c r="AW116" s="306">
        <f t="shared" si="104"/>
        <v>0</v>
      </c>
      <c r="AX116" s="306">
        <f t="shared" si="105"/>
        <v>0</v>
      </c>
      <c r="AY116" s="305">
        <f t="shared" si="106"/>
        <v>0</v>
      </c>
      <c r="AZ116" s="304">
        <f t="shared" si="107"/>
        <v>0</v>
      </c>
      <c r="BA116" s="301">
        <f t="shared" si="108"/>
        <v>0</v>
      </c>
      <c r="BB116" s="301">
        <f t="shared" si="109"/>
        <v>0</v>
      </c>
      <c r="BC116" s="301">
        <f t="shared" si="110"/>
        <v>0</v>
      </c>
      <c r="BD116" s="301">
        <f t="shared" si="111"/>
        <v>0</v>
      </c>
      <c r="BE116" s="301">
        <f t="shared" si="112"/>
        <v>0</v>
      </c>
      <c r="BF116" s="301">
        <f t="shared" si="113"/>
        <v>0</v>
      </c>
      <c r="BG116" s="301">
        <f t="shared" si="114"/>
        <v>0</v>
      </c>
      <c r="BH116" s="301">
        <f t="shared" si="115"/>
        <v>0</v>
      </c>
      <c r="BI116" s="301">
        <f t="shared" si="116"/>
        <v>0</v>
      </c>
      <c r="BJ116" s="300">
        <f t="shared" si="117"/>
        <v>0</v>
      </c>
      <c r="BL116" s="306">
        <f t="shared" si="118"/>
        <v>0</v>
      </c>
      <c r="BM116" s="306">
        <f t="shared" si="119"/>
        <v>0</v>
      </c>
      <c r="BN116" s="308">
        <f t="shared" si="120"/>
        <v>0</v>
      </c>
      <c r="BO116" s="307">
        <f t="shared" si="121"/>
        <v>0</v>
      </c>
      <c r="BP116" s="307">
        <f t="shared" si="122"/>
        <v>0</v>
      </c>
      <c r="BQ116" s="306">
        <f t="shared" si="123"/>
        <v>0</v>
      </c>
      <c r="BR116" s="306">
        <f t="shared" si="124"/>
        <v>0</v>
      </c>
      <c r="BS116" s="306">
        <f t="shared" si="125"/>
        <v>0</v>
      </c>
      <c r="BT116" s="306">
        <f t="shared" si="126"/>
        <v>0</v>
      </c>
      <c r="BU116" s="305">
        <f t="shared" si="127"/>
        <v>0</v>
      </c>
      <c r="BV116" s="304">
        <f t="shared" si="128"/>
        <v>0</v>
      </c>
      <c r="BW116" s="301">
        <f t="shared" si="129"/>
        <v>0</v>
      </c>
      <c r="BX116" s="301">
        <f t="shared" si="130"/>
        <v>0</v>
      </c>
      <c r="BY116" s="301">
        <f t="shared" si="131"/>
        <v>0</v>
      </c>
      <c r="BZ116" s="301">
        <f t="shared" si="132"/>
        <v>0</v>
      </c>
      <c r="CA116" s="301">
        <f t="shared" si="133"/>
        <v>0</v>
      </c>
      <c r="CB116" s="301">
        <f t="shared" si="134"/>
        <v>0</v>
      </c>
      <c r="CC116" s="301">
        <f t="shared" si="135"/>
        <v>0</v>
      </c>
      <c r="CD116" s="301">
        <f t="shared" si="136"/>
        <v>0</v>
      </c>
      <c r="CE116" s="301">
        <f t="shared" si="137"/>
        <v>0</v>
      </c>
      <c r="CF116" s="300">
        <f t="shared" si="138"/>
        <v>0</v>
      </c>
      <c r="CG116" s="300"/>
      <c r="CH116" s="300">
        <f t="shared" si="139"/>
        <v>0</v>
      </c>
      <c r="CI116" s="300">
        <f t="shared" si="140"/>
        <v>0</v>
      </c>
      <c r="CJ116" s="300">
        <f t="shared" si="141"/>
        <v>0</v>
      </c>
      <c r="CK116" s="300">
        <f t="shared" si="142"/>
        <v>0</v>
      </c>
      <c r="CL116" s="303"/>
      <c r="CM116" s="302">
        <f t="shared" si="143"/>
        <v>0</v>
      </c>
      <c r="CN116" s="302">
        <f t="shared" si="144"/>
        <v>0</v>
      </c>
      <c r="CO116" s="301">
        <f t="shared" si="145"/>
        <v>0</v>
      </c>
      <c r="CP116" s="301">
        <f t="shared" si="146"/>
        <v>0</v>
      </c>
      <c r="CQ116" s="301">
        <f t="shared" si="147"/>
        <v>0</v>
      </c>
      <c r="CR116" s="301">
        <f t="shared" si="148"/>
        <v>0</v>
      </c>
      <c r="CS116" s="301">
        <f t="shared" si="149"/>
        <v>0</v>
      </c>
      <c r="CT116" s="301">
        <f t="shared" si="150"/>
        <v>0</v>
      </c>
      <c r="CU116" s="301">
        <f t="shared" si="151"/>
        <v>0</v>
      </c>
      <c r="CV116" s="301">
        <f t="shared" si="152"/>
        <v>0</v>
      </c>
      <c r="CW116" s="301">
        <f t="shared" si="153"/>
        <v>0</v>
      </c>
      <c r="CX116" s="301">
        <f t="shared" si="154"/>
        <v>0</v>
      </c>
      <c r="CY116" s="301">
        <f t="shared" si="155"/>
        <v>0</v>
      </c>
      <c r="CZ116" s="301">
        <f t="shared" si="156"/>
        <v>0</v>
      </c>
      <c r="DA116" s="300">
        <f t="shared" si="157"/>
        <v>0</v>
      </c>
      <c r="DC116" s="299">
        <f t="shared" si="158"/>
        <v>0</v>
      </c>
      <c r="DD116" s="299">
        <f t="shared" si="159"/>
        <v>0</v>
      </c>
      <c r="DE116" s="299">
        <f t="shared" si="160"/>
        <v>0</v>
      </c>
    </row>
    <row r="117" spans="2:109" x14ac:dyDescent="0.2">
      <c r="B117" s="368"/>
      <c r="C117" s="368"/>
      <c r="D117" s="315"/>
      <c r="E117" s="315"/>
      <c r="F117" s="315"/>
      <c r="G117" s="368"/>
      <c r="H117" s="368"/>
      <c r="I117" s="368"/>
      <c r="J117" s="368"/>
      <c r="K117" s="368"/>
      <c r="M117" s="344" t="str">
        <f t="shared" si="82"/>
        <v/>
      </c>
      <c r="N117" s="367" t="str">
        <f t="shared" si="162"/>
        <v/>
      </c>
      <c r="O117" s="344" t="str">
        <f t="shared" si="161"/>
        <v/>
      </c>
      <c r="P117" s="347"/>
      <c r="Q117" s="232" t="str">
        <f t="shared" si="83"/>
        <v/>
      </c>
      <c r="AB117" s="314" t="str">
        <f t="shared" si="84"/>
        <v/>
      </c>
      <c r="AC117" s="312" t="str">
        <f t="shared" si="85"/>
        <v/>
      </c>
      <c r="AD117" s="313" t="str">
        <f t="shared" si="86"/>
        <v/>
      </c>
      <c r="AE117" s="312" t="str">
        <f t="shared" si="87"/>
        <v/>
      </c>
      <c r="AF117" s="313" t="str">
        <f t="shared" si="88"/>
        <v/>
      </c>
      <c r="AG117" s="312" t="str">
        <f t="shared" si="89"/>
        <v/>
      </c>
      <c r="AH117" s="313" t="str">
        <f t="shared" si="90"/>
        <v/>
      </c>
      <c r="AI117" s="312" t="str">
        <f t="shared" si="91"/>
        <v/>
      </c>
      <c r="AJ117" s="311" t="str">
        <f t="shared" si="92"/>
        <v/>
      </c>
      <c r="AK117" s="310" t="str">
        <f t="shared" si="93"/>
        <v/>
      </c>
      <c r="AL117" s="310" t="str">
        <f t="shared" si="94"/>
        <v/>
      </c>
      <c r="AM117" s="309" t="str">
        <f t="shared" si="95"/>
        <v/>
      </c>
      <c r="AN117" s="309" t="str">
        <f t="shared" si="96"/>
        <v/>
      </c>
      <c r="AP117" s="306">
        <f t="shared" si="97"/>
        <v>0</v>
      </c>
      <c r="AQ117" s="306">
        <f t="shared" si="98"/>
        <v>0</v>
      </c>
      <c r="AR117" s="308">
        <f t="shared" si="99"/>
        <v>0</v>
      </c>
      <c r="AS117" s="306">
        <f t="shared" si="100"/>
        <v>0</v>
      </c>
      <c r="AT117" s="306">
        <f t="shared" si="101"/>
        <v>0</v>
      </c>
      <c r="AU117" s="306">
        <f t="shared" si="102"/>
        <v>0</v>
      </c>
      <c r="AV117" s="306">
        <f t="shared" si="103"/>
        <v>0</v>
      </c>
      <c r="AW117" s="306">
        <f t="shared" si="104"/>
        <v>0</v>
      </c>
      <c r="AX117" s="306">
        <f t="shared" si="105"/>
        <v>0</v>
      </c>
      <c r="AY117" s="305">
        <f t="shared" si="106"/>
        <v>0</v>
      </c>
      <c r="AZ117" s="304">
        <f t="shared" si="107"/>
        <v>0</v>
      </c>
      <c r="BA117" s="301">
        <f t="shared" si="108"/>
        <v>0</v>
      </c>
      <c r="BB117" s="301">
        <f t="shared" si="109"/>
        <v>0</v>
      </c>
      <c r="BC117" s="301">
        <f t="shared" si="110"/>
        <v>0</v>
      </c>
      <c r="BD117" s="301">
        <f t="shared" si="111"/>
        <v>0</v>
      </c>
      <c r="BE117" s="301">
        <f t="shared" si="112"/>
        <v>0</v>
      </c>
      <c r="BF117" s="301">
        <f t="shared" si="113"/>
        <v>0</v>
      </c>
      <c r="BG117" s="301">
        <f t="shared" si="114"/>
        <v>0</v>
      </c>
      <c r="BH117" s="301">
        <f t="shared" si="115"/>
        <v>0</v>
      </c>
      <c r="BI117" s="301">
        <f t="shared" si="116"/>
        <v>0</v>
      </c>
      <c r="BJ117" s="300">
        <f t="shared" si="117"/>
        <v>0</v>
      </c>
      <c r="BL117" s="306">
        <f t="shared" si="118"/>
        <v>0</v>
      </c>
      <c r="BM117" s="306">
        <f t="shared" si="119"/>
        <v>0</v>
      </c>
      <c r="BN117" s="308">
        <f t="shared" si="120"/>
        <v>0</v>
      </c>
      <c r="BO117" s="307">
        <f t="shared" si="121"/>
        <v>0</v>
      </c>
      <c r="BP117" s="307">
        <f t="shared" si="122"/>
        <v>0</v>
      </c>
      <c r="BQ117" s="306">
        <f t="shared" si="123"/>
        <v>0</v>
      </c>
      <c r="BR117" s="306">
        <f t="shared" si="124"/>
        <v>0</v>
      </c>
      <c r="BS117" s="306">
        <f t="shared" si="125"/>
        <v>0</v>
      </c>
      <c r="BT117" s="306">
        <f t="shared" si="126"/>
        <v>0</v>
      </c>
      <c r="BU117" s="305">
        <f t="shared" si="127"/>
        <v>0</v>
      </c>
      <c r="BV117" s="304">
        <f t="shared" si="128"/>
        <v>0</v>
      </c>
      <c r="BW117" s="301">
        <f t="shared" si="129"/>
        <v>0</v>
      </c>
      <c r="BX117" s="301">
        <f t="shared" si="130"/>
        <v>0</v>
      </c>
      <c r="BY117" s="301">
        <f t="shared" si="131"/>
        <v>0</v>
      </c>
      <c r="BZ117" s="301">
        <f t="shared" si="132"/>
        <v>0</v>
      </c>
      <c r="CA117" s="301">
        <f t="shared" si="133"/>
        <v>0</v>
      </c>
      <c r="CB117" s="301">
        <f t="shared" si="134"/>
        <v>0</v>
      </c>
      <c r="CC117" s="301">
        <f t="shared" si="135"/>
        <v>0</v>
      </c>
      <c r="CD117" s="301">
        <f t="shared" si="136"/>
        <v>0</v>
      </c>
      <c r="CE117" s="301">
        <f t="shared" si="137"/>
        <v>0</v>
      </c>
      <c r="CF117" s="300">
        <f t="shared" si="138"/>
        <v>0</v>
      </c>
      <c r="CG117" s="300"/>
      <c r="CH117" s="300">
        <f t="shared" si="139"/>
        <v>0</v>
      </c>
      <c r="CI117" s="300">
        <f t="shared" si="140"/>
        <v>0</v>
      </c>
      <c r="CJ117" s="300">
        <f t="shared" si="141"/>
        <v>0</v>
      </c>
      <c r="CK117" s="300">
        <f t="shared" si="142"/>
        <v>0</v>
      </c>
      <c r="CL117" s="303"/>
      <c r="CM117" s="302">
        <f t="shared" si="143"/>
        <v>0</v>
      </c>
      <c r="CN117" s="302">
        <f t="shared" si="144"/>
        <v>0</v>
      </c>
      <c r="CO117" s="301">
        <f t="shared" si="145"/>
        <v>0</v>
      </c>
      <c r="CP117" s="301">
        <f t="shared" si="146"/>
        <v>0</v>
      </c>
      <c r="CQ117" s="301">
        <f t="shared" si="147"/>
        <v>0</v>
      </c>
      <c r="CR117" s="301">
        <f t="shared" si="148"/>
        <v>0</v>
      </c>
      <c r="CS117" s="301">
        <f t="shared" si="149"/>
        <v>0</v>
      </c>
      <c r="CT117" s="301">
        <f t="shared" si="150"/>
        <v>0</v>
      </c>
      <c r="CU117" s="301">
        <f t="shared" si="151"/>
        <v>0</v>
      </c>
      <c r="CV117" s="301">
        <f t="shared" si="152"/>
        <v>0</v>
      </c>
      <c r="CW117" s="301">
        <f t="shared" si="153"/>
        <v>0</v>
      </c>
      <c r="CX117" s="301">
        <f t="shared" si="154"/>
        <v>0</v>
      </c>
      <c r="CY117" s="301">
        <f t="shared" si="155"/>
        <v>0</v>
      </c>
      <c r="CZ117" s="301">
        <f t="shared" si="156"/>
        <v>0</v>
      </c>
      <c r="DA117" s="300">
        <f t="shared" si="157"/>
        <v>0</v>
      </c>
      <c r="DC117" s="299">
        <f t="shared" si="158"/>
        <v>0</v>
      </c>
      <c r="DD117" s="299">
        <f t="shared" si="159"/>
        <v>0</v>
      </c>
      <c r="DE117" s="299">
        <f t="shared" si="160"/>
        <v>0</v>
      </c>
    </row>
    <row r="118" spans="2:109" x14ac:dyDescent="0.2">
      <c r="B118" s="368"/>
      <c r="C118" s="368"/>
      <c r="D118" s="315"/>
      <c r="E118" s="315"/>
      <c r="F118" s="315"/>
      <c r="G118" s="368"/>
      <c r="H118" s="368"/>
      <c r="I118" s="368"/>
      <c r="J118" s="368"/>
      <c r="K118" s="368"/>
      <c r="M118" s="344" t="str">
        <f t="shared" si="82"/>
        <v/>
      </c>
      <c r="N118" s="367" t="str">
        <f t="shared" si="162"/>
        <v/>
      </c>
      <c r="O118" s="344" t="str">
        <f t="shared" si="161"/>
        <v/>
      </c>
      <c r="P118" s="347"/>
      <c r="Q118" s="232" t="str">
        <f t="shared" si="83"/>
        <v/>
      </c>
      <c r="AB118" s="314" t="str">
        <f t="shared" si="84"/>
        <v/>
      </c>
      <c r="AC118" s="312" t="str">
        <f t="shared" si="85"/>
        <v/>
      </c>
      <c r="AD118" s="313" t="str">
        <f t="shared" si="86"/>
        <v/>
      </c>
      <c r="AE118" s="312" t="str">
        <f t="shared" si="87"/>
        <v/>
      </c>
      <c r="AF118" s="313" t="str">
        <f t="shared" si="88"/>
        <v/>
      </c>
      <c r="AG118" s="312" t="str">
        <f t="shared" si="89"/>
        <v/>
      </c>
      <c r="AH118" s="313" t="str">
        <f t="shared" si="90"/>
        <v/>
      </c>
      <c r="AI118" s="312" t="str">
        <f t="shared" si="91"/>
        <v/>
      </c>
      <c r="AJ118" s="311" t="str">
        <f t="shared" si="92"/>
        <v/>
      </c>
      <c r="AK118" s="310" t="str">
        <f t="shared" si="93"/>
        <v/>
      </c>
      <c r="AL118" s="310" t="str">
        <f t="shared" si="94"/>
        <v/>
      </c>
      <c r="AM118" s="309" t="str">
        <f t="shared" si="95"/>
        <v/>
      </c>
      <c r="AN118" s="309" t="str">
        <f t="shared" si="96"/>
        <v/>
      </c>
      <c r="AP118" s="306">
        <f t="shared" si="97"/>
        <v>0</v>
      </c>
      <c r="AQ118" s="306">
        <f t="shared" si="98"/>
        <v>0</v>
      </c>
      <c r="AR118" s="308">
        <f t="shared" si="99"/>
        <v>0</v>
      </c>
      <c r="AS118" s="306">
        <f t="shared" si="100"/>
        <v>0</v>
      </c>
      <c r="AT118" s="306">
        <f t="shared" si="101"/>
        <v>0</v>
      </c>
      <c r="AU118" s="306">
        <f t="shared" si="102"/>
        <v>0</v>
      </c>
      <c r="AV118" s="306">
        <f t="shared" si="103"/>
        <v>0</v>
      </c>
      <c r="AW118" s="306">
        <f t="shared" si="104"/>
        <v>0</v>
      </c>
      <c r="AX118" s="306">
        <f t="shared" si="105"/>
        <v>0</v>
      </c>
      <c r="AY118" s="305">
        <f t="shared" si="106"/>
        <v>0</v>
      </c>
      <c r="AZ118" s="304">
        <f t="shared" si="107"/>
        <v>0</v>
      </c>
      <c r="BA118" s="301">
        <f t="shared" si="108"/>
        <v>0</v>
      </c>
      <c r="BB118" s="301">
        <f t="shared" si="109"/>
        <v>0</v>
      </c>
      <c r="BC118" s="301">
        <f t="shared" si="110"/>
        <v>0</v>
      </c>
      <c r="BD118" s="301">
        <f t="shared" si="111"/>
        <v>0</v>
      </c>
      <c r="BE118" s="301">
        <f t="shared" si="112"/>
        <v>0</v>
      </c>
      <c r="BF118" s="301">
        <f t="shared" si="113"/>
        <v>0</v>
      </c>
      <c r="BG118" s="301">
        <f t="shared" si="114"/>
        <v>0</v>
      </c>
      <c r="BH118" s="301">
        <f t="shared" si="115"/>
        <v>0</v>
      </c>
      <c r="BI118" s="301">
        <f t="shared" si="116"/>
        <v>0</v>
      </c>
      <c r="BJ118" s="300">
        <f t="shared" si="117"/>
        <v>0</v>
      </c>
      <c r="BL118" s="306">
        <f t="shared" si="118"/>
        <v>0</v>
      </c>
      <c r="BM118" s="306">
        <f t="shared" si="119"/>
        <v>0</v>
      </c>
      <c r="BN118" s="308">
        <f t="shared" si="120"/>
        <v>0</v>
      </c>
      <c r="BO118" s="307">
        <f t="shared" si="121"/>
        <v>0</v>
      </c>
      <c r="BP118" s="307">
        <f t="shared" si="122"/>
        <v>0</v>
      </c>
      <c r="BQ118" s="306">
        <f t="shared" si="123"/>
        <v>0</v>
      </c>
      <c r="BR118" s="306">
        <f t="shared" si="124"/>
        <v>0</v>
      </c>
      <c r="BS118" s="306">
        <f t="shared" si="125"/>
        <v>0</v>
      </c>
      <c r="BT118" s="306">
        <f t="shared" si="126"/>
        <v>0</v>
      </c>
      <c r="BU118" s="305">
        <f t="shared" si="127"/>
        <v>0</v>
      </c>
      <c r="BV118" s="304">
        <f t="shared" si="128"/>
        <v>0</v>
      </c>
      <c r="BW118" s="301">
        <f t="shared" si="129"/>
        <v>0</v>
      </c>
      <c r="BX118" s="301">
        <f t="shared" si="130"/>
        <v>0</v>
      </c>
      <c r="BY118" s="301">
        <f t="shared" si="131"/>
        <v>0</v>
      </c>
      <c r="BZ118" s="301">
        <f t="shared" si="132"/>
        <v>0</v>
      </c>
      <c r="CA118" s="301">
        <f t="shared" si="133"/>
        <v>0</v>
      </c>
      <c r="CB118" s="301">
        <f t="shared" si="134"/>
        <v>0</v>
      </c>
      <c r="CC118" s="301">
        <f t="shared" si="135"/>
        <v>0</v>
      </c>
      <c r="CD118" s="301">
        <f t="shared" si="136"/>
        <v>0</v>
      </c>
      <c r="CE118" s="301">
        <f t="shared" si="137"/>
        <v>0</v>
      </c>
      <c r="CF118" s="300">
        <f t="shared" si="138"/>
        <v>0</v>
      </c>
      <c r="CG118" s="300"/>
      <c r="CH118" s="300">
        <f t="shared" si="139"/>
        <v>0</v>
      </c>
      <c r="CI118" s="300">
        <f t="shared" si="140"/>
        <v>0</v>
      </c>
      <c r="CJ118" s="300">
        <f t="shared" si="141"/>
        <v>0</v>
      </c>
      <c r="CK118" s="300">
        <f t="shared" si="142"/>
        <v>0</v>
      </c>
      <c r="CL118" s="303"/>
      <c r="CM118" s="302">
        <f t="shared" si="143"/>
        <v>0</v>
      </c>
      <c r="CN118" s="302">
        <f t="shared" si="144"/>
        <v>0</v>
      </c>
      <c r="CO118" s="301">
        <f t="shared" si="145"/>
        <v>0</v>
      </c>
      <c r="CP118" s="301">
        <f t="shared" si="146"/>
        <v>0</v>
      </c>
      <c r="CQ118" s="301">
        <f t="shared" si="147"/>
        <v>0</v>
      </c>
      <c r="CR118" s="301">
        <f t="shared" si="148"/>
        <v>0</v>
      </c>
      <c r="CS118" s="301">
        <f t="shared" si="149"/>
        <v>0</v>
      </c>
      <c r="CT118" s="301">
        <f t="shared" si="150"/>
        <v>0</v>
      </c>
      <c r="CU118" s="301">
        <f t="shared" si="151"/>
        <v>0</v>
      </c>
      <c r="CV118" s="301">
        <f t="shared" si="152"/>
        <v>0</v>
      </c>
      <c r="CW118" s="301">
        <f t="shared" si="153"/>
        <v>0</v>
      </c>
      <c r="CX118" s="301">
        <f t="shared" si="154"/>
        <v>0</v>
      </c>
      <c r="CY118" s="301">
        <f t="shared" si="155"/>
        <v>0</v>
      </c>
      <c r="CZ118" s="301">
        <f t="shared" si="156"/>
        <v>0</v>
      </c>
      <c r="DA118" s="300">
        <f t="shared" si="157"/>
        <v>0</v>
      </c>
      <c r="DC118" s="299">
        <f t="shared" si="158"/>
        <v>0</v>
      </c>
      <c r="DD118" s="299">
        <f t="shared" si="159"/>
        <v>0</v>
      </c>
      <c r="DE118" s="299">
        <f t="shared" si="160"/>
        <v>0</v>
      </c>
    </row>
    <row r="119" spans="2:109" x14ac:dyDescent="0.2">
      <c r="B119" s="368"/>
      <c r="C119" s="368"/>
      <c r="D119" s="315"/>
      <c r="E119" s="315"/>
      <c r="F119" s="315"/>
      <c r="G119" s="368"/>
      <c r="H119" s="368"/>
      <c r="I119" s="368"/>
      <c r="J119" s="368"/>
      <c r="K119" s="368"/>
      <c r="M119" s="344" t="str">
        <f t="shared" si="82"/>
        <v/>
      </c>
      <c r="N119" s="367" t="str">
        <f t="shared" si="162"/>
        <v/>
      </c>
      <c r="O119" s="344" t="str">
        <f t="shared" si="161"/>
        <v/>
      </c>
      <c r="P119" s="347"/>
      <c r="Q119" s="232" t="str">
        <f t="shared" si="83"/>
        <v/>
      </c>
      <c r="AB119" s="314" t="str">
        <f t="shared" si="84"/>
        <v/>
      </c>
      <c r="AC119" s="312" t="str">
        <f t="shared" si="85"/>
        <v/>
      </c>
      <c r="AD119" s="313" t="str">
        <f t="shared" si="86"/>
        <v/>
      </c>
      <c r="AE119" s="312" t="str">
        <f t="shared" si="87"/>
        <v/>
      </c>
      <c r="AF119" s="313" t="str">
        <f t="shared" si="88"/>
        <v/>
      </c>
      <c r="AG119" s="312" t="str">
        <f t="shared" si="89"/>
        <v/>
      </c>
      <c r="AH119" s="313" t="str">
        <f t="shared" si="90"/>
        <v/>
      </c>
      <c r="AI119" s="312" t="str">
        <f t="shared" si="91"/>
        <v/>
      </c>
      <c r="AJ119" s="311" t="str">
        <f t="shared" si="92"/>
        <v/>
      </c>
      <c r="AK119" s="310" t="str">
        <f t="shared" si="93"/>
        <v/>
      </c>
      <c r="AL119" s="310" t="str">
        <f t="shared" si="94"/>
        <v/>
      </c>
      <c r="AM119" s="309" t="str">
        <f t="shared" si="95"/>
        <v/>
      </c>
      <c r="AN119" s="309" t="str">
        <f t="shared" si="96"/>
        <v/>
      </c>
      <c r="AP119" s="306">
        <f t="shared" si="97"/>
        <v>0</v>
      </c>
      <c r="AQ119" s="306">
        <f t="shared" si="98"/>
        <v>0</v>
      </c>
      <c r="AR119" s="308">
        <f t="shared" si="99"/>
        <v>0</v>
      </c>
      <c r="AS119" s="306">
        <f t="shared" si="100"/>
        <v>0</v>
      </c>
      <c r="AT119" s="306">
        <f t="shared" si="101"/>
        <v>0</v>
      </c>
      <c r="AU119" s="306">
        <f t="shared" si="102"/>
        <v>0</v>
      </c>
      <c r="AV119" s="306">
        <f t="shared" si="103"/>
        <v>0</v>
      </c>
      <c r="AW119" s="306">
        <f t="shared" si="104"/>
        <v>0</v>
      </c>
      <c r="AX119" s="306">
        <f t="shared" si="105"/>
        <v>0</v>
      </c>
      <c r="AY119" s="305">
        <f t="shared" si="106"/>
        <v>0</v>
      </c>
      <c r="AZ119" s="304">
        <f t="shared" si="107"/>
        <v>0</v>
      </c>
      <c r="BA119" s="301">
        <f t="shared" si="108"/>
        <v>0</v>
      </c>
      <c r="BB119" s="301">
        <f t="shared" si="109"/>
        <v>0</v>
      </c>
      <c r="BC119" s="301">
        <f t="shared" si="110"/>
        <v>0</v>
      </c>
      <c r="BD119" s="301">
        <f t="shared" si="111"/>
        <v>0</v>
      </c>
      <c r="BE119" s="301">
        <f t="shared" si="112"/>
        <v>0</v>
      </c>
      <c r="BF119" s="301">
        <f t="shared" si="113"/>
        <v>0</v>
      </c>
      <c r="BG119" s="301">
        <f t="shared" si="114"/>
        <v>0</v>
      </c>
      <c r="BH119" s="301">
        <f t="shared" si="115"/>
        <v>0</v>
      </c>
      <c r="BI119" s="301">
        <f t="shared" si="116"/>
        <v>0</v>
      </c>
      <c r="BJ119" s="300">
        <f t="shared" si="117"/>
        <v>0</v>
      </c>
      <c r="BL119" s="306">
        <f t="shared" si="118"/>
        <v>0</v>
      </c>
      <c r="BM119" s="306">
        <f t="shared" si="119"/>
        <v>0</v>
      </c>
      <c r="BN119" s="308">
        <f t="shared" si="120"/>
        <v>0</v>
      </c>
      <c r="BO119" s="307">
        <f t="shared" si="121"/>
        <v>0</v>
      </c>
      <c r="BP119" s="307">
        <f t="shared" si="122"/>
        <v>0</v>
      </c>
      <c r="BQ119" s="306">
        <f t="shared" si="123"/>
        <v>0</v>
      </c>
      <c r="BR119" s="306">
        <f t="shared" si="124"/>
        <v>0</v>
      </c>
      <c r="BS119" s="306">
        <f t="shared" si="125"/>
        <v>0</v>
      </c>
      <c r="BT119" s="306">
        <f t="shared" si="126"/>
        <v>0</v>
      </c>
      <c r="BU119" s="305">
        <f t="shared" si="127"/>
        <v>0</v>
      </c>
      <c r="BV119" s="304">
        <f t="shared" si="128"/>
        <v>0</v>
      </c>
      <c r="BW119" s="301">
        <f t="shared" si="129"/>
        <v>0</v>
      </c>
      <c r="BX119" s="301">
        <f t="shared" si="130"/>
        <v>0</v>
      </c>
      <c r="BY119" s="301">
        <f t="shared" si="131"/>
        <v>0</v>
      </c>
      <c r="BZ119" s="301">
        <f t="shared" si="132"/>
        <v>0</v>
      </c>
      <c r="CA119" s="301">
        <f t="shared" si="133"/>
        <v>0</v>
      </c>
      <c r="CB119" s="301">
        <f t="shared" si="134"/>
        <v>0</v>
      </c>
      <c r="CC119" s="301">
        <f t="shared" si="135"/>
        <v>0</v>
      </c>
      <c r="CD119" s="301">
        <f t="shared" si="136"/>
        <v>0</v>
      </c>
      <c r="CE119" s="301">
        <f t="shared" si="137"/>
        <v>0</v>
      </c>
      <c r="CF119" s="300">
        <f t="shared" si="138"/>
        <v>0</v>
      </c>
      <c r="CG119" s="300"/>
      <c r="CH119" s="300">
        <f t="shared" si="139"/>
        <v>0</v>
      </c>
      <c r="CI119" s="300">
        <f t="shared" si="140"/>
        <v>0</v>
      </c>
      <c r="CJ119" s="300">
        <f t="shared" si="141"/>
        <v>0</v>
      </c>
      <c r="CK119" s="300">
        <f t="shared" si="142"/>
        <v>0</v>
      </c>
      <c r="CL119" s="303"/>
      <c r="CM119" s="302">
        <f t="shared" si="143"/>
        <v>0</v>
      </c>
      <c r="CN119" s="302">
        <f t="shared" si="144"/>
        <v>0</v>
      </c>
      <c r="CO119" s="301">
        <f t="shared" si="145"/>
        <v>0</v>
      </c>
      <c r="CP119" s="301">
        <f t="shared" si="146"/>
        <v>0</v>
      </c>
      <c r="CQ119" s="301">
        <f t="shared" si="147"/>
        <v>0</v>
      </c>
      <c r="CR119" s="301">
        <f t="shared" si="148"/>
        <v>0</v>
      </c>
      <c r="CS119" s="301">
        <f t="shared" si="149"/>
        <v>0</v>
      </c>
      <c r="CT119" s="301">
        <f t="shared" si="150"/>
        <v>0</v>
      </c>
      <c r="CU119" s="301">
        <f t="shared" si="151"/>
        <v>0</v>
      </c>
      <c r="CV119" s="301">
        <f t="shared" si="152"/>
        <v>0</v>
      </c>
      <c r="CW119" s="301">
        <f t="shared" si="153"/>
        <v>0</v>
      </c>
      <c r="CX119" s="301">
        <f t="shared" si="154"/>
        <v>0</v>
      </c>
      <c r="CY119" s="301">
        <f t="shared" si="155"/>
        <v>0</v>
      </c>
      <c r="CZ119" s="301">
        <f t="shared" si="156"/>
        <v>0</v>
      </c>
      <c r="DA119" s="300">
        <f t="shared" si="157"/>
        <v>0</v>
      </c>
      <c r="DC119" s="299">
        <f t="shared" si="158"/>
        <v>0</v>
      </c>
      <c r="DD119" s="299">
        <f t="shared" si="159"/>
        <v>0</v>
      </c>
      <c r="DE119" s="299">
        <f t="shared" si="160"/>
        <v>0</v>
      </c>
    </row>
    <row r="120" spans="2:109" x14ac:dyDescent="0.2">
      <c r="B120" s="368"/>
      <c r="C120" s="368"/>
      <c r="D120" s="315"/>
      <c r="E120" s="315"/>
      <c r="F120" s="315"/>
      <c r="G120" s="368"/>
      <c r="H120" s="368"/>
      <c r="I120" s="368"/>
      <c r="J120" s="368"/>
      <c r="K120" s="368"/>
      <c r="M120" s="344" t="str">
        <f t="shared" si="82"/>
        <v/>
      </c>
      <c r="N120" s="367" t="str">
        <f t="shared" si="162"/>
        <v/>
      </c>
      <c r="O120" s="344" t="str">
        <f t="shared" si="161"/>
        <v/>
      </c>
      <c r="P120" s="347"/>
      <c r="Q120" s="232" t="str">
        <f t="shared" si="83"/>
        <v/>
      </c>
      <c r="AB120" s="314" t="str">
        <f t="shared" si="84"/>
        <v/>
      </c>
      <c r="AC120" s="312" t="str">
        <f t="shared" si="85"/>
        <v/>
      </c>
      <c r="AD120" s="313" t="str">
        <f t="shared" si="86"/>
        <v/>
      </c>
      <c r="AE120" s="312" t="str">
        <f t="shared" si="87"/>
        <v/>
      </c>
      <c r="AF120" s="313" t="str">
        <f t="shared" si="88"/>
        <v/>
      </c>
      <c r="AG120" s="312" t="str">
        <f t="shared" si="89"/>
        <v/>
      </c>
      <c r="AH120" s="313" t="str">
        <f t="shared" si="90"/>
        <v/>
      </c>
      <c r="AI120" s="312" t="str">
        <f t="shared" si="91"/>
        <v/>
      </c>
      <c r="AJ120" s="311" t="str">
        <f t="shared" si="92"/>
        <v/>
      </c>
      <c r="AK120" s="310" t="str">
        <f t="shared" si="93"/>
        <v/>
      </c>
      <c r="AL120" s="310" t="str">
        <f t="shared" si="94"/>
        <v/>
      </c>
      <c r="AM120" s="309" t="str">
        <f t="shared" si="95"/>
        <v/>
      </c>
      <c r="AN120" s="309" t="str">
        <f t="shared" si="96"/>
        <v/>
      </c>
      <c r="AP120" s="306">
        <f t="shared" si="97"/>
        <v>0</v>
      </c>
      <c r="AQ120" s="306">
        <f t="shared" si="98"/>
        <v>0</v>
      </c>
      <c r="AR120" s="308">
        <f t="shared" si="99"/>
        <v>0</v>
      </c>
      <c r="AS120" s="306">
        <f t="shared" si="100"/>
        <v>0</v>
      </c>
      <c r="AT120" s="306">
        <f t="shared" si="101"/>
        <v>0</v>
      </c>
      <c r="AU120" s="306">
        <f t="shared" si="102"/>
        <v>0</v>
      </c>
      <c r="AV120" s="306">
        <f t="shared" si="103"/>
        <v>0</v>
      </c>
      <c r="AW120" s="306">
        <f t="shared" si="104"/>
        <v>0</v>
      </c>
      <c r="AX120" s="306">
        <f t="shared" si="105"/>
        <v>0</v>
      </c>
      <c r="AY120" s="305">
        <f t="shared" si="106"/>
        <v>0</v>
      </c>
      <c r="AZ120" s="304">
        <f t="shared" si="107"/>
        <v>0</v>
      </c>
      <c r="BA120" s="301">
        <f t="shared" si="108"/>
        <v>0</v>
      </c>
      <c r="BB120" s="301">
        <f t="shared" si="109"/>
        <v>0</v>
      </c>
      <c r="BC120" s="301">
        <f t="shared" si="110"/>
        <v>0</v>
      </c>
      <c r="BD120" s="301">
        <f t="shared" si="111"/>
        <v>0</v>
      </c>
      <c r="BE120" s="301">
        <f t="shared" si="112"/>
        <v>0</v>
      </c>
      <c r="BF120" s="301">
        <f t="shared" si="113"/>
        <v>0</v>
      </c>
      <c r="BG120" s="301">
        <f t="shared" si="114"/>
        <v>0</v>
      </c>
      <c r="BH120" s="301">
        <f t="shared" si="115"/>
        <v>0</v>
      </c>
      <c r="BI120" s="301">
        <f t="shared" si="116"/>
        <v>0</v>
      </c>
      <c r="BJ120" s="300">
        <f t="shared" si="117"/>
        <v>0</v>
      </c>
      <c r="BL120" s="306">
        <f t="shared" si="118"/>
        <v>0</v>
      </c>
      <c r="BM120" s="306">
        <f t="shared" si="119"/>
        <v>0</v>
      </c>
      <c r="BN120" s="308">
        <f t="shared" si="120"/>
        <v>0</v>
      </c>
      <c r="BO120" s="307">
        <f t="shared" si="121"/>
        <v>0</v>
      </c>
      <c r="BP120" s="307">
        <f t="shared" si="122"/>
        <v>0</v>
      </c>
      <c r="BQ120" s="306">
        <f t="shared" si="123"/>
        <v>0</v>
      </c>
      <c r="BR120" s="306">
        <f t="shared" si="124"/>
        <v>0</v>
      </c>
      <c r="BS120" s="306">
        <f t="shared" si="125"/>
        <v>0</v>
      </c>
      <c r="BT120" s="306">
        <f t="shared" si="126"/>
        <v>0</v>
      </c>
      <c r="BU120" s="305">
        <f t="shared" si="127"/>
        <v>0</v>
      </c>
      <c r="BV120" s="304">
        <f t="shared" si="128"/>
        <v>0</v>
      </c>
      <c r="BW120" s="301">
        <f t="shared" si="129"/>
        <v>0</v>
      </c>
      <c r="BX120" s="301">
        <f t="shared" si="130"/>
        <v>0</v>
      </c>
      <c r="BY120" s="301">
        <f t="shared" si="131"/>
        <v>0</v>
      </c>
      <c r="BZ120" s="301">
        <f t="shared" si="132"/>
        <v>0</v>
      </c>
      <c r="CA120" s="301">
        <f t="shared" si="133"/>
        <v>0</v>
      </c>
      <c r="CB120" s="301">
        <f t="shared" si="134"/>
        <v>0</v>
      </c>
      <c r="CC120" s="301">
        <f t="shared" si="135"/>
        <v>0</v>
      </c>
      <c r="CD120" s="301">
        <f t="shared" si="136"/>
        <v>0</v>
      </c>
      <c r="CE120" s="301">
        <f t="shared" si="137"/>
        <v>0</v>
      </c>
      <c r="CF120" s="300">
        <f t="shared" si="138"/>
        <v>0</v>
      </c>
      <c r="CG120" s="300"/>
      <c r="CH120" s="300">
        <f t="shared" si="139"/>
        <v>0</v>
      </c>
      <c r="CI120" s="300">
        <f t="shared" si="140"/>
        <v>0</v>
      </c>
      <c r="CJ120" s="300">
        <f t="shared" si="141"/>
        <v>0</v>
      </c>
      <c r="CK120" s="300">
        <f t="shared" si="142"/>
        <v>0</v>
      </c>
      <c r="CL120" s="303"/>
      <c r="CM120" s="302">
        <f t="shared" si="143"/>
        <v>0</v>
      </c>
      <c r="CN120" s="302">
        <f t="shared" si="144"/>
        <v>0</v>
      </c>
      <c r="CO120" s="301">
        <f t="shared" si="145"/>
        <v>0</v>
      </c>
      <c r="CP120" s="301">
        <f t="shared" si="146"/>
        <v>0</v>
      </c>
      <c r="CQ120" s="301">
        <f t="shared" si="147"/>
        <v>0</v>
      </c>
      <c r="CR120" s="301">
        <f t="shared" si="148"/>
        <v>0</v>
      </c>
      <c r="CS120" s="301">
        <f t="shared" si="149"/>
        <v>0</v>
      </c>
      <c r="CT120" s="301">
        <f t="shared" si="150"/>
        <v>0</v>
      </c>
      <c r="CU120" s="301">
        <f t="shared" si="151"/>
        <v>0</v>
      </c>
      <c r="CV120" s="301">
        <f t="shared" si="152"/>
        <v>0</v>
      </c>
      <c r="CW120" s="301">
        <f t="shared" si="153"/>
        <v>0</v>
      </c>
      <c r="CX120" s="301">
        <f t="shared" si="154"/>
        <v>0</v>
      </c>
      <c r="CY120" s="301">
        <f t="shared" si="155"/>
        <v>0</v>
      </c>
      <c r="CZ120" s="301">
        <f t="shared" si="156"/>
        <v>0</v>
      </c>
      <c r="DA120" s="300">
        <f t="shared" si="157"/>
        <v>0</v>
      </c>
      <c r="DC120" s="299">
        <f t="shared" si="158"/>
        <v>0</v>
      </c>
      <c r="DD120" s="299">
        <f t="shared" si="159"/>
        <v>0</v>
      </c>
      <c r="DE120" s="299">
        <f t="shared" si="160"/>
        <v>0</v>
      </c>
    </row>
    <row r="121" spans="2:109" x14ac:dyDescent="0.2">
      <c r="B121" s="368"/>
      <c r="C121" s="368"/>
      <c r="D121" s="315"/>
      <c r="E121" s="315"/>
      <c r="F121" s="315"/>
      <c r="G121" s="368"/>
      <c r="H121" s="368"/>
      <c r="I121" s="368"/>
      <c r="J121" s="368"/>
      <c r="K121" s="368"/>
      <c r="M121" s="344" t="str">
        <f t="shared" si="82"/>
        <v/>
      </c>
      <c r="N121" s="367" t="str">
        <f t="shared" si="162"/>
        <v/>
      </c>
      <c r="O121" s="344" t="str">
        <f t="shared" si="161"/>
        <v/>
      </c>
      <c r="P121" s="347"/>
      <c r="Q121" s="232" t="str">
        <f t="shared" si="83"/>
        <v/>
      </c>
      <c r="AB121" s="314" t="str">
        <f t="shared" si="84"/>
        <v/>
      </c>
      <c r="AC121" s="312" t="str">
        <f t="shared" si="85"/>
        <v/>
      </c>
      <c r="AD121" s="313" t="str">
        <f t="shared" si="86"/>
        <v/>
      </c>
      <c r="AE121" s="312" t="str">
        <f t="shared" si="87"/>
        <v/>
      </c>
      <c r="AF121" s="313" t="str">
        <f t="shared" si="88"/>
        <v/>
      </c>
      <c r="AG121" s="312" t="str">
        <f t="shared" si="89"/>
        <v/>
      </c>
      <c r="AH121" s="313" t="str">
        <f t="shared" si="90"/>
        <v/>
      </c>
      <c r="AI121" s="312" t="str">
        <f t="shared" si="91"/>
        <v/>
      </c>
      <c r="AJ121" s="311" t="str">
        <f t="shared" si="92"/>
        <v/>
      </c>
      <c r="AK121" s="310" t="str">
        <f t="shared" si="93"/>
        <v/>
      </c>
      <c r="AL121" s="310" t="str">
        <f t="shared" si="94"/>
        <v/>
      </c>
      <c r="AM121" s="309" t="str">
        <f t="shared" si="95"/>
        <v/>
      </c>
      <c r="AN121" s="309" t="str">
        <f t="shared" si="96"/>
        <v/>
      </c>
      <c r="AP121" s="306">
        <f t="shared" si="97"/>
        <v>0</v>
      </c>
      <c r="AQ121" s="306">
        <f t="shared" si="98"/>
        <v>0</v>
      </c>
      <c r="AR121" s="308">
        <f t="shared" si="99"/>
        <v>0</v>
      </c>
      <c r="AS121" s="306">
        <f t="shared" si="100"/>
        <v>0</v>
      </c>
      <c r="AT121" s="306">
        <f t="shared" si="101"/>
        <v>0</v>
      </c>
      <c r="AU121" s="306">
        <f t="shared" si="102"/>
        <v>0</v>
      </c>
      <c r="AV121" s="306">
        <f t="shared" si="103"/>
        <v>0</v>
      </c>
      <c r="AW121" s="306">
        <f t="shared" si="104"/>
        <v>0</v>
      </c>
      <c r="AX121" s="306">
        <f t="shared" si="105"/>
        <v>0</v>
      </c>
      <c r="AY121" s="305">
        <f t="shared" si="106"/>
        <v>0</v>
      </c>
      <c r="AZ121" s="304">
        <f t="shared" si="107"/>
        <v>0</v>
      </c>
      <c r="BA121" s="301">
        <f t="shared" si="108"/>
        <v>0</v>
      </c>
      <c r="BB121" s="301">
        <f t="shared" si="109"/>
        <v>0</v>
      </c>
      <c r="BC121" s="301">
        <f t="shared" si="110"/>
        <v>0</v>
      </c>
      <c r="BD121" s="301">
        <f t="shared" si="111"/>
        <v>0</v>
      </c>
      <c r="BE121" s="301">
        <f t="shared" si="112"/>
        <v>0</v>
      </c>
      <c r="BF121" s="301">
        <f t="shared" si="113"/>
        <v>0</v>
      </c>
      <c r="BG121" s="301">
        <f t="shared" si="114"/>
        <v>0</v>
      </c>
      <c r="BH121" s="301">
        <f t="shared" si="115"/>
        <v>0</v>
      </c>
      <c r="BI121" s="301">
        <f t="shared" si="116"/>
        <v>0</v>
      </c>
      <c r="BJ121" s="300">
        <f t="shared" si="117"/>
        <v>0</v>
      </c>
      <c r="BL121" s="306">
        <f t="shared" si="118"/>
        <v>0</v>
      </c>
      <c r="BM121" s="306">
        <f t="shared" si="119"/>
        <v>0</v>
      </c>
      <c r="BN121" s="308">
        <f t="shared" si="120"/>
        <v>0</v>
      </c>
      <c r="BO121" s="307">
        <f t="shared" si="121"/>
        <v>0</v>
      </c>
      <c r="BP121" s="307">
        <f t="shared" si="122"/>
        <v>0</v>
      </c>
      <c r="BQ121" s="306">
        <f t="shared" si="123"/>
        <v>0</v>
      </c>
      <c r="BR121" s="306">
        <f t="shared" si="124"/>
        <v>0</v>
      </c>
      <c r="BS121" s="306">
        <f t="shared" si="125"/>
        <v>0</v>
      </c>
      <c r="BT121" s="306">
        <f t="shared" si="126"/>
        <v>0</v>
      </c>
      <c r="BU121" s="305">
        <f t="shared" si="127"/>
        <v>0</v>
      </c>
      <c r="BV121" s="304">
        <f t="shared" si="128"/>
        <v>0</v>
      </c>
      <c r="BW121" s="301">
        <f t="shared" si="129"/>
        <v>0</v>
      </c>
      <c r="BX121" s="301">
        <f t="shared" si="130"/>
        <v>0</v>
      </c>
      <c r="BY121" s="301">
        <f t="shared" si="131"/>
        <v>0</v>
      </c>
      <c r="BZ121" s="301">
        <f t="shared" si="132"/>
        <v>0</v>
      </c>
      <c r="CA121" s="301">
        <f t="shared" si="133"/>
        <v>0</v>
      </c>
      <c r="CB121" s="301">
        <f t="shared" si="134"/>
        <v>0</v>
      </c>
      <c r="CC121" s="301">
        <f t="shared" si="135"/>
        <v>0</v>
      </c>
      <c r="CD121" s="301">
        <f t="shared" si="136"/>
        <v>0</v>
      </c>
      <c r="CE121" s="301">
        <f t="shared" si="137"/>
        <v>0</v>
      </c>
      <c r="CF121" s="300">
        <f t="shared" si="138"/>
        <v>0</v>
      </c>
      <c r="CG121" s="300"/>
      <c r="CH121" s="300">
        <f t="shared" si="139"/>
        <v>0</v>
      </c>
      <c r="CI121" s="300">
        <f t="shared" si="140"/>
        <v>0</v>
      </c>
      <c r="CJ121" s="300">
        <f t="shared" si="141"/>
        <v>0</v>
      </c>
      <c r="CK121" s="300">
        <f t="shared" si="142"/>
        <v>0</v>
      </c>
      <c r="CL121" s="303"/>
      <c r="CM121" s="302">
        <f t="shared" si="143"/>
        <v>0</v>
      </c>
      <c r="CN121" s="302">
        <f t="shared" si="144"/>
        <v>0</v>
      </c>
      <c r="CO121" s="301">
        <f t="shared" si="145"/>
        <v>0</v>
      </c>
      <c r="CP121" s="301">
        <f t="shared" si="146"/>
        <v>0</v>
      </c>
      <c r="CQ121" s="301">
        <f t="shared" si="147"/>
        <v>0</v>
      </c>
      <c r="CR121" s="301">
        <f t="shared" si="148"/>
        <v>0</v>
      </c>
      <c r="CS121" s="301">
        <f t="shared" si="149"/>
        <v>0</v>
      </c>
      <c r="CT121" s="301">
        <f t="shared" si="150"/>
        <v>0</v>
      </c>
      <c r="CU121" s="301">
        <f t="shared" si="151"/>
        <v>0</v>
      </c>
      <c r="CV121" s="301">
        <f t="shared" si="152"/>
        <v>0</v>
      </c>
      <c r="CW121" s="301">
        <f t="shared" si="153"/>
        <v>0</v>
      </c>
      <c r="CX121" s="301">
        <f t="shared" si="154"/>
        <v>0</v>
      </c>
      <c r="CY121" s="301">
        <f t="shared" si="155"/>
        <v>0</v>
      </c>
      <c r="CZ121" s="301">
        <f t="shared" si="156"/>
        <v>0</v>
      </c>
      <c r="DA121" s="300">
        <f t="shared" si="157"/>
        <v>0</v>
      </c>
      <c r="DC121" s="299">
        <f t="shared" si="158"/>
        <v>0</v>
      </c>
      <c r="DD121" s="299">
        <f t="shared" si="159"/>
        <v>0</v>
      </c>
      <c r="DE121" s="299">
        <f t="shared" si="160"/>
        <v>0</v>
      </c>
    </row>
    <row r="122" spans="2:109" x14ac:dyDescent="0.2">
      <c r="B122" s="368"/>
      <c r="C122" s="368"/>
      <c r="D122" s="315"/>
      <c r="E122" s="315"/>
      <c r="F122" s="315"/>
      <c r="G122" s="368"/>
      <c r="H122" s="368"/>
      <c r="I122" s="368"/>
      <c r="J122" s="368"/>
      <c r="K122" s="368"/>
      <c r="M122" s="344" t="str">
        <f t="shared" si="82"/>
        <v/>
      </c>
      <c r="N122" s="367" t="str">
        <f t="shared" si="162"/>
        <v/>
      </c>
      <c r="O122" s="344" t="str">
        <f t="shared" si="161"/>
        <v/>
      </c>
      <c r="P122" s="347"/>
      <c r="Q122" s="232" t="str">
        <f t="shared" si="83"/>
        <v/>
      </c>
      <c r="AB122" s="314" t="str">
        <f t="shared" si="84"/>
        <v/>
      </c>
      <c r="AC122" s="312" t="str">
        <f t="shared" si="85"/>
        <v/>
      </c>
      <c r="AD122" s="313" t="str">
        <f t="shared" si="86"/>
        <v/>
      </c>
      <c r="AE122" s="312" t="str">
        <f t="shared" si="87"/>
        <v/>
      </c>
      <c r="AF122" s="313" t="str">
        <f t="shared" si="88"/>
        <v/>
      </c>
      <c r="AG122" s="312" t="str">
        <f t="shared" si="89"/>
        <v/>
      </c>
      <c r="AH122" s="313" t="str">
        <f t="shared" si="90"/>
        <v/>
      </c>
      <c r="AI122" s="312" t="str">
        <f t="shared" si="91"/>
        <v/>
      </c>
      <c r="AJ122" s="311" t="str">
        <f t="shared" si="92"/>
        <v/>
      </c>
      <c r="AK122" s="310" t="str">
        <f t="shared" si="93"/>
        <v/>
      </c>
      <c r="AL122" s="310" t="str">
        <f t="shared" si="94"/>
        <v/>
      </c>
      <c r="AM122" s="309" t="str">
        <f t="shared" si="95"/>
        <v/>
      </c>
      <c r="AN122" s="309" t="str">
        <f t="shared" si="96"/>
        <v/>
      </c>
      <c r="AP122" s="306">
        <f t="shared" si="97"/>
        <v>0</v>
      </c>
      <c r="AQ122" s="306">
        <f t="shared" si="98"/>
        <v>0</v>
      </c>
      <c r="AR122" s="308">
        <f t="shared" si="99"/>
        <v>0</v>
      </c>
      <c r="AS122" s="306">
        <f t="shared" si="100"/>
        <v>0</v>
      </c>
      <c r="AT122" s="306">
        <f t="shared" si="101"/>
        <v>0</v>
      </c>
      <c r="AU122" s="306">
        <f t="shared" si="102"/>
        <v>0</v>
      </c>
      <c r="AV122" s="306">
        <f t="shared" si="103"/>
        <v>0</v>
      </c>
      <c r="AW122" s="306">
        <f t="shared" si="104"/>
        <v>0</v>
      </c>
      <c r="AX122" s="306">
        <f t="shared" si="105"/>
        <v>0</v>
      </c>
      <c r="AY122" s="305">
        <f t="shared" si="106"/>
        <v>0</v>
      </c>
      <c r="AZ122" s="304">
        <f t="shared" si="107"/>
        <v>0</v>
      </c>
      <c r="BA122" s="301">
        <f t="shared" si="108"/>
        <v>0</v>
      </c>
      <c r="BB122" s="301">
        <f t="shared" si="109"/>
        <v>0</v>
      </c>
      <c r="BC122" s="301">
        <f t="shared" si="110"/>
        <v>0</v>
      </c>
      <c r="BD122" s="301">
        <f t="shared" si="111"/>
        <v>0</v>
      </c>
      <c r="BE122" s="301">
        <f t="shared" si="112"/>
        <v>0</v>
      </c>
      <c r="BF122" s="301">
        <f t="shared" si="113"/>
        <v>0</v>
      </c>
      <c r="BG122" s="301">
        <f t="shared" si="114"/>
        <v>0</v>
      </c>
      <c r="BH122" s="301">
        <f t="shared" si="115"/>
        <v>0</v>
      </c>
      <c r="BI122" s="301">
        <f t="shared" si="116"/>
        <v>0</v>
      </c>
      <c r="BJ122" s="300">
        <f t="shared" si="117"/>
        <v>0</v>
      </c>
      <c r="BL122" s="306">
        <f t="shared" si="118"/>
        <v>0</v>
      </c>
      <c r="BM122" s="306">
        <f t="shared" si="119"/>
        <v>0</v>
      </c>
      <c r="BN122" s="308">
        <f t="shared" si="120"/>
        <v>0</v>
      </c>
      <c r="BO122" s="307">
        <f t="shared" si="121"/>
        <v>0</v>
      </c>
      <c r="BP122" s="307">
        <f t="shared" si="122"/>
        <v>0</v>
      </c>
      <c r="BQ122" s="306">
        <f t="shared" si="123"/>
        <v>0</v>
      </c>
      <c r="BR122" s="306">
        <f t="shared" si="124"/>
        <v>0</v>
      </c>
      <c r="BS122" s="306">
        <f t="shared" si="125"/>
        <v>0</v>
      </c>
      <c r="BT122" s="306">
        <f t="shared" si="126"/>
        <v>0</v>
      </c>
      <c r="BU122" s="305">
        <f t="shared" si="127"/>
        <v>0</v>
      </c>
      <c r="BV122" s="304">
        <f t="shared" si="128"/>
        <v>0</v>
      </c>
      <c r="BW122" s="301">
        <f t="shared" si="129"/>
        <v>0</v>
      </c>
      <c r="BX122" s="301">
        <f t="shared" si="130"/>
        <v>0</v>
      </c>
      <c r="BY122" s="301">
        <f t="shared" si="131"/>
        <v>0</v>
      </c>
      <c r="BZ122" s="301">
        <f t="shared" si="132"/>
        <v>0</v>
      </c>
      <c r="CA122" s="301">
        <f t="shared" si="133"/>
        <v>0</v>
      </c>
      <c r="CB122" s="301">
        <f t="shared" si="134"/>
        <v>0</v>
      </c>
      <c r="CC122" s="301">
        <f t="shared" si="135"/>
        <v>0</v>
      </c>
      <c r="CD122" s="301">
        <f t="shared" si="136"/>
        <v>0</v>
      </c>
      <c r="CE122" s="301">
        <f t="shared" si="137"/>
        <v>0</v>
      </c>
      <c r="CF122" s="300">
        <f t="shared" si="138"/>
        <v>0</v>
      </c>
      <c r="CG122" s="300"/>
      <c r="CH122" s="300">
        <f t="shared" si="139"/>
        <v>0</v>
      </c>
      <c r="CI122" s="300">
        <f t="shared" si="140"/>
        <v>0</v>
      </c>
      <c r="CJ122" s="300">
        <f t="shared" si="141"/>
        <v>0</v>
      </c>
      <c r="CK122" s="300">
        <f t="shared" si="142"/>
        <v>0</v>
      </c>
      <c r="CL122" s="303"/>
      <c r="CM122" s="302">
        <f t="shared" si="143"/>
        <v>0</v>
      </c>
      <c r="CN122" s="302">
        <f t="shared" si="144"/>
        <v>0</v>
      </c>
      <c r="CO122" s="301">
        <f t="shared" si="145"/>
        <v>0</v>
      </c>
      <c r="CP122" s="301">
        <f t="shared" si="146"/>
        <v>0</v>
      </c>
      <c r="CQ122" s="301">
        <f t="shared" si="147"/>
        <v>0</v>
      </c>
      <c r="CR122" s="301">
        <f t="shared" si="148"/>
        <v>0</v>
      </c>
      <c r="CS122" s="301">
        <f t="shared" si="149"/>
        <v>0</v>
      </c>
      <c r="CT122" s="301">
        <f t="shared" si="150"/>
        <v>0</v>
      </c>
      <c r="CU122" s="301">
        <f t="shared" si="151"/>
        <v>0</v>
      </c>
      <c r="CV122" s="301">
        <f t="shared" si="152"/>
        <v>0</v>
      </c>
      <c r="CW122" s="301">
        <f t="shared" si="153"/>
        <v>0</v>
      </c>
      <c r="CX122" s="301">
        <f t="shared" si="154"/>
        <v>0</v>
      </c>
      <c r="CY122" s="301">
        <f t="shared" si="155"/>
        <v>0</v>
      </c>
      <c r="CZ122" s="301">
        <f t="shared" si="156"/>
        <v>0</v>
      </c>
      <c r="DA122" s="300">
        <f t="shared" si="157"/>
        <v>0</v>
      </c>
      <c r="DC122" s="299">
        <f t="shared" si="158"/>
        <v>0</v>
      </c>
      <c r="DD122" s="299">
        <f t="shared" si="159"/>
        <v>0</v>
      </c>
      <c r="DE122" s="299">
        <f t="shared" si="160"/>
        <v>0</v>
      </c>
    </row>
    <row r="123" spans="2:109" x14ac:dyDescent="0.2">
      <c r="B123" s="368"/>
      <c r="C123" s="368"/>
      <c r="D123" s="315"/>
      <c r="E123" s="315"/>
      <c r="F123" s="315"/>
      <c r="G123" s="368"/>
      <c r="H123" s="368"/>
      <c r="I123" s="368"/>
      <c r="J123" s="368"/>
      <c r="K123" s="368"/>
      <c r="M123" s="344" t="str">
        <f t="shared" si="82"/>
        <v/>
      </c>
      <c r="N123" s="367" t="str">
        <f t="shared" si="162"/>
        <v/>
      </c>
      <c r="O123" s="344" t="str">
        <f t="shared" si="161"/>
        <v/>
      </c>
      <c r="P123" s="347"/>
      <c r="Q123" s="232" t="str">
        <f t="shared" si="83"/>
        <v/>
      </c>
      <c r="AB123" s="314" t="str">
        <f t="shared" si="84"/>
        <v/>
      </c>
      <c r="AC123" s="312" t="str">
        <f t="shared" si="85"/>
        <v/>
      </c>
      <c r="AD123" s="313" t="str">
        <f t="shared" si="86"/>
        <v/>
      </c>
      <c r="AE123" s="312" t="str">
        <f t="shared" si="87"/>
        <v/>
      </c>
      <c r="AF123" s="313" t="str">
        <f t="shared" si="88"/>
        <v/>
      </c>
      <c r="AG123" s="312" t="str">
        <f t="shared" si="89"/>
        <v/>
      </c>
      <c r="AH123" s="313" t="str">
        <f t="shared" si="90"/>
        <v/>
      </c>
      <c r="AI123" s="312" t="str">
        <f t="shared" si="91"/>
        <v/>
      </c>
      <c r="AJ123" s="311" t="str">
        <f t="shared" si="92"/>
        <v/>
      </c>
      <c r="AK123" s="310" t="str">
        <f t="shared" si="93"/>
        <v/>
      </c>
      <c r="AL123" s="310" t="str">
        <f t="shared" si="94"/>
        <v/>
      </c>
      <c r="AM123" s="309" t="str">
        <f t="shared" si="95"/>
        <v/>
      </c>
      <c r="AN123" s="309" t="str">
        <f t="shared" si="96"/>
        <v/>
      </c>
      <c r="AP123" s="306">
        <f t="shared" si="97"/>
        <v>0</v>
      </c>
      <c r="AQ123" s="306">
        <f t="shared" si="98"/>
        <v>0</v>
      </c>
      <c r="AR123" s="308">
        <f t="shared" si="99"/>
        <v>0</v>
      </c>
      <c r="AS123" s="306">
        <f t="shared" si="100"/>
        <v>0</v>
      </c>
      <c r="AT123" s="306">
        <f t="shared" si="101"/>
        <v>0</v>
      </c>
      <c r="AU123" s="306">
        <f t="shared" si="102"/>
        <v>0</v>
      </c>
      <c r="AV123" s="306">
        <f t="shared" si="103"/>
        <v>0</v>
      </c>
      <c r="AW123" s="306">
        <f t="shared" si="104"/>
        <v>0</v>
      </c>
      <c r="AX123" s="306">
        <f t="shared" si="105"/>
        <v>0</v>
      </c>
      <c r="AY123" s="305">
        <f t="shared" si="106"/>
        <v>0</v>
      </c>
      <c r="AZ123" s="304">
        <f t="shared" si="107"/>
        <v>0</v>
      </c>
      <c r="BA123" s="301">
        <f t="shared" si="108"/>
        <v>0</v>
      </c>
      <c r="BB123" s="301">
        <f t="shared" si="109"/>
        <v>0</v>
      </c>
      <c r="BC123" s="301">
        <f t="shared" si="110"/>
        <v>0</v>
      </c>
      <c r="BD123" s="301">
        <f t="shared" si="111"/>
        <v>0</v>
      </c>
      <c r="BE123" s="301">
        <f t="shared" si="112"/>
        <v>0</v>
      </c>
      <c r="BF123" s="301">
        <f t="shared" si="113"/>
        <v>0</v>
      </c>
      <c r="BG123" s="301">
        <f t="shared" si="114"/>
        <v>0</v>
      </c>
      <c r="BH123" s="301">
        <f t="shared" si="115"/>
        <v>0</v>
      </c>
      <c r="BI123" s="301">
        <f t="shared" si="116"/>
        <v>0</v>
      </c>
      <c r="BJ123" s="300">
        <f t="shared" si="117"/>
        <v>0</v>
      </c>
      <c r="BL123" s="306">
        <f t="shared" si="118"/>
        <v>0</v>
      </c>
      <c r="BM123" s="306">
        <f t="shared" si="119"/>
        <v>0</v>
      </c>
      <c r="BN123" s="308">
        <f t="shared" si="120"/>
        <v>0</v>
      </c>
      <c r="BO123" s="307">
        <f t="shared" si="121"/>
        <v>0</v>
      </c>
      <c r="BP123" s="307">
        <f t="shared" si="122"/>
        <v>0</v>
      </c>
      <c r="BQ123" s="306">
        <f t="shared" si="123"/>
        <v>0</v>
      </c>
      <c r="BR123" s="306">
        <f t="shared" si="124"/>
        <v>0</v>
      </c>
      <c r="BS123" s="306">
        <f t="shared" si="125"/>
        <v>0</v>
      </c>
      <c r="BT123" s="306">
        <f t="shared" si="126"/>
        <v>0</v>
      </c>
      <c r="BU123" s="305">
        <f t="shared" si="127"/>
        <v>0</v>
      </c>
      <c r="BV123" s="304">
        <f t="shared" si="128"/>
        <v>0</v>
      </c>
      <c r="BW123" s="301">
        <f t="shared" si="129"/>
        <v>0</v>
      </c>
      <c r="BX123" s="301">
        <f t="shared" si="130"/>
        <v>0</v>
      </c>
      <c r="BY123" s="301">
        <f t="shared" si="131"/>
        <v>0</v>
      </c>
      <c r="BZ123" s="301">
        <f t="shared" si="132"/>
        <v>0</v>
      </c>
      <c r="CA123" s="301">
        <f t="shared" si="133"/>
        <v>0</v>
      </c>
      <c r="CB123" s="301">
        <f t="shared" si="134"/>
        <v>0</v>
      </c>
      <c r="CC123" s="301">
        <f t="shared" si="135"/>
        <v>0</v>
      </c>
      <c r="CD123" s="301">
        <f t="shared" si="136"/>
        <v>0</v>
      </c>
      <c r="CE123" s="301">
        <f t="shared" si="137"/>
        <v>0</v>
      </c>
      <c r="CF123" s="300">
        <f t="shared" si="138"/>
        <v>0</v>
      </c>
      <c r="CG123" s="300"/>
      <c r="CH123" s="300">
        <f t="shared" si="139"/>
        <v>0</v>
      </c>
      <c r="CI123" s="300">
        <f t="shared" si="140"/>
        <v>0</v>
      </c>
      <c r="CJ123" s="300">
        <f t="shared" si="141"/>
        <v>0</v>
      </c>
      <c r="CK123" s="300">
        <f t="shared" si="142"/>
        <v>0</v>
      </c>
      <c r="CL123" s="303"/>
      <c r="CM123" s="302">
        <f t="shared" si="143"/>
        <v>0</v>
      </c>
      <c r="CN123" s="302">
        <f t="shared" si="144"/>
        <v>0</v>
      </c>
      <c r="CO123" s="301">
        <f t="shared" si="145"/>
        <v>0</v>
      </c>
      <c r="CP123" s="301">
        <f t="shared" si="146"/>
        <v>0</v>
      </c>
      <c r="CQ123" s="301">
        <f t="shared" si="147"/>
        <v>0</v>
      </c>
      <c r="CR123" s="301">
        <f t="shared" si="148"/>
        <v>0</v>
      </c>
      <c r="CS123" s="301">
        <f t="shared" si="149"/>
        <v>0</v>
      </c>
      <c r="CT123" s="301">
        <f t="shared" si="150"/>
        <v>0</v>
      </c>
      <c r="CU123" s="301">
        <f t="shared" si="151"/>
        <v>0</v>
      </c>
      <c r="CV123" s="301">
        <f t="shared" si="152"/>
        <v>0</v>
      </c>
      <c r="CW123" s="301">
        <f t="shared" si="153"/>
        <v>0</v>
      </c>
      <c r="CX123" s="301">
        <f t="shared" si="154"/>
        <v>0</v>
      </c>
      <c r="CY123" s="301">
        <f t="shared" si="155"/>
        <v>0</v>
      </c>
      <c r="CZ123" s="301">
        <f t="shared" si="156"/>
        <v>0</v>
      </c>
      <c r="DA123" s="300">
        <f t="shared" si="157"/>
        <v>0</v>
      </c>
      <c r="DC123" s="299">
        <f t="shared" si="158"/>
        <v>0</v>
      </c>
      <c r="DD123" s="299">
        <f t="shared" si="159"/>
        <v>0</v>
      </c>
      <c r="DE123" s="299">
        <f t="shared" si="160"/>
        <v>0</v>
      </c>
    </row>
    <row r="124" spans="2:109" x14ac:dyDescent="0.2">
      <c r="B124" s="368"/>
      <c r="C124" s="368"/>
      <c r="D124" s="315"/>
      <c r="E124" s="315"/>
      <c r="F124" s="315"/>
      <c r="G124" s="368"/>
      <c r="H124" s="368"/>
      <c r="I124" s="368"/>
      <c r="J124" s="368"/>
      <c r="K124" s="368"/>
      <c r="M124" s="344" t="str">
        <f t="shared" si="82"/>
        <v/>
      </c>
      <c r="N124" s="367" t="str">
        <f t="shared" si="162"/>
        <v/>
      </c>
      <c r="O124" s="344" t="str">
        <f t="shared" si="161"/>
        <v/>
      </c>
      <c r="P124" s="347"/>
      <c r="Q124" s="232" t="str">
        <f t="shared" si="83"/>
        <v/>
      </c>
      <c r="AB124" s="314" t="str">
        <f t="shared" si="84"/>
        <v/>
      </c>
      <c r="AC124" s="312" t="str">
        <f t="shared" si="85"/>
        <v/>
      </c>
      <c r="AD124" s="313" t="str">
        <f t="shared" si="86"/>
        <v/>
      </c>
      <c r="AE124" s="312" t="str">
        <f t="shared" si="87"/>
        <v/>
      </c>
      <c r="AF124" s="313" t="str">
        <f t="shared" si="88"/>
        <v/>
      </c>
      <c r="AG124" s="312" t="str">
        <f t="shared" si="89"/>
        <v/>
      </c>
      <c r="AH124" s="313" t="str">
        <f t="shared" si="90"/>
        <v/>
      </c>
      <c r="AI124" s="312" t="str">
        <f t="shared" si="91"/>
        <v/>
      </c>
      <c r="AJ124" s="311" t="str">
        <f t="shared" si="92"/>
        <v/>
      </c>
      <c r="AK124" s="310" t="str">
        <f t="shared" si="93"/>
        <v/>
      </c>
      <c r="AL124" s="310" t="str">
        <f t="shared" si="94"/>
        <v/>
      </c>
      <c r="AM124" s="309" t="str">
        <f t="shared" si="95"/>
        <v/>
      </c>
      <c r="AN124" s="309" t="str">
        <f t="shared" si="96"/>
        <v/>
      </c>
      <c r="AP124" s="306">
        <f t="shared" si="97"/>
        <v>0</v>
      </c>
      <c r="AQ124" s="306">
        <f t="shared" si="98"/>
        <v>0</v>
      </c>
      <c r="AR124" s="308">
        <f t="shared" si="99"/>
        <v>0</v>
      </c>
      <c r="AS124" s="306">
        <f t="shared" si="100"/>
        <v>0</v>
      </c>
      <c r="AT124" s="306">
        <f t="shared" si="101"/>
        <v>0</v>
      </c>
      <c r="AU124" s="306">
        <f t="shared" si="102"/>
        <v>0</v>
      </c>
      <c r="AV124" s="306">
        <f t="shared" si="103"/>
        <v>0</v>
      </c>
      <c r="AW124" s="306">
        <f t="shared" si="104"/>
        <v>0</v>
      </c>
      <c r="AX124" s="306">
        <f t="shared" si="105"/>
        <v>0</v>
      </c>
      <c r="AY124" s="305">
        <f t="shared" si="106"/>
        <v>0</v>
      </c>
      <c r="AZ124" s="304">
        <f t="shared" si="107"/>
        <v>0</v>
      </c>
      <c r="BA124" s="301">
        <f t="shared" si="108"/>
        <v>0</v>
      </c>
      <c r="BB124" s="301">
        <f t="shared" si="109"/>
        <v>0</v>
      </c>
      <c r="BC124" s="301">
        <f t="shared" si="110"/>
        <v>0</v>
      </c>
      <c r="BD124" s="301">
        <f t="shared" si="111"/>
        <v>0</v>
      </c>
      <c r="BE124" s="301">
        <f t="shared" si="112"/>
        <v>0</v>
      </c>
      <c r="BF124" s="301">
        <f t="shared" si="113"/>
        <v>0</v>
      </c>
      <c r="BG124" s="301">
        <f t="shared" si="114"/>
        <v>0</v>
      </c>
      <c r="BH124" s="301">
        <f t="shared" si="115"/>
        <v>0</v>
      </c>
      <c r="BI124" s="301">
        <f t="shared" si="116"/>
        <v>0</v>
      </c>
      <c r="BJ124" s="300">
        <f t="shared" si="117"/>
        <v>0</v>
      </c>
      <c r="BL124" s="306">
        <f t="shared" si="118"/>
        <v>0</v>
      </c>
      <c r="BM124" s="306">
        <f t="shared" si="119"/>
        <v>0</v>
      </c>
      <c r="BN124" s="308">
        <f t="shared" si="120"/>
        <v>0</v>
      </c>
      <c r="BO124" s="307">
        <f t="shared" si="121"/>
        <v>0</v>
      </c>
      <c r="BP124" s="307">
        <f t="shared" si="122"/>
        <v>0</v>
      </c>
      <c r="BQ124" s="306">
        <f t="shared" si="123"/>
        <v>0</v>
      </c>
      <c r="BR124" s="306">
        <f t="shared" si="124"/>
        <v>0</v>
      </c>
      <c r="BS124" s="306">
        <f t="shared" si="125"/>
        <v>0</v>
      </c>
      <c r="BT124" s="306">
        <f t="shared" si="126"/>
        <v>0</v>
      </c>
      <c r="BU124" s="305">
        <f t="shared" si="127"/>
        <v>0</v>
      </c>
      <c r="BV124" s="304">
        <f t="shared" si="128"/>
        <v>0</v>
      </c>
      <c r="BW124" s="301">
        <f t="shared" si="129"/>
        <v>0</v>
      </c>
      <c r="BX124" s="301">
        <f t="shared" si="130"/>
        <v>0</v>
      </c>
      <c r="BY124" s="301">
        <f t="shared" si="131"/>
        <v>0</v>
      </c>
      <c r="BZ124" s="301">
        <f t="shared" si="132"/>
        <v>0</v>
      </c>
      <c r="CA124" s="301">
        <f t="shared" si="133"/>
        <v>0</v>
      </c>
      <c r="CB124" s="301">
        <f t="shared" si="134"/>
        <v>0</v>
      </c>
      <c r="CC124" s="301">
        <f t="shared" si="135"/>
        <v>0</v>
      </c>
      <c r="CD124" s="301">
        <f t="shared" si="136"/>
        <v>0</v>
      </c>
      <c r="CE124" s="301">
        <f t="shared" si="137"/>
        <v>0</v>
      </c>
      <c r="CF124" s="300">
        <f t="shared" si="138"/>
        <v>0</v>
      </c>
      <c r="CG124" s="300"/>
      <c r="CH124" s="300">
        <f t="shared" si="139"/>
        <v>0</v>
      </c>
      <c r="CI124" s="300">
        <f t="shared" si="140"/>
        <v>0</v>
      </c>
      <c r="CJ124" s="300">
        <f t="shared" si="141"/>
        <v>0</v>
      </c>
      <c r="CK124" s="300">
        <f t="shared" si="142"/>
        <v>0</v>
      </c>
      <c r="CL124" s="303"/>
      <c r="CM124" s="302">
        <f t="shared" si="143"/>
        <v>0</v>
      </c>
      <c r="CN124" s="302">
        <f t="shared" si="144"/>
        <v>0</v>
      </c>
      <c r="CO124" s="301">
        <f t="shared" si="145"/>
        <v>0</v>
      </c>
      <c r="CP124" s="301">
        <f t="shared" si="146"/>
        <v>0</v>
      </c>
      <c r="CQ124" s="301">
        <f t="shared" si="147"/>
        <v>0</v>
      </c>
      <c r="CR124" s="301">
        <f t="shared" si="148"/>
        <v>0</v>
      </c>
      <c r="CS124" s="301">
        <f t="shared" si="149"/>
        <v>0</v>
      </c>
      <c r="CT124" s="301">
        <f t="shared" si="150"/>
        <v>0</v>
      </c>
      <c r="CU124" s="301">
        <f t="shared" si="151"/>
        <v>0</v>
      </c>
      <c r="CV124" s="301">
        <f t="shared" si="152"/>
        <v>0</v>
      </c>
      <c r="CW124" s="301">
        <f t="shared" si="153"/>
        <v>0</v>
      </c>
      <c r="CX124" s="301">
        <f t="shared" si="154"/>
        <v>0</v>
      </c>
      <c r="CY124" s="301">
        <f t="shared" si="155"/>
        <v>0</v>
      </c>
      <c r="CZ124" s="301">
        <f t="shared" si="156"/>
        <v>0</v>
      </c>
      <c r="DA124" s="300">
        <f t="shared" si="157"/>
        <v>0</v>
      </c>
      <c r="DC124" s="299">
        <f t="shared" si="158"/>
        <v>0</v>
      </c>
      <c r="DD124" s="299">
        <f t="shared" si="159"/>
        <v>0</v>
      </c>
      <c r="DE124" s="299">
        <f t="shared" si="160"/>
        <v>0</v>
      </c>
    </row>
    <row r="125" spans="2:109" x14ac:dyDescent="0.2">
      <c r="B125" s="368"/>
      <c r="C125" s="368"/>
      <c r="D125" s="315"/>
      <c r="E125" s="315"/>
      <c r="F125" s="315"/>
      <c r="G125" s="368"/>
      <c r="H125" s="368"/>
      <c r="I125" s="368"/>
      <c r="J125" s="368"/>
      <c r="K125" s="368"/>
      <c r="M125" s="344" t="str">
        <f t="shared" si="82"/>
        <v/>
      </c>
      <c r="N125" s="367" t="str">
        <f t="shared" si="162"/>
        <v/>
      </c>
      <c r="O125" s="344" t="str">
        <f t="shared" si="161"/>
        <v/>
      </c>
      <c r="P125" s="347"/>
      <c r="Q125" s="232" t="str">
        <f t="shared" si="83"/>
        <v/>
      </c>
      <c r="AB125" s="314" t="str">
        <f t="shared" si="84"/>
        <v/>
      </c>
      <c r="AC125" s="312" t="str">
        <f t="shared" si="85"/>
        <v/>
      </c>
      <c r="AD125" s="313" t="str">
        <f t="shared" si="86"/>
        <v/>
      </c>
      <c r="AE125" s="312" t="str">
        <f t="shared" si="87"/>
        <v/>
      </c>
      <c r="AF125" s="313" t="str">
        <f t="shared" si="88"/>
        <v/>
      </c>
      <c r="AG125" s="312" t="str">
        <f t="shared" si="89"/>
        <v/>
      </c>
      <c r="AH125" s="313" t="str">
        <f t="shared" si="90"/>
        <v/>
      </c>
      <c r="AI125" s="312" t="str">
        <f t="shared" si="91"/>
        <v/>
      </c>
      <c r="AJ125" s="311" t="str">
        <f t="shared" si="92"/>
        <v/>
      </c>
      <c r="AK125" s="310" t="str">
        <f t="shared" si="93"/>
        <v/>
      </c>
      <c r="AL125" s="310" t="str">
        <f t="shared" si="94"/>
        <v/>
      </c>
      <c r="AM125" s="309" t="str">
        <f t="shared" si="95"/>
        <v/>
      </c>
      <c r="AN125" s="309" t="str">
        <f t="shared" si="96"/>
        <v/>
      </c>
      <c r="AP125" s="306">
        <f t="shared" si="97"/>
        <v>0</v>
      </c>
      <c r="AQ125" s="306">
        <f t="shared" si="98"/>
        <v>0</v>
      </c>
      <c r="AR125" s="308">
        <f t="shared" si="99"/>
        <v>0</v>
      </c>
      <c r="AS125" s="306">
        <f t="shared" si="100"/>
        <v>0</v>
      </c>
      <c r="AT125" s="306">
        <f t="shared" si="101"/>
        <v>0</v>
      </c>
      <c r="AU125" s="306">
        <f t="shared" si="102"/>
        <v>0</v>
      </c>
      <c r="AV125" s="306">
        <f t="shared" si="103"/>
        <v>0</v>
      </c>
      <c r="AW125" s="306">
        <f t="shared" si="104"/>
        <v>0</v>
      </c>
      <c r="AX125" s="306">
        <f t="shared" si="105"/>
        <v>0</v>
      </c>
      <c r="AY125" s="305">
        <f t="shared" si="106"/>
        <v>0</v>
      </c>
      <c r="AZ125" s="304">
        <f t="shared" si="107"/>
        <v>0</v>
      </c>
      <c r="BA125" s="301">
        <f t="shared" si="108"/>
        <v>0</v>
      </c>
      <c r="BB125" s="301">
        <f t="shared" si="109"/>
        <v>0</v>
      </c>
      <c r="BC125" s="301">
        <f t="shared" si="110"/>
        <v>0</v>
      </c>
      <c r="BD125" s="301">
        <f t="shared" si="111"/>
        <v>0</v>
      </c>
      <c r="BE125" s="301">
        <f t="shared" si="112"/>
        <v>0</v>
      </c>
      <c r="BF125" s="301">
        <f t="shared" si="113"/>
        <v>0</v>
      </c>
      <c r="BG125" s="301">
        <f t="shared" si="114"/>
        <v>0</v>
      </c>
      <c r="BH125" s="301">
        <f t="shared" si="115"/>
        <v>0</v>
      </c>
      <c r="BI125" s="301">
        <f t="shared" si="116"/>
        <v>0</v>
      </c>
      <c r="BJ125" s="300">
        <f t="shared" si="117"/>
        <v>0</v>
      </c>
      <c r="BL125" s="306">
        <f t="shared" si="118"/>
        <v>0</v>
      </c>
      <c r="BM125" s="306">
        <f t="shared" si="119"/>
        <v>0</v>
      </c>
      <c r="BN125" s="308">
        <f t="shared" si="120"/>
        <v>0</v>
      </c>
      <c r="BO125" s="307">
        <f t="shared" si="121"/>
        <v>0</v>
      </c>
      <c r="BP125" s="307">
        <f t="shared" si="122"/>
        <v>0</v>
      </c>
      <c r="BQ125" s="306">
        <f t="shared" si="123"/>
        <v>0</v>
      </c>
      <c r="BR125" s="306">
        <f t="shared" si="124"/>
        <v>0</v>
      </c>
      <c r="BS125" s="306">
        <f t="shared" si="125"/>
        <v>0</v>
      </c>
      <c r="BT125" s="306">
        <f t="shared" si="126"/>
        <v>0</v>
      </c>
      <c r="BU125" s="305">
        <f t="shared" si="127"/>
        <v>0</v>
      </c>
      <c r="BV125" s="304">
        <f t="shared" si="128"/>
        <v>0</v>
      </c>
      <c r="BW125" s="301">
        <f t="shared" si="129"/>
        <v>0</v>
      </c>
      <c r="BX125" s="301">
        <f t="shared" si="130"/>
        <v>0</v>
      </c>
      <c r="BY125" s="301">
        <f t="shared" si="131"/>
        <v>0</v>
      </c>
      <c r="BZ125" s="301">
        <f t="shared" si="132"/>
        <v>0</v>
      </c>
      <c r="CA125" s="301">
        <f t="shared" si="133"/>
        <v>0</v>
      </c>
      <c r="CB125" s="301">
        <f t="shared" si="134"/>
        <v>0</v>
      </c>
      <c r="CC125" s="301">
        <f t="shared" si="135"/>
        <v>0</v>
      </c>
      <c r="CD125" s="301">
        <f t="shared" si="136"/>
        <v>0</v>
      </c>
      <c r="CE125" s="301">
        <f t="shared" si="137"/>
        <v>0</v>
      </c>
      <c r="CF125" s="300">
        <f t="shared" si="138"/>
        <v>0</v>
      </c>
      <c r="CG125" s="300"/>
      <c r="CH125" s="300">
        <f t="shared" si="139"/>
        <v>0</v>
      </c>
      <c r="CI125" s="300">
        <f t="shared" si="140"/>
        <v>0</v>
      </c>
      <c r="CJ125" s="300">
        <f t="shared" si="141"/>
        <v>0</v>
      </c>
      <c r="CK125" s="300">
        <f t="shared" si="142"/>
        <v>0</v>
      </c>
      <c r="CL125" s="303"/>
      <c r="CM125" s="302">
        <f t="shared" si="143"/>
        <v>0</v>
      </c>
      <c r="CN125" s="302">
        <f t="shared" si="144"/>
        <v>0</v>
      </c>
      <c r="CO125" s="301">
        <f t="shared" si="145"/>
        <v>0</v>
      </c>
      <c r="CP125" s="301">
        <f t="shared" si="146"/>
        <v>0</v>
      </c>
      <c r="CQ125" s="301">
        <f t="shared" si="147"/>
        <v>0</v>
      </c>
      <c r="CR125" s="301">
        <f t="shared" si="148"/>
        <v>0</v>
      </c>
      <c r="CS125" s="301">
        <f t="shared" si="149"/>
        <v>0</v>
      </c>
      <c r="CT125" s="301">
        <f t="shared" si="150"/>
        <v>0</v>
      </c>
      <c r="CU125" s="301">
        <f t="shared" si="151"/>
        <v>0</v>
      </c>
      <c r="CV125" s="301">
        <f t="shared" si="152"/>
        <v>0</v>
      </c>
      <c r="CW125" s="301">
        <f t="shared" si="153"/>
        <v>0</v>
      </c>
      <c r="CX125" s="301">
        <f t="shared" si="154"/>
        <v>0</v>
      </c>
      <c r="CY125" s="301">
        <f t="shared" si="155"/>
        <v>0</v>
      </c>
      <c r="CZ125" s="301">
        <f t="shared" si="156"/>
        <v>0</v>
      </c>
      <c r="DA125" s="300">
        <f t="shared" si="157"/>
        <v>0</v>
      </c>
      <c r="DC125" s="299">
        <f t="shared" si="158"/>
        <v>0</v>
      </c>
      <c r="DD125" s="299">
        <f t="shared" si="159"/>
        <v>0</v>
      </c>
      <c r="DE125" s="299">
        <f t="shared" si="160"/>
        <v>0</v>
      </c>
    </row>
    <row r="126" spans="2:109" x14ac:dyDescent="0.2">
      <c r="B126" s="368"/>
      <c r="C126" s="368"/>
      <c r="D126" s="315"/>
      <c r="E126" s="315"/>
      <c r="F126" s="315"/>
      <c r="G126" s="368"/>
      <c r="H126" s="368"/>
      <c r="I126" s="368"/>
      <c r="J126" s="368"/>
      <c r="K126" s="368"/>
      <c r="M126" s="344" t="str">
        <f t="shared" si="82"/>
        <v/>
      </c>
      <c r="N126" s="367" t="str">
        <f t="shared" si="162"/>
        <v/>
      </c>
      <c r="O126" s="344" t="str">
        <f t="shared" si="161"/>
        <v/>
      </c>
      <c r="P126" s="347"/>
      <c r="Q126" s="232" t="str">
        <f t="shared" si="83"/>
        <v/>
      </c>
      <c r="AB126" s="314" t="str">
        <f t="shared" si="84"/>
        <v/>
      </c>
      <c r="AC126" s="312" t="str">
        <f t="shared" si="85"/>
        <v/>
      </c>
      <c r="AD126" s="313" t="str">
        <f t="shared" si="86"/>
        <v/>
      </c>
      <c r="AE126" s="312" t="str">
        <f t="shared" si="87"/>
        <v/>
      </c>
      <c r="AF126" s="313" t="str">
        <f t="shared" si="88"/>
        <v/>
      </c>
      <c r="AG126" s="312" t="str">
        <f t="shared" si="89"/>
        <v/>
      </c>
      <c r="AH126" s="313" t="str">
        <f t="shared" si="90"/>
        <v/>
      </c>
      <c r="AI126" s="312" t="str">
        <f t="shared" si="91"/>
        <v/>
      </c>
      <c r="AJ126" s="311" t="str">
        <f t="shared" si="92"/>
        <v/>
      </c>
      <c r="AK126" s="310" t="str">
        <f t="shared" si="93"/>
        <v/>
      </c>
      <c r="AL126" s="310" t="str">
        <f t="shared" si="94"/>
        <v/>
      </c>
      <c r="AM126" s="309" t="str">
        <f t="shared" si="95"/>
        <v/>
      </c>
      <c r="AN126" s="309" t="str">
        <f t="shared" si="96"/>
        <v/>
      </c>
      <c r="AP126" s="306">
        <f t="shared" si="97"/>
        <v>0</v>
      </c>
      <c r="AQ126" s="306">
        <f t="shared" si="98"/>
        <v>0</v>
      </c>
      <c r="AR126" s="308">
        <f t="shared" si="99"/>
        <v>0</v>
      </c>
      <c r="AS126" s="306">
        <f t="shared" si="100"/>
        <v>0</v>
      </c>
      <c r="AT126" s="306">
        <f t="shared" si="101"/>
        <v>0</v>
      </c>
      <c r="AU126" s="306">
        <f t="shared" si="102"/>
        <v>0</v>
      </c>
      <c r="AV126" s="306">
        <f t="shared" si="103"/>
        <v>0</v>
      </c>
      <c r="AW126" s="306">
        <f t="shared" si="104"/>
        <v>0</v>
      </c>
      <c r="AX126" s="306">
        <f t="shared" si="105"/>
        <v>0</v>
      </c>
      <c r="AY126" s="305">
        <f t="shared" si="106"/>
        <v>0</v>
      </c>
      <c r="AZ126" s="304">
        <f t="shared" si="107"/>
        <v>0</v>
      </c>
      <c r="BA126" s="301">
        <f t="shared" si="108"/>
        <v>0</v>
      </c>
      <c r="BB126" s="301">
        <f t="shared" si="109"/>
        <v>0</v>
      </c>
      <c r="BC126" s="301">
        <f t="shared" si="110"/>
        <v>0</v>
      </c>
      <c r="BD126" s="301">
        <f t="shared" si="111"/>
        <v>0</v>
      </c>
      <c r="BE126" s="301">
        <f t="shared" si="112"/>
        <v>0</v>
      </c>
      <c r="BF126" s="301">
        <f t="shared" si="113"/>
        <v>0</v>
      </c>
      <c r="BG126" s="301">
        <f t="shared" si="114"/>
        <v>0</v>
      </c>
      <c r="BH126" s="301">
        <f t="shared" si="115"/>
        <v>0</v>
      </c>
      <c r="BI126" s="301">
        <f t="shared" si="116"/>
        <v>0</v>
      </c>
      <c r="BJ126" s="300">
        <f t="shared" si="117"/>
        <v>0</v>
      </c>
      <c r="BL126" s="306">
        <f t="shared" si="118"/>
        <v>0</v>
      </c>
      <c r="BM126" s="306">
        <f t="shared" si="119"/>
        <v>0</v>
      </c>
      <c r="BN126" s="308">
        <f t="shared" si="120"/>
        <v>0</v>
      </c>
      <c r="BO126" s="307">
        <f t="shared" si="121"/>
        <v>0</v>
      </c>
      <c r="BP126" s="307">
        <f t="shared" si="122"/>
        <v>0</v>
      </c>
      <c r="BQ126" s="306">
        <f t="shared" si="123"/>
        <v>0</v>
      </c>
      <c r="BR126" s="306">
        <f t="shared" si="124"/>
        <v>0</v>
      </c>
      <c r="BS126" s="306">
        <f t="shared" si="125"/>
        <v>0</v>
      </c>
      <c r="BT126" s="306">
        <f t="shared" si="126"/>
        <v>0</v>
      </c>
      <c r="BU126" s="305">
        <f t="shared" si="127"/>
        <v>0</v>
      </c>
      <c r="BV126" s="304">
        <f t="shared" si="128"/>
        <v>0</v>
      </c>
      <c r="BW126" s="301">
        <f t="shared" si="129"/>
        <v>0</v>
      </c>
      <c r="BX126" s="301">
        <f t="shared" si="130"/>
        <v>0</v>
      </c>
      <c r="BY126" s="301">
        <f t="shared" si="131"/>
        <v>0</v>
      </c>
      <c r="BZ126" s="301">
        <f t="shared" si="132"/>
        <v>0</v>
      </c>
      <c r="CA126" s="301">
        <f t="shared" si="133"/>
        <v>0</v>
      </c>
      <c r="CB126" s="301">
        <f t="shared" si="134"/>
        <v>0</v>
      </c>
      <c r="CC126" s="301">
        <f t="shared" si="135"/>
        <v>0</v>
      </c>
      <c r="CD126" s="301">
        <f t="shared" si="136"/>
        <v>0</v>
      </c>
      <c r="CE126" s="301">
        <f t="shared" si="137"/>
        <v>0</v>
      </c>
      <c r="CF126" s="300">
        <f t="shared" si="138"/>
        <v>0</v>
      </c>
      <c r="CG126" s="300"/>
      <c r="CH126" s="300">
        <f t="shared" si="139"/>
        <v>0</v>
      </c>
      <c r="CI126" s="300">
        <f t="shared" si="140"/>
        <v>0</v>
      </c>
      <c r="CJ126" s="300">
        <f t="shared" si="141"/>
        <v>0</v>
      </c>
      <c r="CK126" s="300">
        <f t="shared" si="142"/>
        <v>0</v>
      </c>
      <c r="CL126" s="303"/>
      <c r="CM126" s="302">
        <f t="shared" si="143"/>
        <v>0</v>
      </c>
      <c r="CN126" s="302">
        <f t="shared" si="144"/>
        <v>0</v>
      </c>
      <c r="CO126" s="301">
        <f t="shared" si="145"/>
        <v>0</v>
      </c>
      <c r="CP126" s="301">
        <f t="shared" si="146"/>
        <v>0</v>
      </c>
      <c r="CQ126" s="301">
        <f t="shared" si="147"/>
        <v>0</v>
      </c>
      <c r="CR126" s="301">
        <f t="shared" si="148"/>
        <v>0</v>
      </c>
      <c r="CS126" s="301">
        <f t="shared" si="149"/>
        <v>0</v>
      </c>
      <c r="CT126" s="301">
        <f t="shared" si="150"/>
        <v>0</v>
      </c>
      <c r="CU126" s="301">
        <f t="shared" si="151"/>
        <v>0</v>
      </c>
      <c r="CV126" s="301">
        <f t="shared" si="152"/>
        <v>0</v>
      </c>
      <c r="CW126" s="301">
        <f t="shared" si="153"/>
        <v>0</v>
      </c>
      <c r="CX126" s="301">
        <f t="shared" si="154"/>
        <v>0</v>
      </c>
      <c r="CY126" s="301">
        <f t="shared" si="155"/>
        <v>0</v>
      </c>
      <c r="CZ126" s="301">
        <f t="shared" si="156"/>
        <v>0</v>
      </c>
      <c r="DA126" s="300">
        <f t="shared" si="157"/>
        <v>0</v>
      </c>
      <c r="DC126" s="299">
        <f t="shared" si="158"/>
        <v>0</v>
      </c>
      <c r="DD126" s="299">
        <f t="shared" si="159"/>
        <v>0</v>
      </c>
      <c r="DE126" s="299">
        <f t="shared" si="160"/>
        <v>0</v>
      </c>
    </row>
    <row r="127" spans="2:109" x14ac:dyDescent="0.2">
      <c r="B127" s="368"/>
      <c r="C127" s="368"/>
      <c r="D127" s="315"/>
      <c r="E127" s="315"/>
      <c r="F127" s="315"/>
      <c r="G127" s="368"/>
      <c r="H127" s="368"/>
      <c r="I127" s="368"/>
      <c r="J127" s="368"/>
      <c r="K127" s="368"/>
      <c r="M127" s="344" t="str">
        <f t="shared" si="82"/>
        <v/>
      </c>
      <c r="N127" s="367" t="str">
        <f t="shared" si="162"/>
        <v/>
      </c>
      <c r="O127" s="344" t="str">
        <f t="shared" si="161"/>
        <v/>
      </c>
      <c r="P127" s="347"/>
      <c r="Q127" s="232" t="str">
        <f t="shared" si="83"/>
        <v/>
      </c>
      <c r="AB127" s="314" t="str">
        <f t="shared" si="84"/>
        <v/>
      </c>
      <c r="AC127" s="312" t="str">
        <f t="shared" si="85"/>
        <v/>
      </c>
      <c r="AD127" s="313" t="str">
        <f t="shared" si="86"/>
        <v/>
      </c>
      <c r="AE127" s="312" t="str">
        <f t="shared" si="87"/>
        <v/>
      </c>
      <c r="AF127" s="313" t="str">
        <f t="shared" si="88"/>
        <v/>
      </c>
      <c r="AG127" s="312" t="str">
        <f t="shared" si="89"/>
        <v/>
      </c>
      <c r="AH127" s="313" t="str">
        <f t="shared" si="90"/>
        <v/>
      </c>
      <c r="AI127" s="312" t="str">
        <f t="shared" si="91"/>
        <v/>
      </c>
      <c r="AJ127" s="311" t="str">
        <f t="shared" si="92"/>
        <v/>
      </c>
      <c r="AK127" s="310" t="str">
        <f t="shared" si="93"/>
        <v/>
      </c>
      <c r="AL127" s="310" t="str">
        <f t="shared" si="94"/>
        <v/>
      </c>
      <c r="AM127" s="309" t="str">
        <f t="shared" si="95"/>
        <v/>
      </c>
      <c r="AN127" s="309" t="str">
        <f t="shared" si="96"/>
        <v/>
      </c>
      <c r="AP127" s="306">
        <f t="shared" si="97"/>
        <v>0</v>
      </c>
      <c r="AQ127" s="306">
        <f t="shared" si="98"/>
        <v>0</v>
      </c>
      <c r="AR127" s="308">
        <f t="shared" si="99"/>
        <v>0</v>
      </c>
      <c r="AS127" s="306">
        <f t="shared" si="100"/>
        <v>0</v>
      </c>
      <c r="AT127" s="306">
        <f t="shared" si="101"/>
        <v>0</v>
      </c>
      <c r="AU127" s="306">
        <f t="shared" si="102"/>
        <v>0</v>
      </c>
      <c r="AV127" s="306">
        <f t="shared" si="103"/>
        <v>0</v>
      </c>
      <c r="AW127" s="306">
        <f t="shared" si="104"/>
        <v>0</v>
      </c>
      <c r="AX127" s="306">
        <f t="shared" si="105"/>
        <v>0</v>
      </c>
      <c r="AY127" s="305">
        <f t="shared" si="106"/>
        <v>0</v>
      </c>
      <c r="AZ127" s="304">
        <f t="shared" si="107"/>
        <v>0</v>
      </c>
      <c r="BA127" s="301">
        <f t="shared" si="108"/>
        <v>0</v>
      </c>
      <c r="BB127" s="301">
        <f t="shared" si="109"/>
        <v>0</v>
      </c>
      <c r="BC127" s="301">
        <f t="shared" si="110"/>
        <v>0</v>
      </c>
      <c r="BD127" s="301">
        <f t="shared" si="111"/>
        <v>0</v>
      </c>
      <c r="BE127" s="301">
        <f t="shared" si="112"/>
        <v>0</v>
      </c>
      <c r="BF127" s="301">
        <f t="shared" si="113"/>
        <v>0</v>
      </c>
      <c r="BG127" s="301">
        <f t="shared" si="114"/>
        <v>0</v>
      </c>
      <c r="BH127" s="301">
        <f t="shared" si="115"/>
        <v>0</v>
      </c>
      <c r="BI127" s="301">
        <f t="shared" si="116"/>
        <v>0</v>
      </c>
      <c r="BJ127" s="300">
        <f t="shared" si="117"/>
        <v>0</v>
      </c>
      <c r="BL127" s="306">
        <f t="shared" si="118"/>
        <v>0</v>
      </c>
      <c r="BM127" s="306">
        <f t="shared" si="119"/>
        <v>0</v>
      </c>
      <c r="BN127" s="308">
        <f t="shared" si="120"/>
        <v>0</v>
      </c>
      <c r="BO127" s="307">
        <f t="shared" si="121"/>
        <v>0</v>
      </c>
      <c r="BP127" s="307">
        <f t="shared" si="122"/>
        <v>0</v>
      </c>
      <c r="BQ127" s="306">
        <f t="shared" si="123"/>
        <v>0</v>
      </c>
      <c r="BR127" s="306">
        <f t="shared" si="124"/>
        <v>0</v>
      </c>
      <c r="BS127" s="306">
        <f t="shared" si="125"/>
        <v>0</v>
      </c>
      <c r="BT127" s="306">
        <f t="shared" si="126"/>
        <v>0</v>
      </c>
      <c r="BU127" s="305">
        <f t="shared" si="127"/>
        <v>0</v>
      </c>
      <c r="BV127" s="304">
        <f t="shared" si="128"/>
        <v>0</v>
      </c>
      <c r="BW127" s="301">
        <f t="shared" si="129"/>
        <v>0</v>
      </c>
      <c r="BX127" s="301">
        <f t="shared" si="130"/>
        <v>0</v>
      </c>
      <c r="BY127" s="301">
        <f t="shared" si="131"/>
        <v>0</v>
      </c>
      <c r="BZ127" s="301">
        <f t="shared" si="132"/>
        <v>0</v>
      </c>
      <c r="CA127" s="301">
        <f t="shared" si="133"/>
        <v>0</v>
      </c>
      <c r="CB127" s="301">
        <f t="shared" si="134"/>
        <v>0</v>
      </c>
      <c r="CC127" s="301">
        <f t="shared" si="135"/>
        <v>0</v>
      </c>
      <c r="CD127" s="301">
        <f t="shared" si="136"/>
        <v>0</v>
      </c>
      <c r="CE127" s="301">
        <f t="shared" si="137"/>
        <v>0</v>
      </c>
      <c r="CF127" s="300">
        <f t="shared" si="138"/>
        <v>0</v>
      </c>
      <c r="CG127" s="300"/>
      <c r="CH127" s="300">
        <f t="shared" si="139"/>
        <v>0</v>
      </c>
      <c r="CI127" s="300">
        <f t="shared" si="140"/>
        <v>0</v>
      </c>
      <c r="CJ127" s="300">
        <f t="shared" si="141"/>
        <v>0</v>
      </c>
      <c r="CK127" s="300">
        <f t="shared" si="142"/>
        <v>0</v>
      </c>
      <c r="CL127" s="303"/>
      <c r="CM127" s="302">
        <f t="shared" si="143"/>
        <v>0</v>
      </c>
      <c r="CN127" s="302">
        <f t="shared" si="144"/>
        <v>0</v>
      </c>
      <c r="CO127" s="301">
        <f t="shared" si="145"/>
        <v>0</v>
      </c>
      <c r="CP127" s="301">
        <f t="shared" si="146"/>
        <v>0</v>
      </c>
      <c r="CQ127" s="301">
        <f t="shared" si="147"/>
        <v>0</v>
      </c>
      <c r="CR127" s="301">
        <f t="shared" si="148"/>
        <v>0</v>
      </c>
      <c r="CS127" s="301">
        <f t="shared" si="149"/>
        <v>0</v>
      </c>
      <c r="CT127" s="301">
        <f t="shared" si="150"/>
        <v>0</v>
      </c>
      <c r="CU127" s="301">
        <f t="shared" si="151"/>
        <v>0</v>
      </c>
      <c r="CV127" s="301">
        <f t="shared" si="152"/>
        <v>0</v>
      </c>
      <c r="CW127" s="301">
        <f t="shared" si="153"/>
        <v>0</v>
      </c>
      <c r="CX127" s="301">
        <f t="shared" si="154"/>
        <v>0</v>
      </c>
      <c r="CY127" s="301">
        <f t="shared" si="155"/>
        <v>0</v>
      </c>
      <c r="CZ127" s="301">
        <f t="shared" si="156"/>
        <v>0</v>
      </c>
      <c r="DA127" s="300">
        <f t="shared" si="157"/>
        <v>0</v>
      </c>
      <c r="DC127" s="299">
        <f t="shared" si="158"/>
        <v>0</v>
      </c>
      <c r="DD127" s="299">
        <f t="shared" si="159"/>
        <v>0</v>
      </c>
      <c r="DE127" s="299">
        <f t="shared" si="160"/>
        <v>0</v>
      </c>
    </row>
    <row r="128" spans="2:109" x14ac:dyDescent="0.2">
      <c r="B128" s="368"/>
      <c r="C128" s="368"/>
      <c r="D128" s="315"/>
      <c r="E128" s="315"/>
      <c r="F128" s="315"/>
      <c r="G128" s="368"/>
      <c r="H128" s="368"/>
      <c r="I128" s="368"/>
      <c r="J128" s="368"/>
      <c r="K128" s="368"/>
      <c r="M128" s="344" t="str">
        <f t="shared" si="82"/>
        <v/>
      </c>
      <c r="N128" s="367" t="str">
        <f t="shared" si="162"/>
        <v/>
      </c>
      <c r="O128" s="344" t="str">
        <f t="shared" si="161"/>
        <v/>
      </c>
      <c r="P128" s="347"/>
      <c r="Q128" s="232" t="str">
        <f t="shared" si="83"/>
        <v/>
      </c>
      <c r="AB128" s="314" t="str">
        <f t="shared" si="84"/>
        <v/>
      </c>
      <c r="AC128" s="312" t="str">
        <f t="shared" si="85"/>
        <v/>
      </c>
      <c r="AD128" s="313" t="str">
        <f t="shared" si="86"/>
        <v/>
      </c>
      <c r="AE128" s="312" t="str">
        <f t="shared" si="87"/>
        <v/>
      </c>
      <c r="AF128" s="313" t="str">
        <f t="shared" si="88"/>
        <v/>
      </c>
      <c r="AG128" s="312" t="str">
        <f t="shared" si="89"/>
        <v/>
      </c>
      <c r="AH128" s="313" t="str">
        <f t="shared" si="90"/>
        <v/>
      </c>
      <c r="AI128" s="312" t="str">
        <f t="shared" si="91"/>
        <v/>
      </c>
      <c r="AJ128" s="311" t="str">
        <f t="shared" si="92"/>
        <v/>
      </c>
      <c r="AK128" s="310" t="str">
        <f t="shared" si="93"/>
        <v/>
      </c>
      <c r="AL128" s="310" t="str">
        <f t="shared" si="94"/>
        <v/>
      </c>
      <c r="AM128" s="309" t="str">
        <f t="shared" si="95"/>
        <v/>
      </c>
      <c r="AN128" s="309" t="str">
        <f t="shared" si="96"/>
        <v/>
      </c>
      <c r="AP128" s="306">
        <f t="shared" si="97"/>
        <v>0</v>
      </c>
      <c r="AQ128" s="306">
        <f t="shared" si="98"/>
        <v>0</v>
      </c>
      <c r="AR128" s="308">
        <f t="shared" si="99"/>
        <v>0</v>
      </c>
      <c r="AS128" s="306">
        <f t="shared" si="100"/>
        <v>0</v>
      </c>
      <c r="AT128" s="306">
        <f t="shared" si="101"/>
        <v>0</v>
      </c>
      <c r="AU128" s="306">
        <f t="shared" si="102"/>
        <v>0</v>
      </c>
      <c r="AV128" s="306">
        <f t="shared" si="103"/>
        <v>0</v>
      </c>
      <c r="AW128" s="306">
        <f t="shared" si="104"/>
        <v>0</v>
      </c>
      <c r="AX128" s="306">
        <f t="shared" si="105"/>
        <v>0</v>
      </c>
      <c r="AY128" s="305">
        <f t="shared" si="106"/>
        <v>0</v>
      </c>
      <c r="AZ128" s="304">
        <f t="shared" si="107"/>
        <v>0</v>
      </c>
      <c r="BA128" s="301">
        <f t="shared" si="108"/>
        <v>0</v>
      </c>
      <c r="BB128" s="301">
        <f t="shared" si="109"/>
        <v>0</v>
      </c>
      <c r="BC128" s="301">
        <f t="shared" si="110"/>
        <v>0</v>
      </c>
      <c r="BD128" s="301">
        <f t="shared" si="111"/>
        <v>0</v>
      </c>
      <c r="BE128" s="301">
        <f t="shared" si="112"/>
        <v>0</v>
      </c>
      <c r="BF128" s="301">
        <f t="shared" si="113"/>
        <v>0</v>
      </c>
      <c r="BG128" s="301">
        <f t="shared" si="114"/>
        <v>0</v>
      </c>
      <c r="BH128" s="301">
        <f t="shared" si="115"/>
        <v>0</v>
      </c>
      <c r="BI128" s="301">
        <f t="shared" si="116"/>
        <v>0</v>
      </c>
      <c r="BJ128" s="300">
        <f t="shared" si="117"/>
        <v>0</v>
      </c>
      <c r="BL128" s="306">
        <f t="shared" si="118"/>
        <v>0</v>
      </c>
      <c r="BM128" s="306">
        <f t="shared" si="119"/>
        <v>0</v>
      </c>
      <c r="BN128" s="308">
        <f t="shared" si="120"/>
        <v>0</v>
      </c>
      <c r="BO128" s="307">
        <f t="shared" si="121"/>
        <v>0</v>
      </c>
      <c r="BP128" s="307">
        <f t="shared" si="122"/>
        <v>0</v>
      </c>
      <c r="BQ128" s="306">
        <f t="shared" si="123"/>
        <v>0</v>
      </c>
      <c r="BR128" s="306">
        <f t="shared" si="124"/>
        <v>0</v>
      </c>
      <c r="BS128" s="306">
        <f t="shared" si="125"/>
        <v>0</v>
      </c>
      <c r="BT128" s="306">
        <f t="shared" si="126"/>
        <v>0</v>
      </c>
      <c r="BU128" s="305">
        <f t="shared" si="127"/>
        <v>0</v>
      </c>
      <c r="BV128" s="304">
        <f t="shared" si="128"/>
        <v>0</v>
      </c>
      <c r="BW128" s="301">
        <f t="shared" si="129"/>
        <v>0</v>
      </c>
      <c r="BX128" s="301">
        <f t="shared" si="130"/>
        <v>0</v>
      </c>
      <c r="BY128" s="301">
        <f t="shared" si="131"/>
        <v>0</v>
      </c>
      <c r="BZ128" s="301">
        <f t="shared" si="132"/>
        <v>0</v>
      </c>
      <c r="CA128" s="301">
        <f t="shared" si="133"/>
        <v>0</v>
      </c>
      <c r="CB128" s="301">
        <f t="shared" si="134"/>
        <v>0</v>
      </c>
      <c r="CC128" s="301">
        <f t="shared" si="135"/>
        <v>0</v>
      </c>
      <c r="CD128" s="301">
        <f t="shared" si="136"/>
        <v>0</v>
      </c>
      <c r="CE128" s="301">
        <f t="shared" si="137"/>
        <v>0</v>
      </c>
      <c r="CF128" s="300">
        <f t="shared" si="138"/>
        <v>0</v>
      </c>
      <c r="CG128" s="300"/>
      <c r="CH128" s="300">
        <f t="shared" si="139"/>
        <v>0</v>
      </c>
      <c r="CI128" s="300">
        <f t="shared" si="140"/>
        <v>0</v>
      </c>
      <c r="CJ128" s="300">
        <f t="shared" si="141"/>
        <v>0</v>
      </c>
      <c r="CK128" s="300">
        <f t="shared" si="142"/>
        <v>0</v>
      </c>
      <c r="CL128" s="303"/>
      <c r="CM128" s="302">
        <f t="shared" si="143"/>
        <v>0</v>
      </c>
      <c r="CN128" s="302">
        <f t="shared" si="144"/>
        <v>0</v>
      </c>
      <c r="CO128" s="301">
        <f t="shared" si="145"/>
        <v>0</v>
      </c>
      <c r="CP128" s="301">
        <f t="shared" si="146"/>
        <v>0</v>
      </c>
      <c r="CQ128" s="301">
        <f t="shared" si="147"/>
        <v>0</v>
      </c>
      <c r="CR128" s="301">
        <f t="shared" si="148"/>
        <v>0</v>
      </c>
      <c r="CS128" s="301">
        <f t="shared" si="149"/>
        <v>0</v>
      </c>
      <c r="CT128" s="301">
        <f t="shared" si="150"/>
        <v>0</v>
      </c>
      <c r="CU128" s="301">
        <f t="shared" si="151"/>
        <v>0</v>
      </c>
      <c r="CV128" s="301">
        <f t="shared" si="152"/>
        <v>0</v>
      </c>
      <c r="CW128" s="301">
        <f t="shared" si="153"/>
        <v>0</v>
      </c>
      <c r="CX128" s="301">
        <f t="shared" si="154"/>
        <v>0</v>
      </c>
      <c r="CY128" s="301">
        <f t="shared" si="155"/>
        <v>0</v>
      </c>
      <c r="CZ128" s="301">
        <f t="shared" si="156"/>
        <v>0</v>
      </c>
      <c r="DA128" s="300">
        <f t="shared" si="157"/>
        <v>0</v>
      </c>
      <c r="DC128" s="299">
        <f t="shared" si="158"/>
        <v>0</v>
      </c>
      <c r="DD128" s="299">
        <f t="shared" si="159"/>
        <v>0</v>
      </c>
      <c r="DE128" s="299">
        <f t="shared" si="160"/>
        <v>0</v>
      </c>
    </row>
    <row r="129" spans="2:112" x14ac:dyDescent="0.2">
      <c r="B129" s="368"/>
      <c r="C129" s="368"/>
      <c r="D129" s="315"/>
      <c r="E129" s="315"/>
      <c r="F129" s="315"/>
      <c r="G129" s="368"/>
      <c r="H129" s="368"/>
      <c r="I129" s="368"/>
      <c r="J129" s="368"/>
      <c r="K129" s="368"/>
      <c r="M129" s="344" t="str">
        <f t="shared" si="82"/>
        <v/>
      </c>
      <c r="N129" s="367" t="str">
        <f t="shared" si="162"/>
        <v/>
      </c>
      <c r="O129" s="344" t="str">
        <f t="shared" si="161"/>
        <v/>
      </c>
      <c r="P129" s="347"/>
      <c r="Q129" s="232" t="str">
        <f t="shared" si="83"/>
        <v/>
      </c>
      <c r="AB129" s="314" t="str">
        <f t="shared" si="84"/>
        <v/>
      </c>
      <c r="AC129" s="312" t="str">
        <f t="shared" si="85"/>
        <v/>
      </c>
      <c r="AD129" s="313" t="str">
        <f t="shared" si="86"/>
        <v/>
      </c>
      <c r="AE129" s="312" t="str">
        <f t="shared" si="87"/>
        <v/>
      </c>
      <c r="AF129" s="313" t="str">
        <f t="shared" si="88"/>
        <v/>
      </c>
      <c r="AG129" s="312" t="str">
        <f t="shared" si="89"/>
        <v/>
      </c>
      <c r="AH129" s="313" t="str">
        <f t="shared" si="90"/>
        <v/>
      </c>
      <c r="AI129" s="312" t="str">
        <f t="shared" si="91"/>
        <v/>
      </c>
      <c r="AJ129" s="311" t="str">
        <f t="shared" si="92"/>
        <v/>
      </c>
      <c r="AK129" s="310" t="str">
        <f t="shared" si="93"/>
        <v/>
      </c>
      <c r="AL129" s="310" t="str">
        <f t="shared" si="94"/>
        <v/>
      </c>
      <c r="AM129" s="309" t="str">
        <f t="shared" si="95"/>
        <v/>
      </c>
      <c r="AN129" s="309" t="str">
        <f t="shared" si="96"/>
        <v/>
      </c>
      <c r="AP129" s="306">
        <f t="shared" si="97"/>
        <v>0</v>
      </c>
      <c r="AQ129" s="306">
        <f t="shared" si="98"/>
        <v>0</v>
      </c>
      <c r="AR129" s="308">
        <f t="shared" si="99"/>
        <v>0</v>
      </c>
      <c r="AS129" s="306">
        <f t="shared" si="100"/>
        <v>0</v>
      </c>
      <c r="AT129" s="306">
        <f t="shared" si="101"/>
        <v>0</v>
      </c>
      <c r="AU129" s="306">
        <f t="shared" si="102"/>
        <v>0</v>
      </c>
      <c r="AV129" s="306">
        <f t="shared" si="103"/>
        <v>0</v>
      </c>
      <c r="AW129" s="306">
        <f t="shared" si="104"/>
        <v>0</v>
      </c>
      <c r="AX129" s="306">
        <f t="shared" si="105"/>
        <v>0</v>
      </c>
      <c r="AY129" s="305">
        <f t="shared" si="106"/>
        <v>0</v>
      </c>
      <c r="AZ129" s="304">
        <f t="shared" si="107"/>
        <v>0</v>
      </c>
      <c r="BA129" s="301">
        <f t="shared" si="108"/>
        <v>0</v>
      </c>
      <c r="BB129" s="301">
        <f t="shared" si="109"/>
        <v>0</v>
      </c>
      <c r="BC129" s="301">
        <f t="shared" si="110"/>
        <v>0</v>
      </c>
      <c r="BD129" s="301">
        <f t="shared" si="111"/>
        <v>0</v>
      </c>
      <c r="BE129" s="301">
        <f t="shared" si="112"/>
        <v>0</v>
      </c>
      <c r="BF129" s="301">
        <f t="shared" si="113"/>
        <v>0</v>
      </c>
      <c r="BG129" s="301">
        <f t="shared" si="114"/>
        <v>0</v>
      </c>
      <c r="BH129" s="301">
        <f t="shared" si="115"/>
        <v>0</v>
      </c>
      <c r="BI129" s="301">
        <f t="shared" si="116"/>
        <v>0</v>
      </c>
      <c r="BJ129" s="300">
        <f t="shared" si="117"/>
        <v>0</v>
      </c>
      <c r="BL129" s="306">
        <f t="shared" si="118"/>
        <v>0</v>
      </c>
      <c r="BM129" s="306">
        <f t="shared" si="119"/>
        <v>0</v>
      </c>
      <c r="BN129" s="308">
        <f t="shared" si="120"/>
        <v>0</v>
      </c>
      <c r="BO129" s="307">
        <f t="shared" si="121"/>
        <v>0</v>
      </c>
      <c r="BP129" s="307">
        <f t="shared" si="122"/>
        <v>0</v>
      </c>
      <c r="BQ129" s="306">
        <f t="shared" si="123"/>
        <v>0</v>
      </c>
      <c r="BR129" s="306">
        <f t="shared" si="124"/>
        <v>0</v>
      </c>
      <c r="BS129" s="306">
        <f t="shared" si="125"/>
        <v>0</v>
      </c>
      <c r="BT129" s="306">
        <f t="shared" si="126"/>
        <v>0</v>
      </c>
      <c r="BU129" s="305">
        <f t="shared" si="127"/>
        <v>0</v>
      </c>
      <c r="BV129" s="304">
        <f t="shared" si="128"/>
        <v>0</v>
      </c>
      <c r="BW129" s="301">
        <f t="shared" si="129"/>
        <v>0</v>
      </c>
      <c r="BX129" s="301">
        <f t="shared" si="130"/>
        <v>0</v>
      </c>
      <c r="BY129" s="301">
        <f t="shared" si="131"/>
        <v>0</v>
      </c>
      <c r="BZ129" s="301">
        <f t="shared" si="132"/>
        <v>0</v>
      </c>
      <c r="CA129" s="301">
        <f t="shared" si="133"/>
        <v>0</v>
      </c>
      <c r="CB129" s="301">
        <f t="shared" si="134"/>
        <v>0</v>
      </c>
      <c r="CC129" s="301">
        <f t="shared" si="135"/>
        <v>0</v>
      </c>
      <c r="CD129" s="301">
        <f t="shared" si="136"/>
        <v>0</v>
      </c>
      <c r="CE129" s="301">
        <f t="shared" si="137"/>
        <v>0</v>
      </c>
      <c r="CF129" s="300">
        <f t="shared" si="138"/>
        <v>0</v>
      </c>
      <c r="CG129" s="300"/>
      <c r="CH129" s="300">
        <f t="shared" si="139"/>
        <v>0</v>
      </c>
      <c r="CI129" s="300">
        <f t="shared" si="140"/>
        <v>0</v>
      </c>
      <c r="CJ129" s="300">
        <f t="shared" si="141"/>
        <v>0</v>
      </c>
      <c r="CK129" s="300">
        <f t="shared" si="142"/>
        <v>0</v>
      </c>
      <c r="CL129" s="303"/>
      <c r="CM129" s="302">
        <f t="shared" si="143"/>
        <v>0</v>
      </c>
      <c r="CN129" s="302">
        <f t="shared" si="144"/>
        <v>0</v>
      </c>
      <c r="CO129" s="301">
        <f t="shared" si="145"/>
        <v>0</v>
      </c>
      <c r="CP129" s="301">
        <f t="shared" si="146"/>
        <v>0</v>
      </c>
      <c r="CQ129" s="301">
        <f t="shared" si="147"/>
        <v>0</v>
      </c>
      <c r="CR129" s="301">
        <f t="shared" si="148"/>
        <v>0</v>
      </c>
      <c r="CS129" s="301">
        <f t="shared" si="149"/>
        <v>0</v>
      </c>
      <c r="CT129" s="301">
        <f t="shared" si="150"/>
        <v>0</v>
      </c>
      <c r="CU129" s="301">
        <f t="shared" si="151"/>
        <v>0</v>
      </c>
      <c r="CV129" s="301">
        <f t="shared" si="152"/>
        <v>0</v>
      </c>
      <c r="CW129" s="301">
        <f t="shared" si="153"/>
        <v>0</v>
      </c>
      <c r="CX129" s="301">
        <f t="shared" si="154"/>
        <v>0</v>
      </c>
      <c r="CY129" s="301">
        <f t="shared" si="155"/>
        <v>0</v>
      </c>
      <c r="CZ129" s="301">
        <f t="shared" si="156"/>
        <v>0</v>
      </c>
      <c r="DA129" s="300">
        <f t="shared" si="157"/>
        <v>0</v>
      </c>
      <c r="DC129" s="299">
        <f t="shared" si="158"/>
        <v>0</v>
      </c>
      <c r="DD129" s="299">
        <f t="shared" si="159"/>
        <v>0</v>
      </c>
      <c r="DE129" s="299">
        <f t="shared" si="160"/>
        <v>0</v>
      </c>
    </row>
    <row r="130" spans="2:112" x14ac:dyDescent="0.2">
      <c r="B130" s="368"/>
      <c r="C130" s="368"/>
      <c r="D130" s="315"/>
      <c r="E130" s="315"/>
      <c r="F130" s="315"/>
      <c r="G130" s="368"/>
      <c r="H130" s="368"/>
      <c r="I130" s="368"/>
      <c r="J130" s="368"/>
      <c r="K130" s="368"/>
      <c r="M130" s="344" t="str">
        <f t="shared" si="82"/>
        <v/>
      </c>
      <c r="N130" s="367" t="str">
        <f t="shared" si="162"/>
        <v/>
      </c>
      <c r="O130" s="344" t="str">
        <f t="shared" si="161"/>
        <v/>
      </c>
      <c r="P130" s="347"/>
      <c r="Q130" s="232" t="str">
        <f t="shared" si="83"/>
        <v/>
      </c>
      <c r="AB130" s="314" t="str">
        <f t="shared" si="84"/>
        <v/>
      </c>
      <c r="AC130" s="312" t="str">
        <f t="shared" si="85"/>
        <v/>
      </c>
      <c r="AD130" s="313" t="str">
        <f t="shared" si="86"/>
        <v/>
      </c>
      <c r="AE130" s="312" t="str">
        <f t="shared" si="87"/>
        <v/>
      </c>
      <c r="AF130" s="313" t="str">
        <f t="shared" si="88"/>
        <v/>
      </c>
      <c r="AG130" s="312" t="str">
        <f t="shared" si="89"/>
        <v/>
      </c>
      <c r="AH130" s="313" t="str">
        <f t="shared" si="90"/>
        <v/>
      </c>
      <c r="AI130" s="312" t="str">
        <f t="shared" si="91"/>
        <v/>
      </c>
      <c r="AJ130" s="311" t="str">
        <f t="shared" si="92"/>
        <v/>
      </c>
      <c r="AK130" s="310" t="str">
        <f t="shared" si="93"/>
        <v/>
      </c>
      <c r="AL130" s="310" t="str">
        <f t="shared" si="94"/>
        <v/>
      </c>
      <c r="AM130" s="309" t="str">
        <f t="shared" si="95"/>
        <v/>
      </c>
      <c r="AN130" s="309" t="str">
        <f t="shared" si="96"/>
        <v/>
      </c>
      <c r="AP130" s="306">
        <f t="shared" si="97"/>
        <v>0</v>
      </c>
      <c r="AQ130" s="306">
        <f t="shared" si="98"/>
        <v>0</v>
      </c>
      <c r="AR130" s="308">
        <f t="shared" si="99"/>
        <v>0</v>
      </c>
      <c r="AS130" s="306">
        <f t="shared" si="100"/>
        <v>0</v>
      </c>
      <c r="AT130" s="306">
        <f t="shared" si="101"/>
        <v>0</v>
      </c>
      <c r="AU130" s="306">
        <f t="shared" si="102"/>
        <v>0</v>
      </c>
      <c r="AV130" s="306">
        <f t="shared" si="103"/>
        <v>0</v>
      </c>
      <c r="AW130" s="306">
        <f t="shared" si="104"/>
        <v>0</v>
      </c>
      <c r="AX130" s="306">
        <f t="shared" si="105"/>
        <v>0</v>
      </c>
      <c r="AY130" s="305">
        <f t="shared" si="106"/>
        <v>0</v>
      </c>
      <c r="AZ130" s="304">
        <f t="shared" si="107"/>
        <v>0</v>
      </c>
      <c r="BA130" s="301">
        <f t="shared" si="108"/>
        <v>0</v>
      </c>
      <c r="BB130" s="301">
        <f t="shared" si="109"/>
        <v>0</v>
      </c>
      <c r="BC130" s="301">
        <f t="shared" si="110"/>
        <v>0</v>
      </c>
      <c r="BD130" s="301">
        <f t="shared" si="111"/>
        <v>0</v>
      </c>
      <c r="BE130" s="301">
        <f t="shared" si="112"/>
        <v>0</v>
      </c>
      <c r="BF130" s="301">
        <f t="shared" si="113"/>
        <v>0</v>
      </c>
      <c r="BG130" s="301">
        <f t="shared" si="114"/>
        <v>0</v>
      </c>
      <c r="BH130" s="301">
        <f t="shared" si="115"/>
        <v>0</v>
      </c>
      <c r="BI130" s="301">
        <f t="shared" si="116"/>
        <v>0</v>
      </c>
      <c r="BJ130" s="300">
        <f t="shared" si="117"/>
        <v>0</v>
      </c>
      <c r="BL130" s="306">
        <f t="shared" si="118"/>
        <v>0</v>
      </c>
      <c r="BM130" s="306">
        <f t="shared" si="119"/>
        <v>0</v>
      </c>
      <c r="BN130" s="308">
        <f t="shared" si="120"/>
        <v>0</v>
      </c>
      <c r="BO130" s="307">
        <f t="shared" si="121"/>
        <v>0</v>
      </c>
      <c r="BP130" s="307">
        <f t="shared" si="122"/>
        <v>0</v>
      </c>
      <c r="BQ130" s="306">
        <f t="shared" si="123"/>
        <v>0</v>
      </c>
      <c r="BR130" s="306">
        <f t="shared" si="124"/>
        <v>0</v>
      </c>
      <c r="BS130" s="306">
        <f t="shared" si="125"/>
        <v>0</v>
      </c>
      <c r="BT130" s="306">
        <f t="shared" si="126"/>
        <v>0</v>
      </c>
      <c r="BU130" s="305">
        <f t="shared" si="127"/>
        <v>0</v>
      </c>
      <c r="BV130" s="304">
        <f t="shared" si="128"/>
        <v>0</v>
      </c>
      <c r="BW130" s="301">
        <f t="shared" si="129"/>
        <v>0</v>
      </c>
      <c r="BX130" s="301">
        <f t="shared" si="130"/>
        <v>0</v>
      </c>
      <c r="BY130" s="301">
        <f t="shared" si="131"/>
        <v>0</v>
      </c>
      <c r="BZ130" s="301">
        <f t="shared" si="132"/>
        <v>0</v>
      </c>
      <c r="CA130" s="301">
        <f t="shared" si="133"/>
        <v>0</v>
      </c>
      <c r="CB130" s="301">
        <f t="shared" si="134"/>
        <v>0</v>
      </c>
      <c r="CC130" s="301">
        <f t="shared" si="135"/>
        <v>0</v>
      </c>
      <c r="CD130" s="301">
        <f t="shared" si="136"/>
        <v>0</v>
      </c>
      <c r="CE130" s="301">
        <f t="shared" si="137"/>
        <v>0</v>
      </c>
      <c r="CF130" s="300">
        <f t="shared" si="138"/>
        <v>0</v>
      </c>
      <c r="CG130" s="300"/>
      <c r="CH130" s="300">
        <f t="shared" si="139"/>
        <v>0</v>
      </c>
      <c r="CI130" s="300">
        <f t="shared" si="140"/>
        <v>0</v>
      </c>
      <c r="CJ130" s="300">
        <f t="shared" si="141"/>
        <v>0</v>
      </c>
      <c r="CK130" s="300">
        <f t="shared" si="142"/>
        <v>0</v>
      </c>
      <c r="CL130" s="303"/>
      <c r="CM130" s="302">
        <f t="shared" si="143"/>
        <v>0</v>
      </c>
      <c r="CN130" s="302">
        <f t="shared" si="144"/>
        <v>0</v>
      </c>
      <c r="CO130" s="301">
        <f t="shared" si="145"/>
        <v>0</v>
      </c>
      <c r="CP130" s="301">
        <f t="shared" si="146"/>
        <v>0</v>
      </c>
      <c r="CQ130" s="301">
        <f t="shared" si="147"/>
        <v>0</v>
      </c>
      <c r="CR130" s="301">
        <f t="shared" si="148"/>
        <v>0</v>
      </c>
      <c r="CS130" s="301">
        <f t="shared" si="149"/>
        <v>0</v>
      </c>
      <c r="CT130" s="301">
        <f t="shared" si="150"/>
        <v>0</v>
      </c>
      <c r="CU130" s="301">
        <f t="shared" si="151"/>
        <v>0</v>
      </c>
      <c r="CV130" s="301">
        <f t="shared" si="152"/>
        <v>0</v>
      </c>
      <c r="CW130" s="301">
        <f t="shared" si="153"/>
        <v>0</v>
      </c>
      <c r="CX130" s="301">
        <f t="shared" si="154"/>
        <v>0</v>
      </c>
      <c r="CY130" s="301">
        <f t="shared" si="155"/>
        <v>0</v>
      </c>
      <c r="CZ130" s="301">
        <f t="shared" si="156"/>
        <v>0</v>
      </c>
      <c r="DA130" s="300">
        <f t="shared" si="157"/>
        <v>0</v>
      </c>
      <c r="DC130" s="299">
        <f t="shared" si="158"/>
        <v>0</v>
      </c>
      <c r="DD130" s="299">
        <f t="shared" si="159"/>
        <v>0</v>
      </c>
      <c r="DE130" s="299">
        <f t="shared" si="160"/>
        <v>0</v>
      </c>
    </row>
    <row r="131" spans="2:112" x14ac:dyDescent="0.2">
      <c r="B131" s="368"/>
      <c r="C131" s="368"/>
      <c r="D131" s="315"/>
      <c r="E131" s="315"/>
      <c r="F131" s="315"/>
      <c r="G131" s="368"/>
      <c r="H131" s="368"/>
      <c r="I131" s="368"/>
      <c r="J131" s="368"/>
      <c r="K131" s="368"/>
      <c r="M131" s="344" t="str">
        <f t="shared" si="82"/>
        <v/>
      </c>
      <c r="N131" s="367" t="str">
        <f t="shared" si="162"/>
        <v/>
      </c>
      <c r="O131" s="344" t="str">
        <f t="shared" si="161"/>
        <v/>
      </c>
      <c r="P131" s="347"/>
      <c r="Q131" s="232" t="str">
        <f t="shared" si="83"/>
        <v/>
      </c>
      <c r="AB131" s="314" t="str">
        <f t="shared" si="84"/>
        <v/>
      </c>
      <c r="AC131" s="312" t="str">
        <f t="shared" si="85"/>
        <v/>
      </c>
      <c r="AD131" s="313" t="str">
        <f t="shared" si="86"/>
        <v/>
      </c>
      <c r="AE131" s="312" t="str">
        <f t="shared" si="87"/>
        <v/>
      </c>
      <c r="AF131" s="313" t="str">
        <f t="shared" si="88"/>
        <v/>
      </c>
      <c r="AG131" s="312" t="str">
        <f t="shared" si="89"/>
        <v/>
      </c>
      <c r="AH131" s="313" t="str">
        <f t="shared" si="90"/>
        <v/>
      </c>
      <c r="AI131" s="312" t="str">
        <f t="shared" si="91"/>
        <v/>
      </c>
      <c r="AJ131" s="311" t="str">
        <f t="shared" si="92"/>
        <v/>
      </c>
      <c r="AK131" s="310" t="str">
        <f t="shared" si="93"/>
        <v/>
      </c>
      <c r="AL131" s="310" t="str">
        <f t="shared" si="94"/>
        <v/>
      </c>
      <c r="AM131" s="309" t="str">
        <f t="shared" si="95"/>
        <v/>
      </c>
      <c r="AN131" s="309" t="str">
        <f t="shared" si="96"/>
        <v/>
      </c>
      <c r="AP131" s="306">
        <f t="shared" si="97"/>
        <v>0</v>
      </c>
      <c r="AQ131" s="306">
        <f t="shared" si="98"/>
        <v>0</v>
      </c>
      <c r="AR131" s="308">
        <f t="shared" si="99"/>
        <v>0</v>
      </c>
      <c r="AS131" s="306">
        <f t="shared" si="100"/>
        <v>0</v>
      </c>
      <c r="AT131" s="306">
        <f t="shared" si="101"/>
        <v>0</v>
      </c>
      <c r="AU131" s="306">
        <f t="shared" si="102"/>
        <v>0</v>
      </c>
      <c r="AV131" s="306">
        <f t="shared" si="103"/>
        <v>0</v>
      </c>
      <c r="AW131" s="306">
        <f t="shared" si="104"/>
        <v>0</v>
      </c>
      <c r="AX131" s="306">
        <f t="shared" si="105"/>
        <v>0</v>
      </c>
      <c r="AY131" s="305">
        <f t="shared" si="106"/>
        <v>0</v>
      </c>
      <c r="AZ131" s="304">
        <f t="shared" si="107"/>
        <v>0</v>
      </c>
      <c r="BA131" s="301">
        <f t="shared" si="108"/>
        <v>0</v>
      </c>
      <c r="BB131" s="301">
        <f t="shared" si="109"/>
        <v>0</v>
      </c>
      <c r="BC131" s="301">
        <f t="shared" si="110"/>
        <v>0</v>
      </c>
      <c r="BD131" s="301">
        <f t="shared" si="111"/>
        <v>0</v>
      </c>
      <c r="BE131" s="301">
        <f t="shared" si="112"/>
        <v>0</v>
      </c>
      <c r="BF131" s="301">
        <f t="shared" si="113"/>
        <v>0</v>
      </c>
      <c r="BG131" s="301">
        <f t="shared" si="114"/>
        <v>0</v>
      </c>
      <c r="BH131" s="301">
        <f t="shared" si="115"/>
        <v>0</v>
      </c>
      <c r="BI131" s="301">
        <f t="shared" si="116"/>
        <v>0</v>
      </c>
      <c r="BJ131" s="300">
        <f t="shared" si="117"/>
        <v>0</v>
      </c>
      <c r="BL131" s="306">
        <f t="shared" si="118"/>
        <v>0</v>
      </c>
      <c r="BM131" s="306">
        <f t="shared" si="119"/>
        <v>0</v>
      </c>
      <c r="BN131" s="308">
        <f t="shared" si="120"/>
        <v>0</v>
      </c>
      <c r="BO131" s="307">
        <f t="shared" si="121"/>
        <v>0</v>
      </c>
      <c r="BP131" s="307">
        <f t="shared" si="122"/>
        <v>0</v>
      </c>
      <c r="BQ131" s="306">
        <f t="shared" si="123"/>
        <v>0</v>
      </c>
      <c r="BR131" s="306">
        <f t="shared" si="124"/>
        <v>0</v>
      </c>
      <c r="BS131" s="306">
        <f t="shared" si="125"/>
        <v>0</v>
      </c>
      <c r="BT131" s="306">
        <f t="shared" si="126"/>
        <v>0</v>
      </c>
      <c r="BU131" s="305">
        <f t="shared" si="127"/>
        <v>0</v>
      </c>
      <c r="BV131" s="304">
        <f t="shared" si="128"/>
        <v>0</v>
      </c>
      <c r="BW131" s="301">
        <f t="shared" si="129"/>
        <v>0</v>
      </c>
      <c r="BX131" s="301">
        <f t="shared" si="130"/>
        <v>0</v>
      </c>
      <c r="BY131" s="301">
        <f t="shared" si="131"/>
        <v>0</v>
      </c>
      <c r="BZ131" s="301">
        <f t="shared" si="132"/>
        <v>0</v>
      </c>
      <c r="CA131" s="301">
        <f t="shared" si="133"/>
        <v>0</v>
      </c>
      <c r="CB131" s="301">
        <f t="shared" si="134"/>
        <v>0</v>
      </c>
      <c r="CC131" s="301">
        <f t="shared" si="135"/>
        <v>0</v>
      </c>
      <c r="CD131" s="301">
        <f t="shared" si="136"/>
        <v>0</v>
      </c>
      <c r="CE131" s="301">
        <f t="shared" si="137"/>
        <v>0</v>
      </c>
      <c r="CF131" s="300">
        <f t="shared" si="138"/>
        <v>0</v>
      </c>
      <c r="CG131" s="300"/>
      <c r="CH131" s="300">
        <f t="shared" si="139"/>
        <v>0</v>
      </c>
      <c r="CI131" s="300">
        <f t="shared" si="140"/>
        <v>0</v>
      </c>
      <c r="CJ131" s="300">
        <f t="shared" si="141"/>
        <v>0</v>
      </c>
      <c r="CK131" s="300">
        <f t="shared" si="142"/>
        <v>0</v>
      </c>
      <c r="CL131" s="303"/>
      <c r="CM131" s="302">
        <f t="shared" si="143"/>
        <v>0</v>
      </c>
      <c r="CN131" s="302">
        <f t="shared" si="144"/>
        <v>0</v>
      </c>
      <c r="CO131" s="301">
        <f t="shared" si="145"/>
        <v>0</v>
      </c>
      <c r="CP131" s="301">
        <f t="shared" si="146"/>
        <v>0</v>
      </c>
      <c r="CQ131" s="301">
        <f t="shared" si="147"/>
        <v>0</v>
      </c>
      <c r="CR131" s="301">
        <f t="shared" si="148"/>
        <v>0</v>
      </c>
      <c r="CS131" s="301">
        <f t="shared" si="149"/>
        <v>0</v>
      </c>
      <c r="CT131" s="301">
        <f t="shared" si="150"/>
        <v>0</v>
      </c>
      <c r="CU131" s="301">
        <f t="shared" si="151"/>
        <v>0</v>
      </c>
      <c r="CV131" s="301">
        <f t="shared" si="152"/>
        <v>0</v>
      </c>
      <c r="CW131" s="301">
        <f t="shared" si="153"/>
        <v>0</v>
      </c>
      <c r="CX131" s="301">
        <f t="shared" si="154"/>
        <v>0</v>
      </c>
      <c r="CY131" s="301">
        <f t="shared" si="155"/>
        <v>0</v>
      </c>
      <c r="CZ131" s="301">
        <f t="shared" si="156"/>
        <v>0</v>
      </c>
      <c r="DA131" s="300">
        <f t="shared" si="157"/>
        <v>0</v>
      </c>
      <c r="DC131" s="299">
        <f t="shared" si="158"/>
        <v>0</v>
      </c>
      <c r="DD131" s="299">
        <f t="shared" si="159"/>
        <v>0</v>
      </c>
      <c r="DE131" s="299">
        <f t="shared" si="160"/>
        <v>0</v>
      </c>
      <c r="DF131" s="317"/>
      <c r="DG131" s="316"/>
      <c r="DH131" s="316"/>
    </row>
    <row r="132" spans="2:112" x14ac:dyDescent="0.2">
      <c r="B132" s="368"/>
      <c r="C132" s="368"/>
      <c r="D132" s="315"/>
      <c r="E132" s="315"/>
      <c r="F132" s="315"/>
      <c r="G132" s="368"/>
      <c r="H132" s="368"/>
      <c r="I132" s="368"/>
      <c r="J132" s="368"/>
      <c r="K132" s="368"/>
      <c r="M132" s="344" t="str">
        <f t="shared" si="82"/>
        <v/>
      </c>
      <c r="N132" s="367" t="str">
        <f t="shared" si="162"/>
        <v/>
      </c>
      <c r="O132" s="344" t="str">
        <f t="shared" si="161"/>
        <v/>
      </c>
      <c r="P132" s="347"/>
      <c r="Q132" s="232" t="str">
        <f t="shared" si="83"/>
        <v/>
      </c>
      <c r="AB132" s="314" t="str">
        <f t="shared" si="84"/>
        <v/>
      </c>
      <c r="AC132" s="312" t="str">
        <f t="shared" si="85"/>
        <v/>
      </c>
      <c r="AD132" s="313" t="str">
        <f t="shared" si="86"/>
        <v/>
      </c>
      <c r="AE132" s="312" t="str">
        <f t="shared" si="87"/>
        <v/>
      </c>
      <c r="AF132" s="313" t="str">
        <f t="shared" si="88"/>
        <v/>
      </c>
      <c r="AG132" s="312" t="str">
        <f t="shared" si="89"/>
        <v/>
      </c>
      <c r="AH132" s="313" t="str">
        <f t="shared" si="90"/>
        <v/>
      </c>
      <c r="AI132" s="312" t="str">
        <f t="shared" si="91"/>
        <v/>
      </c>
      <c r="AJ132" s="311" t="str">
        <f t="shared" si="92"/>
        <v/>
      </c>
      <c r="AK132" s="310" t="str">
        <f t="shared" si="93"/>
        <v/>
      </c>
      <c r="AL132" s="310" t="str">
        <f t="shared" si="94"/>
        <v/>
      </c>
      <c r="AM132" s="309" t="str">
        <f t="shared" si="95"/>
        <v/>
      </c>
      <c r="AN132" s="309" t="str">
        <f t="shared" si="96"/>
        <v/>
      </c>
      <c r="AP132" s="306">
        <f t="shared" si="97"/>
        <v>0</v>
      </c>
      <c r="AQ132" s="306">
        <f t="shared" si="98"/>
        <v>0</v>
      </c>
      <c r="AR132" s="308">
        <f t="shared" si="99"/>
        <v>0</v>
      </c>
      <c r="AS132" s="306">
        <f t="shared" si="100"/>
        <v>0</v>
      </c>
      <c r="AT132" s="306">
        <f t="shared" si="101"/>
        <v>0</v>
      </c>
      <c r="AU132" s="306">
        <f t="shared" si="102"/>
        <v>0</v>
      </c>
      <c r="AV132" s="306">
        <f t="shared" si="103"/>
        <v>0</v>
      </c>
      <c r="AW132" s="306">
        <f t="shared" si="104"/>
        <v>0</v>
      </c>
      <c r="AX132" s="306">
        <f t="shared" si="105"/>
        <v>0</v>
      </c>
      <c r="AY132" s="305">
        <f t="shared" si="106"/>
        <v>0</v>
      </c>
      <c r="AZ132" s="304">
        <f t="shared" si="107"/>
        <v>0</v>
      </c>
      <c r="BA132" s="301">
        <f t="shared" si="108"/>
        <v>0</v>
      </c>
      <c r="BB132" s="301">
        <f t="shared" si="109"/>
        <v>0</v>
      </c>
      <c r="BC132" s="301">
        <f t="shared" si="110"/>
        <v>0</v>
      </c>
      <c r="BD132" s="301">
        <f t="shared" si="111"/>
        <v>0</v>
      </c>
      <c r="BE132" s="301">
        <f t="shared" si="112"/>
        <v>0</v>
      </c>
      <c r="BF132" s="301">
        <f t="shared" si="113"/>
        <v>0</v>
      </c>
      <c r="BG132" s="301">
        <f t="shared" si="114"/>
        <v>0</v>
      </c>
      <c r="BH132" s="301">
        <f t="shared" si="115"/>
        <v>0</v>
      </c>
      <c r="BI132" s="301">
        <f t="shared" si="116"/>
        <v>0</v>
      </c>
      <c r="BJ132" s="300">
        <f t="shared" si="117"/>
        <v>0</v>
      </c>
      <c r="BL132" s="306">
        <f t="shared" si="118"/>
        <v>0</v>
      </c>
      <c r="BM132" s="306">
        <f t="shared" si="119"/>
        <v>0</v>
      </c>
      <c r="BN132" s="308">
        <f t="shared" si="120"/>
        <v>0</v>
      </c>
      <c r="BO132" s="307">
        <f t="shared" si="121"/>
        <v>0</v>
      </c>
      <c r="BP132" s="307">
        <f t="shared" si="122"/>
        <v>0</v>
      </c>
      <c r="BQ132" s="306">
        <f t="shared" si="123"/>
        <v>0</v>
      </c>
      <c r="BR132" s="306">
        <f t="shared" si="124"/>
        <v>0</v>
      </c>
      <c r="BS132" s="306">
        <f t="shared" si="125"/>
        <v>0</v>
      </c>
      <c r="BT132" s="306">
        <f t="shared" si="126"/>
        <v>0</v>
      </c>
      <c r="BU132" s="305">
        <f t="shared" si="127"/>
        <v>0</v>
      </c>
      <c r="BV132" s="304">
        <f t="shared" si="128"/>
        <v>0</v>
      </c>
      <c r="BW132" s="301">
        <f t="shared" si="129"/>
        <v>0</v>
      </c>
      <c r="BX132" s="301">
        <f t="shared" si="130"/>
        <v>0</v>
      </c>
      <c r="BY132" s="301">
        <f t="shared" si="131"/>
        <v>0</v>
      </c>
      <c r="BZ132" s="301">
        <f t="shared" si="132"/>
        <v>0</v>
      </c>
      <c r="CA132" s="301">
        <f t="shared" si="133"/>
        <v>0</v>
      </c>
      <c r="CB132" s="301">
        <f t="shared" si="134"/>
        <v>0</v>
      </c>
      <c r="CC132" s="301">
        <f t="shared" si="135"/>
        <v>0</v>
      </c>
      <c r="CD132" s="301">
        <f t="shared" si="136"/>
        <v>0</v>
      </c>
      <c r="CE132" s="301">
        <f t="shared" si="137"/>
        <v>0</v>
      </c>
      <c r="CF132" s="300">
        <f t="shared" si="138"/>
        <v>0</v>
      </c>
      <c r="CG132" s="300"/>
      <c r="CH132" s="300">
        <f t="shared" si="139"/>
        <v>0</v>
      </c>
      <c r="CI132" s="300">
        <f t="shared" si="140"/>
        <v>0</v>
      </c>
      <c r="CJ132" s="300">
        <f t="shared" si="141"/>
        <v>0</v>
      </c>
      <c r="CK132" s="300">
        <f t="shared" si="142"/>
        <v>0</v>
      </c>
      <c r="CL132" s="303"/>
      <c r="CM132" s="302">
        <f t="shared" si="143"/>
        <v>0</v>
      </c>
      <c r="CN132" s="302">
        <f t="shared" si="144"/>
        <v>0</v>
      </c>
      <c r="CO132" s="301">
        <f t="shared" si="145"/>
        <v>0</v>
      </c>
      <c r="CP132" s="301">
        <f t="shared" si="146"/>
        <v>0</v>
      </c>
      <c r="CQ132" s="301">
        <f t="shared" si="147"/>
        <v>0</v>
      </c>
      <c r="CR132" s="301">
        <f t="shared" si="148"/>
        <v>0</v>
      </c>
      <c r="CS132" s="301">
        <f t="shared" si="149"/>
        <v>0</v>
      </c>
      <c r="CT132" s="301">
        <f t="shared" si="150"/>
        <v>0</v>
      </c>
      <c r="CU132" s="301">
        <f t="shared" si="151"/>
        <v>0</v>
      </c>
      <c r="CV132" s="301">
        <f t="shared" si="152"/>
        <v>0</v>
      </c>
      <c r="CW132" s="301">
        <f t="shared" si="153"/>
        <v>0</v>
      </c>
      <c r="CX132" s="301">
        <f t="shared" si="154"/>
        <v>0</v>
      </c>
      <c r="CY132" s="301">
        <f t="shared" si="155"/>
        <v>0</v>
      </c>
      <c r="CZ132" s="301">
        <f t="shared" si="156"/>
        <v>0</v>
      </c>
      <c r="DA132" s="300">
        <f t="shared" si="157"/>
        <v>0</v>
      </c>
      <c r="DC132" s="299">
        <f t="shared" si="158"/>
        <v>0</v>
      </c>
      <c r="DD132" s="299">
        <f t="shared" si="159"/>
        <v>0</v>
      </c>
      <c r="DE132" s="299">
        <f t="shared" si="160"/>
        <v>0</v>
      </c>
    </row>
    <row r="133" spans="2:112" x14ac:dyDescent="0.2">
      <c r="B133" s="368"/>
      <c r="C133" s="368"/>
      <c r="D133" s="315"/>
      <c r="E133" s="315"/>
      <c r="F133" s="315"/>
      <c r="G133" s="368"/>
      <c r="H133" s="368"/>
      <c r="I133" s="368"/>
      <c r="J133" s="368"/>
      <c r="K133" s="368"/>
      <c r="M133" s="344" t="str">
        <f t="shared" si="82"/>
        <v/>
      </c>
      <c r="N133" s="367" t="str">
        <f t="shared" si="162"/>
        <v/>
      </c>
      <c r="O133" s="344" t="str">
        <f t="shared" si="161"/>
        <v/>
      </c>
      <c r="P133" s="347"/>
      <c r="Q133" s="232" t="str">
        <f t="shared" si="83"/>
        <v/>
      </c>
      <c r="AB133" s="314" t="str">
        <f t="shared" si="84"/>
        <v/>
      </c>
      <c r="AC133" s="312" t="str">
        <f t="shared" si="85"/>
        <v/>
      </c>
      <c r="AD133" s="313" t="str">
        <f t="shared" si="86"/>
        <v/>
      </c>
      <c r="AE133" s="312" t="str">
        <f t="shared" si="87"/>
        <v/>
      </c>
      <c r="AF133" s="313" t="str">
        <f t="shared" si="88"/>
        <v/>
      </c>
      <c r="AG133" s="312" t="str">
        <f t="shared" si="89"/>
        <v/>
      </c>
      <c r="AH133" s="313" t="str">
        <f t="shared" si="90"/>
        <v/>
      </c>
      <c r="AI133" s="312" t="str">
        <f t="shared" si="91"/>
        <v/>
      </c>
      <c r="AJ133" s="311" t="str">
        <f t="shared" si="92"/>
        <v/>
      </c>
      <c r="AK133" s="310" t="str">
        <f t="shared" si="93"/>
        <v/>
      </c>
      <c r="AL133" s="310" t="str">
        <f t="shared" si="94"/>
        <v/>
      </c>
      <c r="AM133" s="309" t="str">
        <f t="shared" si="95"/>
        <v/>
      </c>
      <c r="AN133" s="309" t="str">
        <f t="shared" si="96"/>
        <v/>
      </c>
      <c r="AP133" s="306">
        <f t="shared" si="97"/>
        <v>0</v>
      </c>
      <c r="AQ133" s="306">
        <f t="shared" si="98"/>
        <v>0</v>
      </c>
      <c r="AR133" s="308">
        <f t="shared" si="99"/>
        <v>0</v>
      </c>
      <c r="AS133" s="306">
        <f t="shared" si="100"/>
        <v>0</v>
      </c>
      <c r="AT133" s="306">
        <f t="shared" si="101"/>
        <v>0</v>
      </c>
      <c r="AU133" s="306">
        <f t="shared" si="102"/>
        <v>0</v>
      </c>
      <c r="AV133" s="306">
        <f t="shared" si="103"/>
        <v>0</v>
      </c>
      <c r="AW133" s="306">
        <f t="shared" si="104"/>
        <v>0</v>
      </c>
      <c r="AX133" s="306">
        <f t="shared" si="105"/>
        <v>0</v>
      </c>
      <c r="AY133" s="305">
        <f t="shared" si="106"/>
        <v>0</v>
      </c>
      <c r="AZ133" s="304">
        <f t="shared" si="107"/>
        <v>0</v>
      </c>
      <c r="BA133" s="301">
        <f t="shared" si="108"/>
        <v>0</v>
      </c>
      <c r="BB133" s="301">
        <f t="shared" si="109"/>
        <v>0</v>
      </c>
      <c r="BC133" s="301">
        <f t="shared" si="110"/>
        <v>0</v>
      </c>
      <c r="BD133" s="301">
        <f t="shared" si="111"/>
        <v>0</v>
      </c>
      <c r="BE133" s="301">
        <f t="shared" si="112"/>
        <v>0</v>
      </c>
      <c r="BF133" s="301">
        <f t="shared" si="113"/>
        <v>0</v>
      </c>
      <c r="BG133" s="301">
        <f t="shared" si="114"/>
        <v>0</v>
      </c>
      <c r="BH133" s="301">
        <f t="shared" si="115"/>
        <v>0</v>
      </c>
      <c r="BI133" s="301">
        <f t="shared" si="116"/>
        <v>0</v>
      </c>
      <c r="BJ133" s="300">
        <f t="shared" si="117"/>
        <v>0</v>
      </c>
      <c r="BL133" s="306">
        <f t="shared" si="118"/>
        <v>0</v>
      </c>
      <c r="BM133" s="306">
        <f t="shared" si="119"/>
        <v>0</v>
      </c>
      <c r="BN133" s="308">
        <f t="shared" si="120"/>
        <v>0</v>
      </c>
      <c r="BO133" s="307">
        <f t="shared" si="121"/>
        <v>0</v>
      </c>
      <c r="BP133" s="307">
        <f t="shared" si="122"/>
        <v>0</v>
      </c>
      <c r="BQ133" s="306">
        <f t="shared" si="123"/>
        <v>0</v>
      </c>
      <c r="BR133" s="306">
        <f t="shared" si="124"/>
        <v>0</v>
      </c>
      <c r="BS133" s="306">
        <f t="shared" si="125"/>
        <v>0</v>
      </c>
      <c r="BT133" s="306">
        <f t="shared" si="126"/>
        <v>0</v>
      </c>
      <c r="BU133" s="305">
        <f t="shared" si="127"/>
        <v>0</v>
      </c>
      <c r="BV133" s="304">
        <f t="shared" si="128"/>
        <v>0</v>
      </c>
      <c r="BW133" s="301">
        <f t="shared" si="129"/>
        <v>0</v>
      </c>
      <c r="BX133" s="301">
        <f t="shared" si="130"/>
        <v>0</v>
      </c>
      <c r="BY133" s="301">
        <f t="shared" si="131"/>
        <v>0</v>
      </c>
      <c r="BZ133" s="301">
        <f t="shared" si="132"/>
        <v>0</v>
      </c>
      <c r="CA133" s="301">
        <f t="shared" si="133"/>
        <v>0</v>
      </c>
      <c r="CB133" s="301">
        <f t="shared" si="134"/>
        <v>0</v>
      </c>
      <c r="CC133" s="301">
        <f t="shared" si="135"/>
        <v>0</v>
      </c>
      <c r="CD133" s="301">
        <f t="shared" si="136"/>
        <v>0</v>
      </c>
      <c r="CE133" s="301">
        <f t="shared" si="137"/>
        <v>0</v>
      </c>
      <c r="CF133" s="300">
        <f t="shared" si="138"/>
        <v>0</v>
      </c>
      <c r="CG133" s="300"/>
      <c r="CH133" s="300">
        <f t="shared" si="139"/>
        <v>0</v>
      </c>
      <c r="CI133" s="300">
        <f t="shared" si="140"/>
        <v>0</v>
      </c>
      <c r="CJ133" s="300">
        <f t="shared" si="141"/>
        <v>0</v>
      </c>
      <c r="CK133" s="300">
        <f t="shared" si="142"/>
        <v>0</v>
      </c>
      <c r="CL133" s="303"/>
      <c r="CM133" s="302">
        <f t="shared" si="143"/>
        <v>0</v>
      </c>
      <c r="CN133" s="302">
        <f t="shared" si="144"/>
        <v>0</v>
      </c>
      <c r="CO133" s="301">
        <f t="shared" si="145"/>
        <v>0</v>
      </c>
      <c r="CP133" s="301">
        <f t="shared" si="146"/>
        <v>0</v>
      </c>
      <c r="CQ133" s="301">
        <f t="shared" si="147"/>
        <v>0</v>
      </c>
      <c r="CR133" s="301">
        <f t="shared" si="148"/>
        <v>0</v>
      </c>
      <c r="CS133" s="301">
        <f t="shared" si="149"/>
        <v>0</v>
      </c>
      <c r="CT133" s="301">
        <f t="shared" si="150"/>
        <v>0</v>
      </c>
      <c r="CU133" s="301">
        <f t="shared" si="151"/>
        <v>0</v>
      </c>
      <c r="CV133" s="301">
        <f t="shared" si="152"/>
        <v>0</v>
      </c>
      <c r="CW133" s="301">
        <f t="shared" si="153"/>
        <v>0</v>
      </c>
      <c r="CX133" s="301">
        <f t="shared" si="154"/>
        <v>0</v>
      </c>
      <c r="CY133" s="301">
        <f t="shared" si="155"/>
        <v>0</v>
      </c>
      <c r="CZ133" s="301">
        <f t="shared" si="156"/>
        <v>0</v>
      </c>
      <c r="DA133" s="300">
        <f t="shared" si="157"/>
        <v>0</v>
      </c>
      <c r="DC133" s="299">
        <f t="shared" si="158"/>
        <v>0</v>
      </c>
      <c r="DD133" s="299">
        <f t="shared" si="159"/>
        <v>0</v>
      </c>
      <c r="DE133" s="299">
        <f t="shared" si="160"/>
        <v>0</v>
      </c>
    </row>
    <row r="134" spans="2:112" x14ac:dyDescent="0.2">
      <c r="B134" s="368"/>
      <c r="C134" s="368"/>
      <c r="D134" s="315"/>
      <c r="E134" s="315"/>
      <c r="F134" s="315"/>
      <c r="G134" s="368"/>
      <c r="H134" s="368"/>
      <c r="I134" s="368"/>
      <c r="J134" s="368"/>
      <c r="K134" s="368"/>
      <c r="M134" s="344" t="str">
        <f t="shared" si="82"/>
        <v/>
      </c>
      <c r="N134" s="367" t="str">
        <f t="shared" si="162"/>
        <v/>
      </c>
      <c r="O134" s="344" t="str">
        <f t="shared" si="161"/>
        <v/>
      </c>
      <c r="P134" s="347"/>
      <c r="Q134" s="232" t="str">
        <f t="shared" si="83"/>
        <v/>
      </c>
      <c r="AB134" s="314" t="str">
        <f t="shared" si="84"/>
        <v/>
      </c>
      <c r="AC134" s="312" t="str">
        <f t="shared" si="85"/>
        <v/>
      </c>
      <c r="AD134" s="313" t="str">
        <f t="shared" si="86"/>
        <v/>
      </c>
      <c r="AE134" s="312" t="str">
        <f t="shared" si="87"/>
        <v/>
      </c>
      <c r="AF134" s="313" t="str">
        <f t="shared" si="88"/>
        <v/>
      </c>
      <c r="AG134" s="312" t="str">
        <f t="shared" si="89"/>
        <v/>
      </c>
      <c r="AH134" s="313" t="str">
        <f t="shared" si="90"/>
        <v/>
      </c>
      <c r="AI134" s="312" t="str">
        <f t="shared" si="91"/>
        <v/>
      </c>
      <c r="AJ134" s="311" t="str">
        <f t="shared" si="92"/>
        <v/>
      </c>
      <c r="AK134" s="310" t="str">
        <f t="shared" si="93"/>
        <v/>
      </c>
      <c r="AL134" s="310" t="str">
        <f t="shared" si="94"/>
        <v/>
      </c>
      <c r="AM134" s="309" t="str">
        <f t="shared" si="95"/>
        <v/>
      </c>
      <c r="AN134" s="309" t="str">
        <f t="shared" si="96"/>
        <v/>
      </c>
      <c r="AP134" s="306">
        <f t="shared" si="97"/>
        <v>0</v>
      </c>
      <c r="AQ134" s="306">
        <f t="shared" si="98"/>
        <v>0</v>
      </c>
      <c r="AR134" s="308">
        <f t="shared" si="99"/>
        <v>0</v>
      </c>
      <c r="AS134" s="306">
        <f t="shared" si="100"/>
        <v>0</v>
      </c>
      <c r="AT134" s="306">
        <f t="shared" si="101"/>
        <v>0</v>
      </c>
      <c r="AU134" s="306">
        <f t="shared" si="102"/>
        <v>0</v>
      </c>
      <c r="AV134" s="306">
        <f t="shared" si="103"/>
        <v>0</v>
      </c>
      <c r="AW134" s="306">
        <f t="shared" si="104"/>
        <v>0</v>
      </c>
      <c r="AX134" s="306">
        <f t="shared" si="105"/>
        <v>0</v>
      </c>
      <c r="AY134" s="305">
        <f t="shared" si="106"/>
        <v>0</v>
      </c>
      <c r="AZ134" s="304">
        <f t="shared" si="107"/>
        <v>0</v>
      </c>
      <c r="BA134" s="301">
        <f t="shared" si="108"/>
        <v>0</v>
      </c>
      <c r="BB134" s="301">
        <f t="shared" si="109"/>
        <v>0</v>
      </c>
      <c r="BC134" s="301">
        <f t="shared" si="110"/>
        <v>0</v>
      </c>
      <c r="BD134" s="301">
        <f t="shared" si="111"/>
        <v>0</v>
      </c>
      <c r="BE134" s="301">
        <f t="shared" si="112"/>
        <v>0</v>
      </c>
      <c r="BF134" s="301">
        <f t="shared" si="113"/>
        <v>0</v>
      </c>
      <c r="BG134" s="301">
        <f t="shared" si="114"/>
        <v>0</v>
      </c>
      <c r="BH134" s="301">
        <f t="shared" si="115"/>
        <v>0</v>
      </c>
      <c r="BI134" s="301">
        <f t="shared" si="116"/>
        <v>0</v>
      </c>
      <c r="BJ134" s="300">
        <f t="shared" si="117"/>
        <v>0</v>
      </c>
      <c r="BL134" s="306">
        <f t="shared" si="118"/>
        <v>0</v>
      </c>
      <c r="BM134" s="306">
        <f t="shared" si="119"/>
        <v>0</v>
      </c>
      <c r="BN134" s="308">
        <f t="shared" si="120"/>
        <v>0</v>
      </c>
      <c r="BO134" s="307">
        <f t="shared" si="121"/>
        <v>0</v>
      </c>
      <c r="BP134" s="307">
        <f t="shared" si="122"/>
        <v>0</v>
      </c>
      <c r="BQ134" s="306">
        <f t="shared" si="123"/>
        <v>0</v>
      </c>
      <c r="BR134" s="306">
        <f t="shared" si="124"/>
        <v>0</v>
      </c>
      <c r="BS134" s="306">
        <f t="shared" si="125"/>
        <v>0</v>
      </c>
      <c r="BT134" s="306">
        <f t="shared" si="126"/>
        <v>0</v>
      </c>
      <c r="BU134" s="305">
        <f t="shared" si="127"/>
        <v>0</v>
      </c>
      <c r="BV134" s="304">
        <f t="shared" si="128"/>
        <v>0</v>
      </c>
      <c r="BW134" s="301">
        <f t="shared" si="129"/>
        <v>0</v>
      </c>
      <c r="BX134" s="301">
        <f t="shared" si="130"/>
        <v>0</v>
      </c>
      <c r="BY134" s="301">
        <f t="shared" si="131"/>
        <v>0</v>
      </c>
      <c r="BZ134" s="301">
        <f t="shared" si="132"/>
        <v>0</v>
      </c>
      <c r="CA134" s="301">
        <f t="shared" si="133"/>
        <v>0</v>
      </c>
      <c r="CB134" s="301">
        <f t="shared" si="134"/>
        <v>0</v>
      </c>
      <c r="CC134" s="301">
        <f t="shared" si="135"/>
        <v>0</v>
      </c>
      <c r="CD134" s="301">
        <f t="shared" si="136"/>
        <v>0</v>
      </c>
      <c r="CE134" s="301">
        <f t="shared" si="137"/>
        <v>0</v>
      </c>
      <c r="CF134" s="300">
        <f t="shared" si="138"/>
        <v>0</v>
      </c>
      <c r="CG134" s="300"/>
      <c r="CH134" s="300">
        <f t="shared" si="139"/>
        <v>0</v>
      </c>
      <c r="CI134" s="300">
        <f t="shared" si="140"/>
        <v>0</v>
      </c>
      <c r="CJ134" s="300">
        <f t="shared" si="141"/>
        <v>0</v>
      </c>
      <c r="CK134" s="300">
        <f t="shared" si="142"/>
        <v>0</v>
      </c>
      <c r="CL134" s="303"/>
      <c r="CM134" s="302">
        <f t="shared" si="143"/>
        <v>0</v>
      </c>
      <c r="CN134" s="302">
        <f t="shared" si="144"/>
        <v>0</v>
      </c>
      <c r="CO134" s="301">
        <f t="shared" si="145"/>
        <v>0</v>
      </c>
      <c r="CP134" s="301">
        <f t="shared" si="146"/>
        <v>0</v>
      </c>
      <c r="CQ134" s="301">
        <f t="shared" si="147"/>
        <v>0</v>
      </c>
      <c r="CR134" s="301">
        <f t="shared" si="148"/>
        <v>0</v>
      </c>
      <c r="CS134" s="301">
        <f t="shared" si="149"/>
        <v>0</v>
      </c>
      <c r="CT134" s="301">
        <f t="shared" si="150"/>
        <v>0</v>
      </c>
      <c r="CU134" s="301">
        <f t="shared" si="151"/>
        <v>0</v>
      </c>
      <c r="CV134" s="301">
        <f t="shared" si="152"/>
        <v>0</v>
      </c>
      <c r="CW134" s="301">
        <f t="shared" si="153"/>
        <v>0</v>
      </c>
      <c r="CX134" s="301">
        <f t="shared" si="154"/>
        <v>0</v>
      </c>
      <c r="CY134" s="301">
        <f t="shared" si="155"/>
        <v>0</v>
      </c>
      <c r="CZ134" s="301">
        <f t="shared" si="156"/>
        <v>0</v>
      </c>
      <c r="DA134" s="300">
        <f t="shared" si="157"/>
        <v>0</v>
      </c>
      <c r="DC134" s="299">
        <f t="shared" si="158"/>
        <v>0</v>
      </c>
      <c r="DD134" s="299">
        <f t="shared" si="159"/>
        <v>0</v>
      </c>
      <c r="DE134" s="299">
        <f t="shared" si="160"/>
        <v>0</v>
      </c>
    </row>
    <row r="135" spans="2:112" x14ac:dyDescent="0.2">
      <c r="B135" s="368"/>
      <c r="C135" s="368"/>
      <c r="D135" s="315"/>
      <c r="E135" s="315"/>
      <c r="F135" s="315"/>
      <c r="G135" s="368"/>
      <c r="H135" s="368"/>
      <c r="I135" s="368"/>
      <c r="J135" s="368"/>
      <c r="K135" s="368"/>
      <c r="M135" s="344" t="str">
        <f t="shared" si="82"/>
        <v/>
      </c>
      <c r="N135" s="367" t="str">
        <f t="shared" si="162"/>
        <v/>
      </c>
      <c r="O135" s="344" t="str">
        <f t="shared" si="161"/>
        <v/>
      </c>
      <c r="P135" s="347"/>
      <c r="Q135" s="232" t="str">
        <f t="shared" si="83"/>
        <v/>
      </c>
      <c r="AB135" s="314" t="str">
        <f t="shared" si="84"/>
        <v/>
      </c>
      <c r="AC135" s="312" t="str">
        <f t="shared" si="85"/>
        <v/>
      </c>
      <c r="AD135" s="313" t="str">
        <f t="shared" si="86"/>
        <v/>
      </c>
      <c r="AE135" s="312" t="str">
        <f t="shared" si="87"/>
        <v/>
      </c>
      <c r="AF135" s="313" t="str">
        <f t="shared" si="88"/>
        <v/>
      </c>
      <c r="AG135" s="312" t="str">
        <f t="shared" si="89"/>
        <v/>
      </c>
      <c r="AH135" s="313" t="str">
        <f t="shared" si="90"/>
        <v/>
      </c>
      <c r="AI135" s="312" t="str">
        <f t="shared" si="91"/>
        <v/>
      </c>
      <c r="AJ135" s="311" t="str">
        <f t="shared" si="92"/>
        <v/>
      </c>
      <c r="AK135" s="310" t="str">
        <f t="shared" si="93"/>
        <v/>
      </c>
      <c r="AL135" s="310" t="str">
        <f t="shared" si="94"/>
        <v/>
      </c>
      <c r="AM135" s="309" t="str">
        <f t="shared" si="95"/>
        <v/>
      </c>
      <c r="AN135" s="309" t="str">
        <f t="shared" si="96"/>
        <v/>
      </c>
      <c r="AP135" s="306">
        <f t="shared" si="97"/>
        <v>0</v>
      </c>
      <c r="AQ135" s="306">
        <f t="shared" si="98"/>
        <v>0</v>
      </c>
      <c r="AR135" s="308">
        <f t="shared" si="99"/>
        <v>0</v>
      </c>
      <c r="AS135" s="306">
        <f t="shared" si="100"/>
        <v>0</v>
      </c>
      <c r="AT135" s="306">
        <f t="shared" si="101"/>
        <v>0</v>
      </c>
      <c r="AU135" s="306">
        <f t="shared" si="102"/>
        <v>0</v>
      </c>
      <c r="AV135" s="306">
        <f t="shared" si="103"/>
        <v>0</v>
      </c>
      <c r="AW135" s="306">
        <f t="shared" si="104"/>
        <v>0</v>
      </c>
      <c r="AX135" s="306">
        <f t="shared" si="105"/>
        <v>0</v>
      </c>
      <c r="AY135" s="305">
        <f t="shared" si="106"/>
        <v>0</v>
      </c>
      <c r="AZ135" s="304">
        <f t="shared" si="107"/>
        <v>0</v>
      </c>
      <c r="BA135" s="301">
        <f t="shared" si="108"/>
        <v>0</v>
      </c>
      <c r="BB135" s="301">
        <f t="shared" si="109"/>
        <v>0</v>
      </c>
      <c r="BC135" s="301">
        <f t="shared" si="110"/>
        <v>0</v>
      </c>
      <c r="BD135" s="301">
        <f t="shared" si="111"/>
        <v>0</v>
      </c>
      <c r="BE135" s="301">
        <f t="shared" si="112"/>
        <v>0</v>
      </c>
      <c r="BF135" s="301">
        <f t="shared" si="113"/>
        <v>0</v>
      </c>
      <c r="BG135" s="301">
        <f t="shared" si="114"/>
        <v>0</v>
      </c>
      <c r="BH135" s="301">
        <f t="shared" si="115"/>
        <v>0</v>
      </c>
      <c r="BI135" s="301">
        <f t="shared" si="116"/>
        <v>0</v>
      </c>
      <c r="BJ135" s="300">
        <f t="shared" si="117"/>
        <v>0</v>
      </c>
      <c r="BL135" s="306">
        <f t="shared" si="118"/>
        <v>0</v>
      </c>
      <c r="BM135" s="306">
        <f t="shared" si="119"/>
        <v>0</v>
      </c>
      <c r="BN135" s="308">
        <f t="shared" si="120"/>
        <v>0</v>
      </c>
      <c r="BO135" s="307">
        <f t="shared" si="121"/>
        <v>0</v>
      </c>
      <c r="BP135" s="307">
        <f t="shared" si="122"/>
        <v>0</v>
      </c>
      <c r="BQ135" s="306">
        <f t="shared" si="123"/>
        <v>0</v>
      </c>
      <c r="BR135" s="306">
        <f t="shared" si="124"/>
        <v>0</v>
      </c>
      <c r="BS135" s="306">
        <f t="shared" si="125"/>
        <v>0</v>
      </c>
      <c r="BT135" s="306">
        <f t="shared" si="126"/>
        <v>0</v>
      </c>
      <c r="BU135" s="305">
        <f t="shared" si="127"/>
        <v>0</v>
      </c>
      <c r="BV135" s="304">
        <f t="shared" si="128"/>
        <v>0</v>
      </c>
      <c r="BW135" s="301">
        <f t="shared" si="129"/>
        <v>0</v>
      </c>
      <c r="BX135" s="301">
        <f t="shared" si="130"/>
        <v>0</v>
      </c>
      <c r="BY135" s="301">
        <f t="shared" si="131"/>
        <v>0</v>
      </c>
      <c r="BZ135" s="301">
        <f t="shared" si="132"/>
        <v>0</v>
      </c>
      <c r="CA135" s="301">
        <f t="shared" si="133"/>
        <v>0</v>
      </c>
      <c r="CB135" s="301">
        <f t="shared" si="134"/>
        <v>0</v>
      </c>
      <c r="CC135" s="301">
        <f t="shared" si="135"/>
        <v>0</v>
      </c>
      <c r="CD135" s="301">
        <f t="shared" si="136"/>
        <v>0</v>
      </c>
      <c r="CE135" s="301">
        <f t="shared" si="137"/>
        <v>0</v>
      </c>
      <c r="CF135" s="300">
        <f t="shared" si="138"/>
        <v>0</v>
      </c>
      <c r="CG135" s="300"/>
      <c r="CH135" s="300">
        <f t="shared" si="139"/>
        <v>0</v>
      </c>
      <c r="CI135" s="300">
        <f t="shared" si="140"/>
        <v>0</v>
      </c>
      <c r="CJ135" s="300">
        <f t="shared" si="141"/>
        <v>0</v>
      </c>
      <c r="CK135" s="300">
        <f t="shared" si="142"/>
        <v>0</v>
      </c>
      <c r="CL135" s="303"/>
      <c r="CM135" s="302">
        <f t="shared" si="143"/>
        <v>0</v>
      </c>
      <c r="CN135" s="302">
        <f t="shared" si="144"/>
        <v>0</v>
      </c>
      <c r="CO135" s="301">
        <f t="shared" si="145"/>
        <v>0</v>
      </c>
      <c r="CP135" s="301">
        <f t="shared" si="146"/>
        <v>0</v>
      </c>
      <c r="CQ135" s="301">
        <f t="shared" si="147"/>
        <v>0</v>
      </c>
      <c r="CR135" s="301">
        <f t="shared" si="148"/>
        <v>0</v>
      </c>
      <c r="CS135" s="301">
        <f t="shared" si="149"/>
        <v>0</v>
      </c>
      <c r="CT135" s="301">
        <f t="shared" si="150"/>
        <v>0</v>
      </c>
      <c r="CU135" s="301">
        <f t="shared" si="151"/>
        <v>0</v>
      </c>
      <c r="CV135" s="301">
        <f t="shared" si="152"/>
        <v>0</v>
      </c>
      <c r="CW135" s="301">
        <f t="shared" si="153"/>
        <v>0</v>
      </c>
      <c r="CX135" s="301">
        <f t="shared" si="154"/>
        <v>0</v>
      </c>
      <c r="CY135" s="301">
        <f t="shared" si="155"/>
        <v>0</v>
      </c>
      <c r="CZ135" s="301">
        <f t="shared" si="156"/>
        <v>0</v>
      </c>
      <c r="DA135" s="300">
        <f t="shared" si="157"/>
        <v>0</v>
      </c>
      <c r="DC135" s="299">
        <f t="shared" si="158"/>
        <v>0</v>
      </c>
      <c r="DD135" s="299">
        <f t="shared" si="159"/>
        <v>0</v>
      </c>
      <c r="DE135" s="299">
        <f t="shared" si="160"/>
        <v>0</v>
      </c>
    </row>
    <row r="136" spans="2:112" x14ac:dyDescent="0.2">
      <c r="B136" s="368"/>
      <c r="C136" s="368"/>
      <c r="D136" s="315"/>
      <c r="E136" s="315"/>
      <c r="F136" s="315"/>
      <c r="G136" s="368"/>
      <c r="H136" s="368"/>
      <c r="I136" s="368"/>
      <c r="J136" s="368"/>
      <c r="K136" s="368"/>
      <c r="M136" s="344" t="str">
        <f t="shared" si="82"/>
        <v/>
      </c>
      <c r="N136" s="367" t="str">
        <f t="shared" si="162"/>
        <v/>
      </c>
      <c r="O136" s="344" t="str">
        <f t="shared" si="161"/>
        <v/>
      </c>
      <c r="P136" s="347"/>
      <c r="Q136" s="232" t="str">
        <f t="shared" si="83"/>
        <v/>
      </c>
      <c r="AB136" s="314" t="str">
        <f t="shared" si="84"/>
        <v/>
      </c>
      <c r="AC136" s="312" t="str">
        <f t="shared" si="85"/>
        <v/>
      </c>
      <c r="AD136" s="313" t="str">
        <f t="shared" si="86"/>
        <v/>
      </c>
      <c r="AE136" s="312" t="str">
        <f t="shared" si="87"/>
        <v/>
      </c>
      <c r="AF136" s="313" t="str">
        <f t="shared" si="88"/>
        <v/>
      </c>
      <c r="AG136" s="312" t="str">
        <f t="shared" si="89"/>
        <v/>
      </c>
      <c r="AH136" s="313" t="str">
        <f t="shared" si="90"/>
        <v/>
      </c>
      <c r="AI136" s="312" t="str">
        <f t="shared" si="91"/>
        <v/>
      </c>
      <c r="AJ136" s="311" t="str">
        <f t="shared" si="92"/>
        <v/>
      </c>
      <c r="AK136" s="310" t="str">
        <f t="shared" si="93"/>
        <v/>
      </c>
      <c r="AL136" s="310" t="str">
        <f t="shared" si="94"/>
        <v/>
      </c>
      <c r="AM136" s="309" t="str">
        <f t="shared" si="95"/>
        <v/>
      </c>
      <c r="AN136" s="309" t="str">
        <f t="shared" si="96"/>
        <v/>
      </c>
      <c r="AP136" s="306">
        <f t="shared" si="97"/>
        <v>0</v>
      </c>
      <c r="AQ136" s="306">
        <f t="shared" si="98"/>
        <v>0</v>
      </c>
      <c r="AR136" s="308">
        <f t="shared" si="99"/>
        <v>0</v>
      </c>
      <c r="AS136" s="306">
        <f t="shared" si="100"/>
        <v>0</v>
      </c>
      <c r="AT136" s="306">
        <f t="shared" si="101"/>
        <v>0</v>
      </c>
      <c r="AU136" s="306">
        <f t="shared" si="102"/>
        <v>0</v>
      </c>
      <c r="AV136" s="306">
        <f t="shared" si="103"/>
        <v>0</v>
      </c>
      <c r="AW136" s="306">
        <f t="shared" si="104"/>
        <v>0</v>
      </c>
      <c r="AX136" s="306">
        <f t="shared" si="105"/>
        <v>0</v>
      </c>
      <c r="AY136" s="305">
        <f t="shared" si="106"/>
        <v>0</v>
      </c>
      <c r="AZ136" s="304">
        <f t="shared" si="107"/>
        <v>0</v>
      </c>
      <c r="BA136" s="301">
        <f t="shared" si="108"/>
        <v>0</v>
      </c>
      <c r="BB136" s="301">
        <f t="shared" si="109"/>
        <v>0</v>
      </c>
      <c r="BC136" s="301">
        <f t="shared" si="110"/>
        <v>0</v>
      </c>
      <c r="BD136" s="301">
        <f t="shared" si="111"/>
        <v>0</v>
      </c>
      <c r="BE136" s="301">
        <f t="shared" si="112"/>
        <v>0</v>
      </c>
      <c r="BF136" s="301">
        <f t="shared" si="113"/>
        <v>0</v>
      </c>
      <c r="BG136" s="301">
        <f t="shared" si="114"/>
        <v>0</v>
      </c>
      <c r="BH136" s="301">
        <f t="shared" si="115"/>
        <v>0</v>
      </c>
      <c r="BI136" s="301">
        <f t="shared" si="116"/>
        <v>0</v>
      </c>
      <c r="BJ136" s="300">
        <f t="shared" si="117"/>
        <v>0</v>
      </c>
      <c r="BL136" s="306">
        <f t="shared" si="118"/>
        <v>0</v>
      </c>
      <c r="BM136" s="306">
        <f t="shared" si="119"/>
        <v>0</v>
      </c>
      <c r="BN136" s="308">
        <f t="shared" si="120"/>
        <v>0</v>
      </c>
      <c r="BO136" s="307">
        <f t="shared" si="121"/>
        <v>0</v>
      </c>
      <c r="BP136" s="307">
        <f t="shared" si="122"/>
        <v>0</v>
      </c>
      <c r="BQ136" s="306">
        <f t="shared" si="123"/>
        <v>0</v>
      </c>
      <c r="BR136" s="306">
        <f t="shared" si="124"/>
        <v>0</v>
      </c>
      <c r="BS136" s="306">
        <f t="shared" si="125"/>
        <v>0</v>
      </c>
      <c r="BT136" s="306">
        <f t="shared" si="126"/>
        <v>0</v>
      </c>
      <c r="BU136" s="305">
        <f t="shared" si="127"/>
        <v>0</v>
      </c>
      <c r="BV136" s="304">
        <f t="shared" si="128"/>
        <v>0</v>
      </c>
      <c r="BW136" s="301">
        <f t="shared" si="129"/>
        <v>0</v>
      </c>
      <c r="BX136" s="301">
        <f t="shared" si="130"/>
        <v>0</v>
      </c>
      <c r="BY136" s="301">
        <f t="shared" si="131"/>
        <v>0</v>
      </c>
      <c r="BZ136" s="301">
        <f t="shared" si="132"/>
        <v>0</v>
      </c>
      <c r="CA136" s="301">
        <f t="shared" si="133"/>
        <v>0</v>
      </c>
      <c r="CB136" s="301">
        <f t="shared" si="134"/>
        <v>0</v>
      </c>
      <c r="CC136" s="301">
        <f t="shared" si="135"/>
        <v>0</v>
      </c>
      <c r="CD136" s="301">
        <f t="shared" si="136"/>
        <v>0</v>
      </c>
      <c r="CE136" s="301">
        <f t="shared" si="137"/>
        <v>0</v>
      </c>
      <c r="CF136" s="300">
        <f t="shared" si="138"/>
        <v>0</v>
      </c>
      <c r="CG136" s="300"/>
      <c r="CH136" s="300">
        <f t="shared" si="139"/>
        <v>0</v>
      </c>
      <c r="CI136" s="300">
        <f t="shared" si="140"/>
        <v>0</v>
      </c>
      <c r="CJ136" s="300">
        <f t="shared" si="141"/>
        <v>0</v>
      </c>
      <c r="CK136" s="300">
        <f t="shared" si="142"/>
        <v>0</v>
      </c>
      <c r="CL136" s="303"/>
      <c r="CM136" s="302">
        <f t="shared" si="143"/>
        <v>0</v>
      </c>
      <c r="CN136" s="302">
        <f t="shared" si="144"/>
        <v>0</v>
      </c>
      <c r="CO136" s="301">
        <f t="shared" si="145"/>
        <v>0</v>
      </c>
      <c r="CP136" s="301">
        <f t="shared" si="146"/>
        <v>0</v>
      </c>
      <c r="CQ136" s="301">
        <f t="shared" si="147"/>
        <v>0</v>
      </c>
      <c r="CR136" s="301">
        <f t="shared" si="148"/>
        <v>0</v>
      </c>
      <c r="CS136" s="301">
        <f t="shared" si="149"/>
        <v>0</v>
      </c>
      <c r="CT136" s="301">
        <f t="shared" si="150"/>
        <v>0</v>
      </c>
      <c r="CU136" s="301">
        <f t="shared" si="151"/>
        <v>0</v>
      </c>
      <c r="CV136" s="301">
        <f t="shared" si="152"/>
        <v>0</v>
      </c>
      <c r="CW136" s="301">
        <f t="shared" si="153"/>
        <v>0</v>
      </c>
      <c r="CX136" s="301">
        <f t="shared" si="154"/>
        <v>0</v>
      </c>
      <c r="CY136" s="301">
        <f t="shared" si="155"/>
        <v>0</v>
      </c>
      <c r="CZ136" s="301">
        <f t="shared" si="156"/>
        <v>0</v>
      </c>
      <c r="DA136" s="300">
        <f t="shared" si="157"/>
        <v>0</v>
      </c>
      <c r="DC136" s="299">
        <f t="shared" si="158"/>
        <v>0</v>
      </c>
      <c r="DD136" s="299">
        <f t="shared" si="159"/>
        <v>0</v>
      </c>
      <c r="DE136" s="299">
        <f t="shared" si="160"/>
        <v>0</v>
      </c>
    </row>
    <row r="137" spans="2:112" x14ac:dyDescent="0.2">
      <c r="B137" s="368"/>
      <c r="C137" s="368"/>
      <c r="D137" s="315"/>
      <c r="E137" s="315"/>
      <c r="F137" s="315"/>
      <c r="G137" s="368"/>
      <c r="H137" s="368"/>
      <c r="I137" s="368"/>
      <c r="J137" s="368"/>
      <c r="K137" s="368"/>
      <c r="M137" s="344" t="str">
        <f t="shared" si="82"/>
        <v/>
      </c>
      <c r="N137" s="367" t="str">
        <f t="shared" si="162"/>
        <v/>
      </c>
      <c r="O137" s="344" t="str">
        <f t="shared" si="161"/>
        <v/>
      </c>
      <c r="P137" s="347"/>
      <c r="Q137" s="232" t="str">
        <f t="shared" si="83"/>
        <v/>
      </c>
      <c r="AB137" s="314" t="str">
        <f t="shared" si="84"/>
        <v/>
      </c>
      <c r="AC137" s="312" t="str">
        <f t="shared" si="85"/>
        <v/>
      </c>
      <c r="AD137" s="313" t="str">
        <f t="shared" si="86"/>
        <v/>
      </c>
      <c r="AE137" s="312" t="str">
        <f t="shared" si="87"/>
        <v/>
      </c>
      <c r="AF137" s="313" t="str">
        <f t="shared" si="88"/>
        <v/>
      </c>
      <c r="AG137" s="312" t="str">
        <f t="shared" si="89"/>
        <v/>
      </c>
      <c r="AH137" s="313" t="str">
        <f t="shared" si="90"/>
        <v/>
      </c>
      <c r="AI137" s="312" t="str">
        <f t="shared" si="91"/>
        <v/>
      </c>
      <c r="AJ137" s="311" t="str">
        <f t="shared" si="92"/>
        <v/>
      </c>
      <c r="AK137" s="310" t="str">
        <f t="shared" si="93"/>
        <v/>
      </c>
      <c r="AL137" s="310" t="str">
        <f t="shared" si="94"/>
        <v/>
      </c>
      <c r="AM137" s="309" t="str">
        <f t="shared" si="95"/>
        <v/>
      </c>
      <c r="AN137" s="309" t="str">
        <f t="shared" si="96"/>
        <v/>
      </c>
      <c r="AP137" s="306">
        <f t="shared" si="97"/>
        <v>0</v>
      </c>
      <c r="AQ137" s="306">
        <f t="shared" si="98"/>
        <v>0</v>
      </c>
      <c r="AR137" s="308">
        <f t="shared" si="99"/>
        <v>0</v>
      </c>
      <c r="AS137" s="306">
        <f t="shared" si="100"/>
        <v>0</v>
      </c>
      <c r="AT137" s="306">
        <f t="shared" si="101"/>
        <v>0</v>
      </c>
      <c r="AU137" s="306">
        <f t="shared" si="102"/>
        <v>0</v>
      </c>
      <c r="AV137" s="306">
        <f t="shared" si="103"/>
        <v>0</v>
      </c>
      <c r="AW137" s="306">
        <f t="shared" si="104"/>
        <v>0</v>
      </c>
      <c r="AX137" s="306">
        <f t="shared" si="105"/>
        <v>0</v>
      </c>
      <c r="AY137" s="305">
        <f t="shared" si="106"/>
        <v>0</v>
      </c>
      <c r="AZ137" s="304">
        <f t="shared" si="107"/>
        <v>0</v>
      </c>
      <c r="BA137" s="301">
        <f t="shared" si="108"/>
        <v>0</v>
      </c>
      <c r="BB137" s="301">
        <f t="shared" si="109"/>
        <v>0</v>
      </c>
      <c r="BC137" s="301">
        <f t="shared" si="110"/>
        <v>0</v>
      </c>
      <c r="BD137" s="301">
        <f t="shared" si="111"/>
        <v>0</v>
      </c>
      <c r="BE137" s="301">
        <f t="shared" si="112"/>
        <v>0</v>
      </c>
      <c r="BF137" s="301">
        <f t="shared" si="113"/>
        <v>0</v>
      </c>
      <c r="BG137" s="301">
        <f t="shared" si="114"/>
        <v>0</v>
      </c>
      <c r="BH137" s="301">
        <f t="shared" si="115"/>
        <v>0</v>
      </c>
      <c r="BI137" s="301">
        <f t="shared" si="116"/>
        <v>0</v>
      </c>
      <c r="BJ137" s="300">
        <f t="shared" si="117"/>
        <v>0</v>
      </c>
      <c r="BL137" s="306">
        <f t="shared" si="118"/>
        <v>0</v>
      </c>
      <c r="BM137" s="306">
        <f t="shared" si="119"/>
        <v>0</v>
      </c>
      <c r="BN137" s="308">
        <f t="shared" si="120"/>
        <v>0</v>
      </c>
      <c r="BO137" s="307">
        <f t="shared" si="121"/>
        <v>0</v>
      </c>
      <c r="BP137" s="307">
        <f t="shared" si="122"/>
        <v>0</v>
      </c>
      <c r="BQ137" s="306">
        <f t="shared" si="123"/>
        <v>0</v>
      </c>
      <c r="BR137" s="306">
        <f t="shared" si="124"/>
        <v>0</v>
      </c>
      <c r="BS137" s="306">
        <f t="shared" si="125"/>
        <v>0</v>
      </c>
      <c r="BT137" s="306">
        <f t="shared" si="126"/>
        <v>0</v>
      </c>
      <c r="BU137" s="305">
        <f t="shared" si="127"/>
        <v>0</v>
      </c>
      <c r="BV137" s="304">
        <f t="shared" si="128"/>
        <v>0</v>
      </c>
      <c r="BW137" s="301">
        <f t="shared" si="129"/>
        <v>0</v>
      </c>
      <c r="BX137" s="301">
        <f t="shared" si="130"/>
        <v>0</v>
      </c>
      <c r="BY137" s="301">
        <f t="shared" si="131"/>
        <v>0</v>
      </c>
      <c r="BZ137" s="301">
        <f t="shared" si="132"/>
        <v>0</v>
      </c>
      <c r="CA137" s="301">
        <f t="shared" si="133"/>
        <v>0</v>
      </c>
      <c r="CB137" s="301">
        <f t="shared" si="134"/>
        <v>0</v>
      </c>
      <c r="CC137" s="301">
        <f t="shared" si="135"/>
        <v>0</v>
      </c>
      <c r="CD137" s="301">
        <f t="shared" si="136"/>
        <v>0</v>
      </c>
      <c r="CE137" s="301">
        <f t="shared" si="137"/>
        <v>0</v>
      </c>
      <c r="CF137" s="300">
        <f t="shared" si="138"/>
        <v>0</v>
      </c>
      <c r="CG137" s="300"/>
      <c r="CH137" s="300">
        <f t="shared" si="139"/>
        <v>0</v>
      </c>
      <c r="CI137" s="300">
        <f t="shared" si="140"/>
        <v>0</v>
      </c>
      <c r="CJ137" s="300">
        <f t="shared" si="141"/>
        <v>0</v>
      </c>
      <c r="CK137" s="300">
        <f t="shared" si="142"/>
        <v>0</v>
      </c>
      <c r="CL137" s="303"/>
      <c r="CM137" s="302">
        <f t="shared" si="143"/>
        <v>0</v>
      </c>
      <c r="CN137" s="302">
        <f t="shared" si="144"/>
        <v>0</v>
      </c>
      <c r="CO137" s="301">
        <f t="shared" si="145"/>
        <v>0</v>
      </c>
      <c r="CP137" s="301">
        <f t="shared" si="146"/>
        <v>0</v>
      </c>
      <c r="CQ137" s="301">
        <f t="shared" si="147"/>
        <v>0</v>
      </c>
      <c r="CR137" s="301">
        <f t="shared" si="148"/>
        <v>0</v>
      </c>
      <c r="CS137" s="301">
        <f t="shared" si="149"/>
        <v>0</v>
      </c>
      <c r="CT137" s="301">
        <f t="shared" si="150"/>
        <v>0</v>
      </c>
      <c r="CU137" s="301">
        <f t="shared" si="151"/>
        <v>0</v>
      </c>
      <c r="CV137" s="301">
        <f t="shared" si="152"/>
        <v>0</v>
      </c>
      <c r="CW137" s="301">
        <f t="shared" si="153"/>
        <v>0</v>
      </c>
      <c r="CX137" s="301">
        <f t="shared" si="154"/>
        <v>0</v>
      </c>
      <c r="CY137" s="301">
        <f t="shared" si="155"/>
        <v>0</v>
      </c>
      <c r="CZ137" s="301">
        <f t="shared" si="156"/>
        <v>0</v>
      </c>
      <c r="DA137" s="300">
        <f t="shared" si="157"/>
        <v>0</v>
      </c>
      <c r="DC137" s="299">
        <f t="shared" si="158"/>
        <v>0</v>
      </c>
      <c r="DD137" s="299">
        <f t="shared" si="159"/>
        <v>0</v>
      </c>
      <c r="DE137" s="299">
        <f t="shared" si="160"/>
        <v>0</v>
      </c>
    </row>
    <row r="138" spans="2:112" x14ac:dyDescent="0.2">
      <c r="B138" s="368"/>
      <c r="C138" s="368"/>
      <c r="D138" s="315"/>
      <c r="E138" s="315"/>
      <c r="F138" s="315"/>
      <c r="G138" s="368"/>
      <c r="H138" s="368"/>
      <c r="I138" s="368"/>
      <c r="J138" s="368"/>
      <c r="K138" s="368"/>
      <c r="M138" s="344" t="str">
        <f t="shared" si="82"/>
        <v/>
      </c>
      <c r="N138" s="367" t="str">
        <f t="shared" si="162"/>
        <v/>
      </c>
      <c r="O138" s="344" t="str">
        <f t="shared" si="161"/>
        <v/>
      </c>
      <c r="P138" s="347"/>
      <c r="Q138" s="232" t="str">
        <f t="shared" si="83"/>
        <v/>
      </c>
      <c r="AB138" s="314" t="str">
        <f t="shared" si="84"/>
        <v/>
      </c>
      <c r="AC138" s="312" t="str">
        <f t="shared" si="85"/>
        <v/>
      </c>
      <c r="AD138" s="313" t="str">
        <f t="shared" si="86"/>
        <v/>
      </c>
      <c r="AE138" s="312" t="str">
        <f t="shared" si="87"/>
        <v/>
      </c>
      <c r="AF138" s="313" t="str">
        <f t="shared" si="88"/>
        <v/>
      </c>
      <c r="AG138" s="312" t="str">
        <f t="shared" si="89"/>
        <v/>
      </c>
      <c r="AH138" s="313" t="str">
        <f t="shared" si="90"/>
        <v/>
      </c>
      <c r="AI138" s="312" t="str">
        <f t="shared" si="91"/>
        <v/>
      </c>
      <c r="AJ138" s="311" t="str">
        <f t="shared" si="92"/>
        <v/>
      </c>
      <c r="AK138" s="310" t="str">
        <f t="shared" si="93"/>
        <v/>
      </c>
      <c r="AL138" s="310" t="str">
        <f t="shared" si="94"/>
        <v/>
      </c>
      <c r="AM138" s="309" t="str">
        <f t="shared" si="95"/>
        <v/>
      </c>
      <c r="AN138" s="309" t="str">
        <f t="shared" si="96"/>
        <v/>
      </c>
      <c r="AP138" s="306">
        <f t="shared" si="97"/>
        <v>0</v>
      </c>
      <c r="AQ138" s="306">
        <f t="shared" si="98"/>
        <v>0</v>
      </c>
      <c r="AR138" s="308">
        <f t="shared" si="99"/>
        <v>0</v>
      </c>
      <c r="AS138" s="306">
        <f t="shared" si="100"/>
        <v>0</v>
      </c>
      <c r="AT138" s="306">
        <f t="shared" si="101"/>
        <v>0</v>
      </c>
      <c r="AU138" s="306">
        <f t="shared" si="102"/>
        <v>0</v>
      </c>
      <c r="AV138" s="306">
        <f t="shared" si="103"/>
        <v>0</v>
      </c>
      <c r="AW138" s="306">
        <f t="shared" si="104"/>
        <v>0</v>
      </c>
      <c r="AX138" s="306">
        <f t="shared" si="105"/>
        <v>0</v>
      </c>
      <c r="AY138" s="305">
        <f t="shared" si="106"/>
        <v>0</v>
      </c>
      <c r="AZ138" s="304">
        <f t="shared" si="107"/>
        <v>0</v>
      </c>
      <c r="BA138" s="301">
        <f t="shared" si="108"/>
        <v>0</v>
      </c>
      <c r="BB138" s="301">
        <f t="shared" si="109"/>
        <v>0</v>
      </c>
      <c r="BC138" s="301">
        <f t="shared" si="110"/>
        <v>0</v>
      </c>
      <c r="BD138" s="301">
        <f t="shared" si="111"/>
        <v>0</v>
      </c>
      <c r="BE138" s="301">
        <f t="shared" si="112"/>
        <v>0</v>
      </c>
      <c r="BF138" s="301">
        <f t="shared" si="113"/>
        <v>0</v>
      </c>
      <c r="BG138" s="301">
        <f t="shared" si="114"/>
        <v>0</v>
      </c>
      <c r="BH138" s="301">
        <f t="shared" si="115"/>
        <v>0</v>
      </c>
      <c r="BI138" s="301">
        <f t="shared" si="116"/>
        <v>0</v>
      </c>
      <c r="BJ138" s="300">
        <f t="shared" si="117"/>
        <v>0</v>
      </c>
      <c r="BL138" s="306">
        <f t="shared" si="118"/>
        <v>0</v>
      </c>
      <c r="BM138" s="306">
        <f t="shared" si="119"/>
        <v>0</v>
      </c>
      <c r="BN138" s="308">
        <f t="shared" si="120"/>
        <v>0</v>
      </c>
      <c r="BO138" s="307">
        <f t="shared" si="121"/>
        <v>0</v>
      </c>
      <c r="BP138" s="307">
        <f t="shared" si="122"/>
        <v>0</v>
      </c>
      <c r="BQ138" s="306">
        <f t="shared" si="123"/>
        <v>0</v>
      </c>
      <c r="BR138" s="306">
        <f t="shared" si="124"/>
        <v>0</v>
      </c>
      <c r="BS138" s="306">
        <f t="shared" si="125"/>
        <v>0</v>
      </c>
      <c r="BT138" s="306">
        <f t="shared" si="126"/>
        <v>0</v>
      </c>
      <c r="BU138" s="305">
        <f t="shared" si="127"/>
        <v>0</v>
      </c>
      <c r="BV138" s="304">
        <f t="shared" si="128"/>
        <v>0</v>
      </c>
      <c r="BW138" s="301">
        <f t="shared" si="129"/>
        <v>0</v>
      </c>
      <c r="BX138" s="301">
        <f t="shared" si="130"/>
        <v>0</v>
      </c>
      <c r="BY138" s="301">
        <f t="shared" si="131"/>
        <v>0</v>
      </c>
      <c r="BZ138" s="301">
        <f t="shared" si="132"/>
        <v>0</v>
      </c>
      <c r="CA138" s="301">
        <f t="shared" si="133"/>
        <v>0</v>
      </c>
      <c r="CB138" s="301">
        <f t="shared" si="134"/>
        <v>0</v>
      </c>
      <c r="CC138" s="301">
        <f t="shared" si="135"/>
        <v>0</v>
      </c>
      <c r="CD138" s="301">
        <f t="shared" si="136"/>
        <v>0</v>
      </c>
      <c r="CE138" s="301">
        <f t="shared" si="137"/>
        <v>0</v>
      </c>
      <c r="CF138" s="300">
        <f t="shared" si="138"/>
        <v>0</v>
      </c>
      <c r="CG138" s="300"/>
      <c r="CH138" s="300">
        <f t="shared" si="139"/>
        <v>0</v>
      </c>
      <c r="CI138" s="300">
        <f t="shared" si="140"/>
        <v>0</v>
      </c>
      <c r="CJ138" s="300">
        <f t="shared" si="141"/>
        <v>0</v>
      </c>
      <c r="CK138" s="300">
        <f t="shared" si="142"/>
        <v>0</v>
      </c>
      <c r="CL138" s="303"/>
      <c r="CM138" s="302">
        <f t="shared" si="143"/>
        <v>0</v>
      </c>
      <c r="CN138" s="302">
        <f t="shared" si="144"/>
        <v>0</v>
      </c>
      <c r="CO138" s="301">
        <f t="shared" si="145"/>
        <v>0</v>
      </c>
      <c r="CP138" s="301">
        <f t="shared" si="146"/>
        <v>0</v>
      </c>
      <c r="CQ138" s="301">
        <f t="shared" si="147"/>
        <v>0</v>
      </c>
      <c r="CR138" s="301">
        <f t="shared" si="148"/>
        <v>0</v>
      </c>
      <c r="CS138" s="301">
        <f t="shared" si="149"/>
        <v>0</v>
      </c>
      <c r="CT138" s="301">
        <f t="shared" si="150"/>
        <v>0</v>
      </c>
      <c r="CU138" s="301">
        <f t="shared" si="151"/>
        <v>0</v>
      </c>
      <c r="CV138" s="301">
        <f t="shared" si="152"/>
        <v>0</v>
      </c>
      <c r="CW138" s="301">
        <f t="shared" si="153"/>
        <v>0</v>
      </c>
      <c r="CX138" s="301">
        <f t="shared" si="154"/>
        <v>0</v>
      </c>
      <c r="CY138" s="301">
        <f t="shared" si="155"/>
        <v>0</v>
      </c>
      <c r="CZ138" s="301">
        <f t="shared" si="156"/>
        <v>0</v>
      </c>
      <c r="DA138" s="300">
        <f t="shared" si="157"/>
        <v>0</v>
      </c>
      <c r="DC138" s="299">
        <f t="shared" si="158"/>
        <v>0</v>
      </c>
      <c r="DD138" s="299">
        <f t="shared" si="159"/>
        <v>0</v>
      </c>
      <c r="DE138" s="299">
        <f t="shared" si="160"/>
        <v>0</v>
      </c>
    </row>
    <row r="139" spans="2:112" x14ac:dyDescent="0.2">
      <c r="B139" s="368"/>
      <c r="C139" s="368"/>
      <c r="D139" s="315"/>
      <c r="E139" s="315"/>
      <c r="F139" s="315"/>
      <c r="G139" s="368"/>
      <c r="H139" s="368"/>
      <c r="I139" s="368"/>
      <c r="J139" s="368"/>
      <c r="K139" s="368"/>
      <c r="M139" s="344" t="str">
        <f t="shared" ref="M139:M202" si="163">IF(O139="","",IF(CM139=16,"(15)",IF(CN139=0,"",CM139)))</f>
        <v/>
      </c>
      <c r="N139" s="367" t="str">
        <f t="shared" si="162"/>
        <v/>
      </c>
      <c r="O139" s="344" t="str">
        <f t="shared" si="161"/>
        <v/>
      </c>
      <c r="P139" s="347"/>
      <c r="Q139" s="232" t="str">
        <f t="shared" ref="Q139:Q202" si="164">CONCATENATE(AB139,AC139,AD139,AE139,AF139,AG139,AH139,AI139,AJ139,AM139,AN139)</f>
        <v/>
      </c>
      <c r="AB139" s="314" t="str">
        <f t="shared" ref="AB139:AB202" si="165">IF(AND(ISBLANK(B139),ISBLANK(C139),H139&lt;&gt;0,I139&lt;&gt;0,J139&lt;&gt;0),$AB$10,"")</f>
        <v/>
      </c>
      <c r="AC139" s="312" t="str">
        <f t="shared" ref="AC139:AC202" si="166">IF(AND(G139&lt;50,G139&lt;&gt;0,ISNUMBER(G139)),$AC$10,"")</f>
        <v/>
      </c>
      <c r="AD139" s="313" t="str">
        <f t="shared" ref="AD139:AD202" si="167">IF(AND(G139&gt;400,ISNUMBER(G139)),$AD$10,"")</f>
        <v/>
      </c>
      <c r="AE139" s="312" t="str">
        <f t="shared" ref="AE139:AE202" si="168">IF(AND(H139&lt;50,H139&lt;&gt;0,ISNUMBER(H139)),$AE$10,"")</f>
        <v/>
      </c>
      <c r="AF139" s="313" t="str">
        <f t="shared" ref="AF139:AF202" si="169">IF(AND(H139&gt;400,ISNUMBER(H139)),$AF$10,"")</f>
        <v/>
      </c>
      <c r="AG139" s="312" t="str">
        <f t="shared" ref="AG139:AG202" si="170">IF(AND(I139&lt;50,I139&lt;&gt;0,ISNUMBER(I139)),$AG$10,"")</f>
        <v/>
      </c>
      <c r="AH139" s="313" t="str">
        <f t="shared" ref="AH139:AH202" si="171">IF(AND(I139&gt;500,ISNUMBER(I139)),$AH$10,"")</f>
        <v/>
      </c>
      <c r="AI139" s="312" t="str">
        <f t="shared" ref="AI139:AI202" si="172">IF(AND(J139&lt;50,J139&lt;&gt;0,ISNUMBER(J139)),$AI$10,"")</f>
        <v/>
      </c>
      <c r="AJ139" s="311" t="str">
        <f t="shared" ref="AJ139:AJ202" si="173">IF(AND(J139&gt;H139,ISNUMBER(J139),ISNUMBER(H139)),$AJ$10,"")</f>
        <v/>
      </c>
      <c r="AK139" s="310" t="str">
        <f t="shared" ref="AK139:AK202" si="174">IF(BU139&gt;15,$AK$10,"")</f>
        <v/>
      </c>
      <c r="AL139" s="310" t="str">
        <f t="shared" ref="AL139:AL202" si="175">IF(AY139&gt;15,$AL$10,"")</f>
        <v/>
      </c>
      <c r="AM139" s="309" t="str">
        <f t="shared" ref="AM139:AM202" si="176">IF(AND(NOT(ISBLANK(B139)),NOT(ISBLANK(C139))),$AM$10,"")</f>
        <v/>
      </c>
      <c r="AN139" s="309" t="str">
        <f t="shared" ref="AN139:AN202" si="177">IF(OR(LEFT(O139,1)="M",ISBLANK(K139),O139=""),"",IF(O139&gt;K139,$AN$10,""))</f>
        <v/>
      </c>
      <c r="AP139" s="306">
        <f t="shared" ref="AP139:AP202" si="178">IF(AND($H139&gt;=$AQ$241,$H139&lt;$AR$241),IF(AND(($H139-$BB$241-$J139*$AX$241-$I139^$BC$241*($BA$241+$J139*$AW$241))/($I139^$BC$241*($J139*$AU$241+$AY$241)+$J139*$AV$241+$AZ$241)&gt;=$AS$241,($H139-$BB$241-$J139*$AX$241-$I139^$BC$241*($BA$241+$J139*$AW$241))/($I139^$BC$241*($J139*$AU$241+$AY$241)+$J139*$AV$241+$AZ$241)&lt;$AT$241),($H139-$BB$241-$J139*$AX$241-$I139^$BC$241*($BA$241+$J139*$AW$241))/($I139^$BC$241*($J139*$AU$241+$AY$241)+$J139*$AV$241+$AZ$241),0),0)</f>
        <v>0</v>
      </c>
      <c r="AQ139" s="306">
        <f t="shared" ref="AQ139:AQ202" si="179">IF(AND($H139&gt;=$AQ$244,$H139&lt;$AR$244),IF(AND(($H139-$BB$244-$J139*$AX$244-$I139^$BC$241*($BA$244+$J139*$AW$244))/($I139^$BC$241*($J139*$AU$244+$AY$244)+$J139*$AV$244+$AZ$244)&gt;=$AS$244,($H139-$BB$244-$J139*$AX$244-$I139^$BC$241*($BA$244+$J139*$AW$244))/($I139^$BC$241*($J139*$AU$244+$AY$244)+$J139*$AV$244+$AZ$244)&lt;$AT$244),($H139-$BB$244-$J139*$AX$244-$I139^$BC$241*($BA$244+$J139*$AW$244))/($I139^$BC$241*($J139*$AU$244+$AY$244)+$J139*$AV$244+$AZ$244),0),0)</f>
        <v>0</v>
      </c>
      <c r="AR139" s="308">
        <f t="shared" ref="AR139:AR202" si="180">IF(AND($H139&gt;=$AQ$247,$H139&lt;=$AR$247),IF(AND(($H139-$BB$247-$J139*$AX$247-$I139^$BC$241*($BA$247+$J139*$AW$247))/($I139^$BC$241*($J139*$AU$247+$AY$247)+$J139*$AV$247+$AZ$247)&gt;=$AS$247,($H139-$BB$247-$J139*$AX$247-$I139^$BC$241*($BA$247+$J139*$AW$247))/($I139^$BC$241*($J139*$AU$247+$AY$247)+$J139*$AV$247+$AZ$247)&lt;$AT$247),($H139-$BB$247-$J139*$AX$247-$I139^$BC$241*($BA$247+$J139*$AW$247))/($I139^$BC$241*($J139*$AU$247+$AY$247)+$J139*$AV$247+$AZ$247),0),0)</f>
        <v>0</v>
      </c>
      <c r="AS139" s="306">
        <f t="shared" ref="AS139:AS202" si="181">IF(AND($H139&gt;=$AQ$242,$H139&lt;$AR$242),IF(AND(($H139-$BB$242-$J139*$AX$242-$I139^$BC$241*($BA$242+$J139*$AW$242))/($I139^$BC$241*($J139*$AU$242+$AY$242)+$J139*$AV$242+$AZ$242)&gt;=$AS$242,($H139-$BB$242-$J139*$AX$242-$I139^$BC$241*($BA$242+$J139*$AW$242))/($I139^$BC$241*($J139*$AU$242+$AY$242)+$J139*$AV$242+$AZ$242)&lt;$AT$242),($H139-$BB$242-$J139*$AX$242-$I139^$BC$241*($BA$242+$J139*$AW$242))/($I139^$BC$241*($J139*$AU$242+$AY$242)+$J139*$AV$242+$AZ$242),0),0)</f>
        <v>0</v>
      </c>
      <c r="AT139" s="306">
        <f t="shared" ref="AT139:AT202" si="182">IF(AND($H139&gt;=$AQ$245,$H139&lt;$AR$245),IF(AND(($H139-$BB$245-$J139*$AX$245-$I139^$BC$241*($BA$245+$J139*$AW$245))/($I139^$BC$241*($J139*$AU$245+$AY$245)+$J139*$AV$245+$AZ$245)&gt;=$AS$245,($H139-$BB$245-$J139*$AX$245-$I139^$BC$241*($BA$245+$J139*$AW$245))/($I139^$BC$241*($J139*$AU$245+$AY$245)+$J139*$AV$245+$AZ$245)&lt;$AT$245),($H139-$BB$245-$J139*$AX$245-$I139^$BC$241*($BA$245+$J139*$AW$245))/($I139^$BC$241*($J139*$AU$245+$AY$245)+$J139*$AV$245+$AZ$245),0),0)</f>
        <v>0</v>
      </c>
      <c r="AU139" s="306">
        <f t="shared" ref="AU139:AU202" si="183">IF(AND($H139&gt;=$AQ$248,$H139&lt;=$AR$248),IF(AND(($H139-$BB$248-$J139*$AX$248-$I139^$BC$241*($BA$248+$J139*$AW$248))/($I139^$BC$241*($J139*$AU$248+$AY$248)+$J139*$AV$248+$AZ$248)&gt;=$AS$248,($H139-$BB$248-$J139*$AX$248-$I139^$BC$241*($BA$248+$J139*$AW$248))/($I139^$BC$241*($J139*$AU$248+$AY$248)+$J139*$AV$248+$AZ$248)&lt;$AT$248),($H139-$BB$248-$J139*$AX$248-$I139^$BC$241*($BA$248+$J139*$AW$248))/($I139^$BC$241*($J139*$AU$248+$AY$248)+$J139*$AV$248+$AZ$248),0),0)</f>
        <v>0</v>
      </c>
      <c r="AV139" s="306">
        <f t="shared" ref="AV139:AV202" si="184">IF(AND($H139&gt;=$AQ$243,$H139&lt;$AR$243),IF(AND(($H139-$BB$243-$J139*$AX$243-$I139^$BC$241*($BA$243+$J139*$AW$243))/($I139^$BC$241*($J139*$AU$243+$AY$243)+$J139*$AV$243+$AZ$243)&gt;=$AS$243,($H139-$BB$243-$J139*$AX$243-$I139^$BC$241*($BA$243+$J139*$AW$243))/($I139^$BC$241*($J139*$AU$243+$AY$243)+$J139*$AV$243+$AZ$243)&lt;=$AT$243),($H139-$BB$243-$J139*$AX$243-$I139^$BC$241*($BA$243+$J139*$AW$243))/($I139^$BC$241*($J139*$AU$243+$AY$243)+$J139*$AV$243+$AZ$243),0),0)</f>
        <v>0</v>
      </c>
      <c r="AW139" s="306">
        <f t="shared" ref="AW139:AW202" si="185">IF(AND($H139&gt;=$AQ$246,$H139&lt;$AR$246),IF(AND(($H139-$BB$246-$J139*$AX$246-$I139^$BC$241*($BA$246+$J139*$AW$246))/($I139^$BC$241*($J139*$AU$246+$AY$246)+$J139*$AV$246+$AZ$246)&gt;=$AS$246,($H139-$BB$246-$J139*$AX$246-$I139^$BC$241*($BA$246+$J139*$AW$246))/($I139^$BC$241*($J139*$AU$246+$AY$246)+$J139*$AV$246+$AZ$246)&lt;=$AT$246),($H139-$BB$246-$J139*$AX$246-$I139^$BC$241*($BA$246+$J139*$AW$246))/($I139^$BC$241*($J139*$AU$246+$AY$246)+$J139*$AV$246+$AZ$246),0),0)</f>
        <v>0</v>
      </c>
      <c r="AX139" s="306">
        <f t="shared" ref="AX139:AX202" si="186">IF(AND($H139&gt;=$AQ$249,$H139&lt;=$AR$249),IF(AND(($H139-$BB$249-$J139*$AX$249-$I139^$BC$241*($BA$249+$J139*$AW$249))/($I139^$BC$241*($J139*$AU$249+$AY$249)+$J139*$AV$249+$AZ$249)&gt;=$AS$249,($H139-$BB$249-$J139*$AX$249-$I139^$BC$241*($BA$249+$J139*$AW$249))/($I139^$BC$241*($J139*$AU$249+$AY$249)+$J139*$AV$249+$AZ$249)&lt;=$AT$249),($H139-$BB$249-$J139*$AX$249-$I139^$BC$241*($BA$249+$J139*$AW$249))/($I139^$BC$241*($J139*$AU$249+$AY$249)+$J139*$AV$249+$AZ$249),0),0)</f>
        <v>0</v>
      </c>
      <c r="AY139" s="305">
        <f t="shared" ref="AY139:AY202" si="187">IF(SUM(AP139:AR139)&lt;&gt;0,SUM(AP139:AR139),IF(SUM(AS139:AU139)&lt;&gt;0,SUM(AS139:AU139),SUM(AV139:AX139)))</f>
        <v>0</v>
      </c>
      <c r="AZ139" s="304">
        <f t="shared" ref="AZ139:AZ202" si="188">IF(ROUNDUP(SUM(AP139:AX139),0)&gt;15,15.01,IF(ROUNDUP(SUM(AP139:AX139),0)&lt;0,0,ROUNDUP(SUM(AP139:AX139),0)))</f>
        <v>0</v>
      </c>
      <c r="BA139" s="301">
        <f t="shared" ref="BA139:BA202" si="189">IF(AP139=0,0,($H139-(AZ139*($I139^$BC$241*$AY$241+$AZ$241)+($I139^$BC$241*$BA$241+$BB$241)))/(AZ139*($I139^$BC$241*$AU$241+$AV$241)+($I139^$BC$241*$AW$241+$AX$241)))</f>
        <v>0</v>
      </c>
      <c r="BB139" s="301">
        <f t="shared" ref="BB139:BB202" si="190">IF(AQ139=0,0,($H139-(AZ139*($I139^$BC$241*$AY$244+$AZ$244)+($I139^$BC$241*$BA$244+$BB$244)))/(AZ139*($I139^$BC$241*$AU$244+$AV$244)+($I139^$BC$241*$AW$244+$AX$244)))</f>
        <v>0</v>
      </c>
      <c r="BC139" s="301">
        <f t="shared" ref="BC139:BC202" si="191">IF(AR139=0,0,($H139-(AZ139*($I139^$BC$241*$AY$247+$AZ$247)+($I139^$BC$241*$BA$247+$BB$247)))/(AZ139*($I139^$BC$241*$AU$247+$AV$247)+($I139^$BC$241*$AW$247+$AX$247)))</f>
        <v>0</v>
      </c>
      <c r="BD139" s="301">
        <f t="shared" ref="BD139:BD202" si="192">IF(AS139=0,0,($H139-(AZ139*($I139^$BC$241*$AY$242+$AZ$242)+($I139^$BC$241*$BA$242+$BB$242)))/(AZ139*($I139^$BC$241*$AU$242+$AV$242)+($I139^$BC$241*$AW$242+$AX$242)))</f>
        <v>0</v>
      </c>
      <c r="BE139" s="301">
        <f t="shared" ref="BE139:BE202" si="193">IF(AT139=0,0,($H139-(AZ139*($I139^$BC$241*$AY$245+$AZ$245)+($I139^$BC$241*$BA$245+$BB$245)))/(AZ139*($I139^$BC$241*$AU$245+$AV$245)+($I139^$BC$241*$AW$245+$AX$245)))</f>
        <v>0</v>
      </c>
      <c r="BF139" s="301">
        <f t="shared" ref="BF139:BF202" si="194">IF(AU139=0,0,($H139-(AZ139*($I139^$BC$241*$AY$248+$AZ$248)+($I139^$BC$241*$BA$248+$BB$248)))/(AZ139*($I139^$BC$241*$AU$248+$AV$248)+($I139^$BC$241*$AW$248+$AX$248)))</f>
        <v>0</v>
      </c>
      <c r="BG139" s="301">
        <f t="shared" ref="BG139:BG202" si="195">IF(AV139=0,0,($H139-(AZ139*($I139^$BC$241*$AY$243+$AZ$243)+($I139^$BC$241*$BA$243+$BB$243)))/(AZ139*($I139^$BC$241*$AU$243+$AV$243)+($I139^$BC$241*$AW$243+$AX$243)))</f>
        <v>0</v>
      </c>
      <c r="BH139" s="301">
        <f t="shared" ref="BH139:BH202" si="196">IF(AW139=0,0,($H139-(AZ139*($I139^$BC$241*$AY$246+$AZ$246)+($I139^$BC$241*$BA$246+$BB$246)))/(AZ139*($I139^$BC$241*$AU$246+$AV$246)+($I139^$BC$241*$AW$246+$AX$246)))</f>
        <v>0</v>
      </c>
      <c r="BI139" s="301">
        <f t="shared" ref="BI139:BI202" si="197">IF(AX139=0,0,($H139-(AZ139*($I139^$BC$241*$AY$249+$AZ$249)+($I139^$BC$241*$BA$249+$BB$249)))/(AZ139*($I139^$BC$241*$AU$249+$AV$249)+($I139^$BC$241*$AW$249+$AX$249)))</f>
        <v>0</v>
      </c>
      <c r="BJ139" s="300">
        <f t="shared" ref="BJ139:BJ202" si="198">IF(SUM(BA139:BI139)=0,0,IF(SUM(BA139:BC139)&lt;&gt;0,SUM(BA139:BC139),IF(SUM(BD139:BF139)&lt;&gt;0,SUM(BD139:BF139),SUM(BG139:BI139))))</f>
        <v>0</v>
      </c>
      <c r="BL139" s="306">
        <f t="shared" ref="BL139:BL202" si="199">IF(AND($H139&gt;=$AQ$232,$H139&lt;$AR$232),IF(AND(($H139-$BB$232-$J139*$AX$232-$I139^$BC$232*($BA$232+$J139*$AW$232))/($I139^$BC$232*($J139*$AU$232+$AY$232)+$J139*$AV$232+$AZ$232)&gt;=$AS$232,($H139-$BB$232-$J139*$AX$232-$I139^$BC$232*($BA$232+$J139*$AW$232))/($I139^$BC$232*($J139*$AU$232+$AY$232)+$J139*$AV$232+$AZ$232)&lt;$AT$232),($H139-$BB$232-$J139*$AX$232-$I139^$BC$232*($BA$232+$J139*$AW$232))/($I139^$BC$232*($J139*$AU$232+$AY$232)+$J139*$AV$232+$AZ$232),0),0)</f>
        <v>0</v>
      </c>
      <c r="BM139" s="306">
        <f t="shared" ref="BM139:BM202" si="200">IF(AND($H139&gt;=$AQ$235,$H139&lt;$AR$235),IF(AND(($H139-$BB$235-$J139*$AX$235-$I139^$BC$235*($BA$235+$J139*$AW$235))/($I139^$BC$235*($J139*$AU$235+$AY$235)+$J139*$AV$235+$AZ$235)&gt;=$AS$235,($H139-$BB$235-$J139*$AX$235-$I139^$BC$235*($BA$235+$J139*$AW$235))/($I139^$BC$235*($J139*$AU$235+$AY$235)+$J139*$AV$235+$AZ$235)&lt;$AT$235),($H139-$BB$235-$J139*$AX$235-$I139^$BC$235*($BA$235+$J139*$AW$235))/($I139^$BC$235*($J139*$AU$235+$AY$235)+$J139*$AV$235+$AZ$235),0),0)</f>
        <v>0</v>
      </c>
      <c r="BN139" s="308">
        <f t="shared" ref="BN139:BN202" si="201">IF(AND($H139&gt;=$AQ$238,$H139&lt;=$AR$238),IF(AND(($H139-$BB$238-$J139*$AX$238-$I139^$BC$238*($BA$238+$J139*$AW$238))/($I139^$BC$238*($J139*$AU$238+$AY$238)+$J139*$AV$238+$AZ$238)&gt;=$AS$238,($H139-$BB$238-$J139*$AX$238-$I139^$BC$238*($BA$238+$J139*$AW$238))/($I139^$BC$238*($J139*$AU$238+$AY$238)+$J139*$AV$238+$AZ$238)&lt;$AT$238),($H139-$BB$238-$J139*$AX$238-$I139^$BC$238*($BA$238+$J139*$AW$238))/($I139^$BC$238*($J139*$AU$238+$AY$238)+$J139*$AV$238+$AZ$238),0),0)</f>
        <v>0</v>
      </c>
      <c r="BO139" s="307">
        <f t="shared" ref="BO139:BO202" si="202">IF(AND($H139&gt;=$AQ$233,$H139&lt;$AR$233),IF(AND(($H139-$BB$233-$J139*$AX$233-$I139^$BC$233*($BA$233+$J139*$AW$233))/($I139^$BC$233*($J139*$AU$233+$AY$233)+$J139*$AV$233+$AZ$233)&gt;=$AS$233,($H139-$BB$233-$J139*$AX$233-$I139^$BC$233*($BA$233+$J139*$AW$233))/($I139^$BC$233*($J139*$AU$233+$AY$233)+$J139*$AV$233+$AZ$233)&lt;$AT$233),($H139-$BB$233-$J139*$AX$233-$I139^$BC$233*($BA$233+$J139*$AW$233))/($I139^$BC$233*($J139*$AU$233+$AY$233)+$J139*$AV$233+$AZ$233),0),0)</f>
        <v>0</v>
      </c>
      <c r="BP139" s="307">
        <f t="shared" ref="BP139:BP202" si="203">IF(AND($H139&gt;=$AQ$236,$H139&lt;$AR$236),IF(AND(($H139-$BB$236-$J139*$AX$236-$I139^$BC$236*($BA$236+$J139*$AW$236))/($I139^$BC$236*($J139*$AU$236+$AY$236)+$J139*$AV$236+$AZ$236)&gt;=$AS$236,($H139-$BB$236-$J139*$AX$236-$I139^$BC$236*($BA$236+$J139*$AW$236))/($I139^$BC$236*($J139*$AU$236+$AY$236)+$J139*$AV$236+$AZ$236)&lt;$AT$236),($H139-$BB$236-$J139*$AX$236-$I139^$BC$236*($BA$236+$J139*$AW$236))/($I139^$BC$236*($J139*$AU$236+$AY$236)+$J139*$AV$236+$AZ$236),0),0)</f>
        <v>0</v>
      </c>
      <c r="BQ139" s="306">
        <f t="shared" ref="BQ139:BQ202" si="204">IF(AND($H139&gt;=$AQ$239,$H139&lt;=$AR$239),IF(AND(($H139-$BB$239-$J139*$AX$239-$I139^$BC$239*($BA$239+$J139*$AW$239))/($I139^$BC$239*($J139*$AU$239+$AY$239)+$J139*$AV$239+$AZ$239)&gt;=$AS$239,($H139-$BB$239-$J139*$AX$239-$I139^$BC$239*($BA$239+$J139*$AW$239))/($I139^$BC$239*($J139*$AU$239+$AY$239)+$J139*$AV$239+$AZ$239)&lt;$AT$239),($H139-$BB$239-$J139*$AX$239-$I139^$BC$239*($BA$239+$J139*$AW$239))/($I139^$BC$239*($J139*$AU$239+$AY$239)+$J139*$AV$239+$AZ$239),0),0)</f>
        <v>0</v>
      </c>
      <c r="BR139" s="306">
        <f t="shared" ref="BR139:BR202" si="205">IF(AND($H139&gt;=$AQ$234,$H139&lt;$AR$234),IF(AND(($H139-$BB$234-$J139*$AX$234-$I139^$BC$234*($BA$234+$J139*$AW$234))/($I139^$BC$234*($J139*$AU$234+$AY$234)+$J139*$AV$234+$AZ$234)&gt;=$AS$234,($H139-$BB$234-$J139*$AX$234-$I139^$BC$234*($BA$234+$J139*$AW$234))/($I139^$BC$234*($J139*$AU$234+$AY$234)+$J139*$AV$234+$AZ$234)&lt;=$AT$234),($H139-$BB$234-$J139*$AX$234-$I139^$BC$234*($BA$234+$J139*$AW$234))/($I139^$BC$234*($J139*$AU$234+$AY$234)+$J139*$AV$234+$AZ$234),0),0)</f>
        <v>0</v>
      </c>
      <c r="BS139" s="306">
        <f t="shared" ref="BS139:BS202" si="206">IF(AND($H139&gt;=$AQ$237,$H139&lt;$AR$237),IF(AND(($H139-$BB$237-$J139*$AX$237-$I139^$BC$237*($BA$237+$J139*$AW$237))/($I139^$BC$237*($J139*$AU$237+$AY$237)+$J139*$AV$237+$AZ$237)&gt;=$AS$237,($H139-$BB$237-$J139*$AX$237-$I139^$BC$237*($BA$237+$J139*$AW$237))/($I139^$BC$237*($J139*$AU$237+$AY$237)+$J139*$AV$237+$AZ$237)&lt;=$AT$237),($H139-$BB$237-$J139*$AX$237-$I139^$BC$237*($BA$237+$J139*$AW$237))/($I139^$BC$237*($J139*$AU$237+$AY$237)+$J139*$AV$237+$AZ$237),0),0)</f>
        <v>0</v>
      </c>
      <c r="BT139" s="306">
        <f t="shared" ref="BT139:BT202" si="207">IF(AND($H139&gt;=$AQ$240,$H139&lt;=$AR$240),IF(AND(($H139-$BB$240-$J139*$AX$240-$I139^$BC$240*($BA$240+$J139*$AW$240))/($I139^$BC$240*($J139*$AU$240+$AY$240)+$J139*$AV$240+$AZ$240)&gt;=$AS$240,($H139-$BB$240-$J139*$AX$240-$I139^$BC$240*($BA$240+$J139*$AW$240))/($I139^$BC$240*($J139*$AU$240+$AY$240)+$J139*$AV$240+$AZ$240)&lt;=$AT$240),($H139-$BB$240-$J139*$AX$240-$I139^$BC$240*($BA$240+$J139*$AW$240))/($I139^$BC$240*($J139*$AU$240+$AY$240)+$J139*$AV$240+$AZ$240),0),0)</f>
        <v>0</v>
      </c>
      <c r="BU139" s="305">
        <f t="shared" ref="BU139:BU202" si="208">IF(SUM(BL139:BN139)&lt;&gt;0,SUM(BL139:BN139),IF(SUM(BO139:BQ139)&lt;&gt;0,SUM(BO139:BQ139),SUM(BR139:BT139)))</f>
        <v>0</v>
      </c>
      <c r="BV139" s="304">
        <f t="shared" ref="BV139:BV202" si="209">IF(ROUNDUP(SUM(BL139:BT139),0)&gt;15,15.01,IF(ROUNDUP(SUM(BL139:BT139),0)&lt;0,0,ROUNDUP(SUM(BL139:BT139),0)))</f>
        <v>0</v>
      </c>
      <c r="BW139" s="301">
        <f t="shared" ref="BW139:BW202" si="210">IF(BL139=0,0,($H139-(BV139*($I139^$BC$232*$AY$232+$AZ$232)+($I139^$BC$232*$BA$232+$BB$232)))/(BV139*($I139^$BC$232*$AU$232+$AV$232)+($I139^$BC$232*$AW$232+$AX$232)))</f>
        <v>0</v>
      </c>
      <c r="BX139" s="301">
        <f t="shared" ref="BX139:BX202" si="211">IF(BM139=0,0,($H139-(BV139*($I139^$BC$235*$AY$235+$AZ$235)+($I139^$BC$235*$BA$235+$BB$235)))/(BV139*($I139^$BC$235*$AU$235+$AV$235)+($I139^$BC$235*$AW$235+$AX$235)))</f>
        <v>0</v>
      </c>
      <c r="BY139" s="301">
        <f t="shared" ref="BY139:BY202" si="212">IF(BN139=0,0,($H139-(BV139*($I139^$BC$238*$AY$238+$AZ$238)+($I139^$BC$238*$BA$238+$BB$238)))/(BV139*($I139^$BC$238*$AU$238+$AV$238)+($I139^$BC$238*$AW$238+$AX$238)))</f>
        <v>0</v>
      </c>
      <c r="BZ139" s="301">
        <f t="shared" ref="BZ139:BZ202" si="213">IF(BO139=0,0,($H139-(BV139*($I139^$BC$233*$AY$233+$AZ$233)+($I139^$BC$233*$BA$233+$BB$233)))/(BV139*($I139^$BC$233*$AU$233+$AV$233)+($I139^$BC$233*$AW$233+$AX$233)))</f>
        <v>0</v>
      </c>
      <c r="CA139" s="301">
        <f t="shared" ref="CA139:CA202" si="214">IF(BP139=0,0,($H139-(BV139*($I139^$BC$236*$AY$236+$AZ$236)+($I139^$BC$236*$BA$236+$BB$236)))/(BV139*($I139^$BC$236*$AU$236+$AV$236)+($I139^$BC$236*$AW$236+$AX$236)))</f>
        <v>0</v>
      </c>
      <c r="CB139" s="301">
        <f t="shared" ref="CB139:CB202" si="215">IF(BQ139=0,0,($H139-(BV139*($I139^$BC$239*$AY$239+$AZ$239)+($I139^$BC$239*$BA$239+$BB$239)))/(BV139*($I139^$BC$239*$AU$239+$AV$239)+($I139^$BC$239*$AW$239+$AX$239)))</f>
        <v>0</v>
      </c>
      <c r="CC139" s="301">
        <f t="shared" ref="CC139:CC202" si="216">IF(BR139=0,0,($H139-(BV139*($I139^$BC$234*$AY$234+$AZ$234)+($I139^$BC$234*$BA$234+$BB$234)))/(BV139*($I139^$BC$234*$AU$234+$AV$234)+($I139^$BC$234*$AW$234+$AX$234)))</f>
        <v>0</v>
      </c>
      <c r="CD139" s="301">
        <f t="shared" ref="CD139:CD202" si="217">IF(BS139=0,0,($H139-(BV139*($I139^$BC$237*$AY$237+$AZ$237)+($I139^$BC$237*$BA$237+$BB$237)))/(BV139*($I139^$BC$237*$AU$237+$AV$237)+($I139^$BC$237*$AW$237+$AX$237)))</f>
        <v>0</v>
      </c>
      <c r="CE139" s="301">
        <f t="shared" ref="CE139:CE202" si="218">IF(BT139=0,0,($H139-(BV139*($I139^$BC$240*$AY$240+$AZ$240)+($I139^$BC$240*$BA$240+$BB$240)))/(BV139*($I139^$BC$240*$AU$240+$AV$240)+($I139^$BC$240*$AW$240+$AX$240)))</f>
        <v>0</v>
      </c>
      <c r="CF139" s="300">
        <f t="shared" ref="CF139:CF202" si="219">IF(SUM(BW139:CE139)=0,0,IF(SUM(BW139:BY139)&lt;&gt;0,SUM(BW139:BY139),IF(SUM(BZ139:CB139)&lt;&gt;0,SUM(BZ139:CB139),SUM(CC139:CE139))))</f>
        <v>0</v>
      </c>
      <c r="CG139" s="300"/>
      <c r="CH139" s="300">
        <f t="shared" ref="CH139:CH202" si="220">IF(B139&lt;&gt;"",IF(BU139&gt;15,16,BV139),0)</f>
        <v>0</v>
      </c>
      <c r="CI139" s="300">
        <f t="shared" ref="CI139:CI202" si="221">IF(B139&lt;&gt;"",CF139,0)</f>
        <v>0</v>
      </c>
      <c r="CJ139" s="300">
        <f t="shared" ref="CJ139:CJ202" si="222">IF(C139&lt;&gt;"",IF(AY139&gt;15,16,AZ139),0)</f>
        <v>0</v>
      </c>
      <c r="CK139" s="300">
        <f t="shared" ref="CK139:CK202" si="223">IF(C139&lt;&gt;"",BJ139,0)</f>
        <v>0</v>
      </c>
      <c r="CL139" s="303"/>
      <c r="CM139" s="302">
        <f t="shared" ref="CM139:CM202" si="224">CH139*1+CJ139*1</f>
        <v>0</v>
      </c>
      <c r="CN139" s="302">
        <f t="shared" ref="CN139:CN202" si="225">IF(AND(CI139&gt;0,CK139&gt;0),0,CI139*1+CK139*1)</f>
        <v>0</v>
      </c>
      <c r="CO139" s="301">
        <f t="shared" ref="CO139:CO202" si="226">IF(AND(AND($G139&gt;=$AQ$216,$G139&lt;$AR$216),AND($CM139&gt;=$AS$216,$CM139&lt;$AT$216)),(($CM139-$AY$216)/($AZ$216-$AY$216))*(($G139*$AW$216+$AX$216)-($G139*$AU$216+$AV$216))+($G139*$AU$216+$AV$216),0)</f>
        <v>0</v>
      </c>
      <c r="CP139" s="301">
        <f t="shared" ref="CP139:CP202" si="227">IF(AND(AND($G139&gt;=$AQ$219,$G139&lt;$AR$219),AND($CM139&gt;=$AS$219,$CM139&lt;$AT$219)),(($CM139-$AY$219)/($AZ$219-$AY$219))*(($G139*$AW$219+$AX$219)-($G139*$AU$219+$AV$219))+($G139*$AU$219+$AV$219),0)</f>
        <v>0</v>
      </c>
      <c r="CQ139" s="301">
        <f t="shared" ref="CQ139:CQ202" si="228">IF(AND(AND($G139&gt;=$AQ$222,$G139&lt;$AR$222),AND($CM139&gt;=$AS$222,$CM139&lt;$AT$222)),(($CM139-$AY$222)/($AZ$222-$AY$222))*(($G139*$AW$222+$AX$222)-($G139*$AU$222+$AV$222))+($G139*$AU$222+$AV$222),0)</f>
        <v>0</v>
      </c>
      <c r="CR139" s="301">
        <f t="shared" ref="CR139:CR202" si="229">IF(AND(AND($G139&gt;=$AQ$225,$G139&lt;=$AR$225),AND($CM139&gt;=$AS$225,$CM139&lt;$AT$225)),(($CM139-$AY$225)/($AZ$225-$AY$225))*(($G139*$AW$225+$AX$225)-($G139*$AU$225+$AV$225))+($G139*$AU$225+$AV$225),0)</f>
        <v>0</v>
      </c>
      <c r="CS139" s="301">
        <f t="shared" ref="CS139:CS202" si="230">IF(AND(AND($G139&gt;=$AQ$217,$G139&lt;$AR$217),AND($CM139&gt;=$AS$217,$CM139&lt;$AT$217)),(($CM139-$AY$217)/($AZ$217-$AY$217))*(($G139*$AW$217+$AX$217)-($G139*$AU$217+$AV$217))+($G139*$AU$217+$AV$217),0)</f>
        <v>0</v>
      </c>
      <c r="CT139" s="301">
        <f t="shared" ref="CT139:CT202" si="231">IF(AND(AND($G139&gt;=$AQ$220,$G139&lt;$AR$220),AND($CM139&gt;=$AS$220,$CM139&lt;$AT$220)),(($CM139-$AY$220)/($AZ$220-$AY$220))*(($G139*$AW$220+$AX$220)-($G139*$AU$220+$AV$220))+($G139*$AU$220+$AV$220),0)</f>
        <v>0</v>
      </c>
      <c r="CU139" s="301">
        <f t="shared" ref="CU139:CU202" si="232">IF(AND(AND($G139&gt;=$AQ$223,$G139&lt;$AR$223),AND($CM139&gt;=$AS$223,$CM139&lt;$AT$223)),(($CM139-$AY$223)/($AZ$223-$AY$223))*(($G139*$AW$223+$AX$223)-($G139*$AU$223+$AV$223))+($G139*$AU$223+$AV$223),0)</f>
        <v>0</v>
      </c>
      <c r="CV139" s="301">
        <f t="shared" ref="CV139:CV202" si="233">IF(AND(AND($G139&gt;=$AQ$226,$G139&lt;=$AR$226),AND($CM139&gt;=$AS$226,$CM139&lt;$AT$226)),(($CM139-$AY$226)/($AZ$226-$AY$226))*(($G139*$AW$226+$AX$226)-($G139*$AU$226+$AV$226))+($G139*$AU$226+$AV$226),0)</f>
        <v>0</v>
      </c>
      <c r="CW139" s="301">
        <f t="shared" ref="CW139:CW202" si="234">IF(AND(AND($G139&gt;=$AQ$218,$G139&lt;$AR$218),AND($CM139&gt;=$AS$218,$CM139&lt;$AT$218)),(($CM139-$AY$218)/($AZ$218-$AY$218))*(($G139*$AW$218+$AX$218)-($G139*$AU$218+$AV$218))+($G139*$AU$218+$AV$218),0)</f>
        <v>0</v>
      </c>
      <c r="CX139" s="301">
        <f t="shared" ref="CX139:CX202" si="235">IF(AND(AND($G139&gt;=$AQ$221,$G139&lt;$AR$221),AND($CM139&gt;=$AS$221,$CM139&lt;$AT$221)),(($CM139-$AY$221)/($AZ$221-$AY$221))*(($G139*$AW$221+$AX$221)-($G139*$AU$221+$AV$221))+($G139*$AU$221+$AV$221),0)</f>
        <v>0</v>
      </c>
      <c r="CY139" s="301">
        <f t="shared" ref="CY139:CY202" si="236">IF(AND(AND($G139&gt;=$AQ$224,$G139&lt;$AR$224),AND($CM139&gt;=$AS$224,$CM139&lt;$AT$224)),(($CM139-$AY$224)/($AZ$224-$AY$224))*(($G139*$AW$224+$AX$224)-($G139*$AU$224+$AV$224))+($G139*$AU$224+$AV$224),0)</f>
        <v>0</v>
      </c>
      <c r="CZ139" s="301">
        <f t="shared" ref="CZ139:CZ202" si="237">IF(AND(AND($G139&gt;=$AQ$227,$G139&lt;=$AR$227),AND($CM139&gt;=$AS$227,$CM139&lt;$AT$227)),(($CM139-$AY$227)/($AZ$227-$AY$227))*(($G139*$AW$227+$AX$227)-($G139*$AU$227+$AV$227))+($G139*$AU$227+$AV$227),0)</f>
        <v>0</v>
      </c>
      <c r="DA139" s="300">
        <f t="shared" ref="DA139:DA202" si="238">IF(OR(CM139&gt;15,SUM(CO139:CZ139)=0),0,SUM(CO139:CZ139))</f>
        <v>0</v>
      </c>
      <c r="DC139" s="299">
        <f t="shared" ref="DC139:DC202" si="239">CF139</f>
        <v>0</v>
      </c>
      <c r="DD139" s="299">
        <f t="shared" ref="DD139:DD202" si="240">BJ139</f>
        <v>0</v>
      </c>
      <c r="DE139" s="299">
        <f t="shared" ref="DE139:DE202" si="241">DC139-DD139</f>
        <v>0</v>
      </c>
    </row>
    <row r="140" spans="2:112" x14ac:dyDescent="0.2">
      <c r="B140" s="368"/>
      <c r="C140" s="368"/>
      <c r="D140" s="315"/>
      <c r="E140" s="315"/>
      <c r="F140" s="315"/>
      <c r="G140" s="368"/>
      <c r="H140" s="368"/>
      <c r="I140" s="368"/>
      <c r="J140" s="368"/>
      <c r="K140" s="368"/>
      <c r="M140" s="344" t="str">
        <f t="shared" si="163"/>
        <v/>
      </c>
      <c r="N140" s="367" t="str">
        <f t="shared" si="162"/>
        <v/>
      </c>
      <c r="O140" s="344" t="str">
        <f t="shared" ref="O140:O203" si="242">IF(OR(CN140=0,J140=0,I140&lt;50,I140&gt;500),"",IF(CM140=16,CONCATENATE("Max: ",INT(CN140)-1),ROUND(CN140,0)))</f>
        <v/>
      </c>
      <c r="P140" s="347"/>
      <c r="Q140" s="232" t="str">
        <f t="shared" si="164"/>
        <v/>
      </c>
      <c r="AB140" s="314" t="str">
        <f t="shared" si="165"/>
        <v/>
      </c>
      <c r="AC140" s="312" t="str">
        <f t="shared" si="166"/>
        <v/>
      </c>
      <c r="AD140" s="313" t="str">
        <f t="shared" si="167"/>
        <v/>
      </c>
      <c r="AE140" s="312" t="str">
        <f t="shared" si="168"/>
        <v/>
      </c>
      <c r="AF140" s="313" t="str">
        <f t="shared" si="169"/>
        <v/>
      </c>
      <c r="AG140" s="312" t="str">
        <f t="shared" si="170"/>
        <v/>
      </c>
      <c r="AH140" s="313" t="str">
        <f t="shared" si="171"/>
        <v/>
      </c>
      <c r="AI140" s="312" t="str">
        <f t="shared" si="172"/>
        <v/>
      </c>
      <c r="AJ140" s="311" t="str">
        <f t="shared" si="173"/>
        <v/>
      </c>
      <c r="AK140" s="310" t="str">
        <f t="shared" si="174"/>
        <v/>
      </c>
      <c r="AL140" s="310" t="str">
        <f t="shared" si="175"/>
        <v/>
      </c>
      <c r="AM140" s="309" t="str">
        <f t="shared" si="176"/>
        <v/>
      </c>
      <c r="AN140" s="309" t="str">
        <f t="shared" si="177"/>
        <v/>
      </c>
      <c r="AP140" s="306">
        <f t="shared" si="178"/>
        <v>0</v>
      </c>
      <c r="AQ140" s="306">
        <f t="shared" si="179"/>
        <v>0</v>
      </c>
      <c r="AR140" s="308">
        <f t="shared" si="180"/>
        <v>0</v>
      </c>
      <c r="AS140" s="306">
        <f t="shared" si="181"/>
        <v>0</v>
      </c>
      <c r="AT140" s="306">
        <f t="shared" si="182"/>
        <v>0</v>
      </c>
      <c r="AU140" s="306">
        <f t="shared" si="183"/>
        <v>0</v>
      </c>
      <c r="AV140" s="306">
        <f t="shared" si="184"/>
        <v>0</v>
      </c>
      <c r="AW140" s="306">
        <f t="shared" si="185"/>
        <v>0</v>
      </c>
      <c r="AX140" s="306">
        <f t="shared" si="186"/>
        <v>0</v>
      </c>
      <c r="AY140" s="305">
        <f t="shared" si="187"/>
        <v>0</v>
      </c>
      <c r="AZ140" s="304">
        <f t="shared" si="188"/>
        <v>0</v>
      </c>
      <c r="BA140" s="301">
        <f t="shared" si="189"/>
        <v>0</v>
      </c>
      <c r="BB140" s="301">
        <f t="shared" si="190"/>
        <v>0</v>
      </c>
      <c r="BC140" s="301">
        <f t="shared" si="191"/>
        <v>0</v>
      </c>
      <c r="BD140" s="301">
        <f t="shared" si="192"/>
        <v>0</v>
      </c>
      <c r="BE140" s="301">
        <f t="shared" si="193"/>
        <v>0</v>
      </c>
      <c r="BF140" s="301">
        <f t="shared" si="194"/>
        <v>0</v>
      </c>
      <c r="BG140" s="301">
        <f t="shared" si="195"/>
        <v>0</v>
      </c>
      <c r="BH140" s="301">
        <f t="shared" si="196"/>
        <v>0</v>
      </c>
      <c r="BI140" s="301">
        <f t="shared" si="197"/>
        <v>0</v>
      </c>
      <c r="BJ140" s="300">
        <f t="shared" si="198"/>
        <v>0</v>
      </c>
      <c r="BL140" s="306">
        <f t="shared" si="199"/>
        <v>0</v>
      </c>
      <c r="BM140" s="306">
        <f t="shared" si="200"/>
        <v>0</v>
      </c>
      <c r="BN140" s="308">
        <f t="shared" si="201"/>
        <v>0</v>
      </c>
      <c r="BO140" s="307">
        <f t="shared" si="202"/>
        <v>0</v>
      </c>
      <c r="BP140" s="307">
        <f t="shared" si="203"/>
        <v>0</v>
      </c>
      <c r="BQ140" s="306">
        <f t="shared" si="204"/>
        <v>0</v>
      </c>
      <c r="BR140" s="306">
        <f t="shared" si="205"/>
        <v>0</v>
      </c>
      <c r="BS140" s="306">
        <f t="shared" si="206"/>
        <v>0</v>
      </c>
      <c r="BT140" s="306">
        <f t="shared" si="207"/>
        <v>0</v>
      </c>
      <c r="BU140" s="305">
        <f t="shared" si="208"/>
        <v>0</v>
      </c>
      <c r="BV140" s="304">
        <f t="shared" si="209"/>
        <v>0</v>
      </c>
      <c r="BW140" s="301">
        <f t="shared" si="210"/>
        <v>0</v>
      </c>
      <c r="BX140" s="301">
        <f t="shared" si="211"/>
        <v>0</v>
      </c>
      <c r="BY140" s="301">
        <f t="shared" si="212"/>
        <v>0</v>
      </c>
      <c r="BZ140" s="301">
        <f t="shared" si="213"/>
        <v>0</v>
      </c>
      <c r="CA140" s="301">
        <f t="shared" si="214"/>
        <v>0</v>
      </c>
      <c r="CB140" s="301">
        <f t="shared" si="215"/>
        <v>0</v>
      </c>
      <c r="CC140" s="301">
        <f t="shared" si="216"/>
        <v>0</v>
      </c>
      <c r="CD140" s="301">
        <f t="shared" si="217"/>
        <v>0</v>
      </c>
      <c r="CE140" s="301">
        <f t="shared" si="218"/>
        <v>0</v>
      </c>
      <c r="CF140" s="300">
        <f t="shared" si="219"/>
        <v>0</v>
      </c>
      <c r="CG140" s="300"/>
      <c r="CH140" s="300">
        <f t="shared" si="220"/>
        <v>0</v>
      </c>
      <c r="CI140" s="300">
        <f t="shared" si="221"/>
        <v>0</v>
      </c>
      <c r="CJ140" s="300">
        <f t="shared" si="222"/>
        <v>0</v>
      </c>
      <c r="CK140" s="300">
        <f t="shared" si="223"/>
        <v>0</v>
      </c>
      <c r="CL140" s="303"/>
      <c r="CM140" s="302">
        <f t="shared" si="224"/>
        <v>0</v>
      </c>
      <c r="CN140" s="302">
        <f t="shared" si="225"/>
        <v>0</v>
      </c>
      <c r="CO140" s="301">
        <f t="shared" si="226"/>
        <v>0</v>
      </c>
      <c r="CP140" s="301">
        <f t="shared" si="227"/>
        <v>0</v>
      </c>
      <c r="CQ140" s="301">
        <f t="shared" si="228"/>
        <v>0</v>
      </c>
      <c r="CR140" s="301">
        <f t="shared" si="229"/>
        <v>0</v>
      </c>
      <c r="CS140" s="301">
        <f t="shared" si="230"/>
        <v>0</v>
      </c>
      <c r="CT140" s="301">
        <f t="shared" si="231"/>
        <v>0</v>
      </c>
      <c r="CU140" s="301">
        <f t="shared" si="232"/>
        <v>0</v>
      </c>
      <c r="CV140" s="301">
        <f t="shared" si="233"/>
        <v>0</v>
      </c>
      <c r="CW140" s="301">
        <f t="shared" si="234"/>
        <v>0</v>
      </c>
      <c r="CX140" s="301">
        <f t="shared" si="235"/>
        <v>0</v>
      </c>
      <c r="CY140" s="301">
        <f t="shared" si="236"/>
        <v>0</v>
      </c>
      <c r="CZ140" s="301">
        <f t="shared" si="237"/>
        <v>0</v>
      </c>
      <c r="DA140" s="300">
        <f t="shared" si="238"/>
        <v>0</v>
      </c>
      <c r="DC140" s="299">
        <f t="shared" si="239"/>
        <v>0</v>
      </c>
      <c r="DD140" s="299">
        <f t="shared" si="240"/>
        <v>0</v>
      </c>
      <c r="DE140" s="299">
        <f t="shared" si="241"/>
        <v>0</v>
      </c>
    </row>
    <row r="141" spans="2:112" x14ac:dyDescent="0.2">
      <c r="B141" s="368"/>
      <c r="C141" s="368"/>
      <c r="D141" s="315"/>
      <c r="E141" s="315"/>
      <c r="F141" s="315"/>
      <c r="G141" s="368"/>
      <c r="H141" s="368"/>
      <c r="I141" s="368"/>
      <c r="J141" s="368"/>
      <c r="K141" s="368"/>
      <c r="M141" s="344" t="str">
        <f t="shared" si="163"/>
        <v/>
      </c>
      <c r="N141" s="367" t="str">
        <f t="shared" si="162"/>
        <v/>
      </c>
      <c r="O141" s="344" t="str">
        <f t="shared" si="242"/>
        <v/>
      </c>
      <c r="P141" s="347"/>
      <c r="Q141" s="232" t="str">
        <f t="shared" si="164"/>
        <v/>
      </c>
      <c r="AB141" s="314" t="str">
        <f t="shared" si="165"/>
        <v/>
      </c>
      <c r="AC141" s="312" t="str">
        <f t="shared" si="166"/>
        <v/>
      </c>
      <c r="AD141" s="313" t="str">
        <f t="shared" si="167"/>
        <v/>
      </c>
      <c r="AE141" s="312" t="str">
        <f t="shared" si="168"/>
        <v/>
      </c>
      <c r="AF141" s="313" t="str">
        <f t="shared" si="169"/>
        <v/>
      </c>
      <c r="AG141" s="312" t="str">
        <f t="shared" si="170"/>
        <v/>
      </c>
      <c r="AH141" s="313" t="str">
        <f t="shared" si="171"/>
        <v/>
      </c>
      <c r="AI141" s="312" t="str">
        <f t="shared" si="172"/>
        <v/>
      </c>
      <c r="AJ141" s="311" t="str">
        <f t="shared" si="173"/>
        <v/>
      </c>
      <c r="AK141" s="310" t="str">
        <f t="shared" si="174"/>
        <v/>
      </c>
      <c r="AL141" s="310" t="str">
        <f t="shared" si="175"/>
        <v/>
      </c>
      <c r="AM141" s="309" t="str">
        <f t="shared" si="176"/>
        <v/>
      </c>
      <c r="AN141" s="309" t="str">
        <f t="shared" si="177"/>
        <v/>
      </c>
      <c r="AP141" s="306">
        <f t="shared" si="178"/>
        <v>0</v>
      </c>
      <c r="AQ141" s="306">
        <f t="shared" si="179"/>
        <v>0</v>
      </c>
      <c r="AR141" s="308">
        <f t="shared" si="180"/>
        <v>0</v>
      </c>
      <c r="AS141" s="306">
        <f t="shared" si="181"/>
        <v>0</v>
      </c>
      <c r="AT141" s="306">
        <f t="shared" si="182"/>
        <v>0</v>
      </c>
      <c r="AU141" s="306">
        <f t="shared" si="183"/>
        <v>0</v>
      </c>
      <c r="AV141" s="306">
        <f t="shared" si="184"/>
        <v>0</v>
      </c>
      <c r="AW141" s="306">
        <f t="shared" si="185"/>
        <v>0</v>
      </c>
      <c r="AX141" s="306">
        <f t="shared" si="186"/>
        <v>0</v>
      </c>
      <c r="AY141" s="305">
        <f t="shared" si="187"/>
        <v>0</v>
      </c>
      <c r="AZ141" s="304">
        <f t="shared" si="188"/>
        <v>0</v>
      </c>
      <c r="BA141" s="301">
        <f t="shared" si="189"/>
        <v>0</v>
      </c>
      <c r="BB141" s="301">
        <f t="shared" si="190"/>
        <v>0</v>
      </c>
      <c r="BC141" s="301">
        <f t="shared" si="191"/>
        <v>0</v>
      </c>
      <c r="BD141" s="301">
        <f t="shared" si="192"/>
        <v>0</v>
      </c>
      <c r="BE141" s="301">
        <f t="shared" si="193"/>
        <v>0</v>
      </c>
      <c r="BF141" s="301">
        <f t="shared" si="194"/>
        <v>0</v>
      </c>
      <c r="BG141" s="301">
        <f t="shared" si="195"/>
        <v>0</v>
      </c>
      <c r="BH141" s="301">
        <f t="shared" si="196"/>
        <v>0</v>
      </c>
      <c r="BI141" s="301">
        <f t="shared" si="197"/>
        <v>0</v>
      </c>
      <c r="BJ141" s="300">
        <f t="shared" si="198"/>
        <v>0</v>
      </c>
      <c r="BL141" s="306">
        <f t="shared" si="199"/>
        <v>0</v>
      </c>
      <c r="BM141" s="306">
        <f t="shared" si="200"/>
        <v>0</v>
      </c>
      <c r="BN141" s="308">
        <f t="shared" si="201"/>
        <v>0</v>
      </c>
      <c r="BO141" s="307">
        <f t="shared" si="202"/>
        <v>0</v>
      </c>
      <c r="BP141" s="307">
        <f t="shared" si="203"/>
        <v>0</v>
      </c>
      <c r="BQ141" s="306">
        <f t="shared" si="204"/>
        <v>0</v>
      </c>
      <c r="BR141" s="306">
        <f t="shared" si="205"/>
        <v>0</v>
      </c>
      <c r="BS141" s="306">
        <f t="shared" si="206"/>
        <v>0</v>
      </c>
      <c r="BT141" s="306">
        <f t="shared" si="207"/>
        <v>0</v>
      </c>
      <c r="BU141" s="305">
        <f t="shared" si="208"/>
        <v>0</v>
      </c>
      <c r="BV141" s="304">
        <f t="shared" si="209"/>
        <v>0</v>
      </c>
      <c r="BW141" s="301">
        <f t="shared" si="210"/>
        <v>0</v>
      </c>
      <c r="BX141" s="301">
        <f t="shared" si="211"/>
        <v>0</v>
      </c>
      <c r="BY141" s="301">
        <f t="shared" si="212"/>
        <v>0</v>
      </c>
      <c r="BZ141" s="301">
        <f t="shared" si="213"/>
        <v>0</v>
      </c>
      <c r="CA141" s="301">
        <f t="shared" si="214"/>
        <v>0</v>
      </c>
      <c r="CB141" s="301">
        <f t="shared" si="215"/>
        <v>0</v>
      </c>
      <c r="CC141" s="301">
        <f t="shared" si="216"/>
        <v>0</v>
      </c>
      <c r="CD141" s="301">
        <f t="shared" si="217"/>
        <v>0</v>
      </c>
      <c r="CE141" s="301">
        <f t="shared" si="218"/>
        <v>0</v>
      </c>
      <c r="CF141" s="300">
        <f t="shared" si="219"/>
        <v>0</v>
      </c>
      <c r="CG141" s="300"/>
      <c r="CH141" s="300">
        <f t="shared" si="220"/>
        <v>0</v>
      </c>
      <c r="CI141" s="300">
        <f t="shared" si="221"/>
        <v>0</v>
      </c>
      <c r="CJ141" s="300">
        <f t="shared" si="222"/>
        <v>0</v>
      </c>
      <c r="CK141" s="300">
        <f t="shared" si="223"/>
        <v>0</v>
      </c>
      <c r="CL141" s="303"/>
      <c r="CM141" s="302">
        <f t="shared" si="224"/>
        <v>0</v>
      </c>
      <c r="CN141" s="302">
        <f t="shared" si="225"/>
        <v>0</v>
      </c>
      <c r="CO141" s="301">
        <f t="shared" si="226"/>
        <v>0</v>
      </c>
      <c r="CP141" s="301">
        <f t="shared" si="227"/>
        <v>0</v>
      </c>
      <c r="CQ141" s="301">
        <f t="shared" si="228"/>
        <v>0</v>
      </c>
      <c r="CR141" s="301">
        <f t="shared" si="229"/>
        <v>0</v>
      </c>
      <c r="CS141" s="301">
        <f t="shared" si="230"/>
        <v>0</v>
      </c>
      <c r="CT141" s="301">
        <f t="shared" si="231"/>
        <v>0</v>
      </c>
      <c r="CU141" s="301">
        <f t="shared" si="232"/>
        <v>0</v>
      </c>
      <c r="CV141" s="301">
        <f t="shared" si="233"/>
        <v>0</v>
      </c>
      <c r="CW141" s="301">
        <f t="shared" si="234"/>
        <v>0</v>
      </c>
      <c r="CX141" s="301">
        <f t="shared" si="235"/>
        <v>0</v>
      </c>
      <c r="CY141" s="301">
        <f t="shared" si="236"/>
        <v>0</v>
      </c>
      <c r="CZ141" s="301">
        <f t="shared" si="237"/>
        <v>0</v>
      </c>
      <c r="DA141" s="300">
        <f t="shared" si="238"/>
        <v>0</v>
      </c>
      <c r="DC141" s="299">
        <f t="shared" si="239"/>
        <v>0</v>
      </c>
      <c r="DD141" s="299">
        <f t="shared" si="240"/>
        <v>0</v>
      </c>
      <c r="DE141" s="299">
        <f t="shared" si="241"/>
        <v>0</v>
      </c>
    </row>
    <row r="142" spans="2:112" x14ac:dyDescent="0.2">
      <c r="B142" s="368"/>
      <c r="C142" s="368"/>
      <c r="D142" s="315"/>
      <c r="E142" s="315"/>
      <c r="F142" s="315"/>
      <c r="G142" s="368"/>
      <c r="H142" s="368"/>
      <c r="I142" s="368"/>
      <c r="J142" s="368"/>
      <c r="K142" s="368"/>
      <c r="M142" s="344" t="str">
        <f t="shared" si="163"/>
        <v/>
      </c>
      <c r="N142" s="367" t="str">
        <f t="shared" si="162"/>
        <v/>
      </c>
      <c r="O142" s="344" t="str">
        <f t="shared" si="242"/>
        <v/>
      </c>
      <c r="P142" s="347"/>
      <c r="Q142" s="232" t="str">
        <f t="shared" si="164"/>
        <v/>
      </c>
      <c r="AB142" s="314" t="str">
        <f t="shared" si="165"/>
        <v/>
      </c>
      <c r="AC142" s="312" t="str">
        <f t="shared" si="166"/>
        <v/>
      </c>
      <c r="AD142" s="313" t="str">
        <f t="shared" si="167"/>
        <v/>
      </c>
      <c r="AE142" s="312" t="str">
        <f t="shared" si="168"/>
        <v/>
      </c>
      <c r="AF142" s="313" t="str">
        <f t="shared" si="169"/>
        <v/>
      </c>
      <c r="AG142" s="312" t="str">
        <f t="shared" si="170"/>
        <v/>
      </c>
      <c r="AH142" s="313" t="str">
        <f t="shared" si="171"/>
        <v/>
      </c>
      <c r="AI142" s="312" t="str">
        <f t="shared" si="172"/>
        <v/>
      </c>
      <c r="AJ142" s="311" t="str">
        <f t="shared" si="173"/>
        <v/>
      </c>
      <c r="AK142" s="310" t="str">
        <f t="shared" si="174"/>
        <v/>
      </c>
      <c r="AL142" s="310" t="str">
        <f t="shared" si="175"/>
        <v/>
      </c>
      <c r="AM142" s="309" t="str">
        <f t="shared" si="176"/>
        <v/>
      </c>
      <c r="AN142" s="309" t="str">
        <f t="shared" si="177"/>
        <v/>
      </c>
      <c r="AP142" s="306">
        <f t="shared" si="178"/>
        <v>0</v>
      </c>
      <c r="AQ142" s="306">
        <f t="shared" si="179"/>
        <v>0</v>
      </c>
      <c r="AR142" s="308">
        <f t="shared" si="180"/>
        <v>0</v>
      </c>
      <c r="AS142" s="306">
        <f t="shared" si="181"/>
        <v>0</v>
      </c>
      <c r="AT142" s="306">
        <f t="shared" si="182"/>
        <v>0</v>
      </c>
      <c r="AU142" s="306">
        <f t="shared" si="183"/>
        <v>0</v>
      </c>
      <c r="AV142" s="306">
        <f t="shared" si="184"/>
        <v>0</v>
      </c>
      <c r="AW142" s="306">
        <f t="shared" si="185"/>
        <v>0</v>
      </c>
      <c r="AX142" s="306">
        <f t="shared" si="186"/>
        <v>0</v>
      </c>
      <c r="AY142" s="305">
        <f t="shared" si="187"/>
        <v>0</v>
      </c>
      <c r="AZ142" s="304">
        <f t="shared" si="188"/>
        <v>0</v>
      </c>
      <c r="BA142" s="301">
        <f t="shared" si="189"/>
        <v>0</v>
      </c>
      <c r="BB142" s="301">
        <f t="shared" si="190"/>
        <v>0</v>
      </c>
      <c r="BC142" s="301">
        <f t="shared" si="191"/>
        <v>0</v>
      </c>
      <c r="BD142" s="301">
        <f t="shared" si="192"/>
        <v>0</v>
      </c>
      <c r="BE142" s="301">
        <f t="shared" si="193"/>
        <v>0</v>
      </c>
      <c r="BF142" s="301">
        <f t="shared" si="194"/>
        <v>0</v>
      </c>
      <c r="BG142" s="301">
        <f t="shared" si="195"/>
        <v>0</v>
      </c>
      <c r="BH142" s="301">
        <f t="shared" si="196"/>
        <v>0</v>
      </c>
      <c r="BI142" s="301">
        <f t="shared" si="197"/>
        <v>0</v>
      </c>
      <c r="BJ142" s="300">
        <f t="shared" si="198"/>
        <v>0</v>
      </c>
      <c r="BL142" s="306">
        <f t="shared" si="199"/>
        <v>0</v>
      </c>
      <c r="BM142" s="306">
        <f t="shared" si="200"/>
        <v>0</v>
      </c>
      <c r="BN142" s="308">
        <f t="shared" si="201"/>
        <v>0</v>
      </c>
      <c r="BO142" s="307">
        <f t="shared" si="202"/>
        <v>0</v>
      </c>
      <c r="BP142" s="307">
        <f t="shared" si="203"/>
        <v>0</v>
      </c>
      <c r="BQ142" s="306">
        <f t="shared" si="204"/>
        <v>0</v>
      </c>
      <c r="BR142" s="306">
        <f t="shared" si="205"/>
        <v>0</v>
      </c>
      <c r="BS142" s="306">
        <f t="shared" si="206"/>
        <v>0</v>
      </c>
      <c r="BT142" s="306">
        <f t="shared" si="207"/>
        <v>0</v>
      </c>
      <c r="BU142" s="305">
        <f t="shared" si="208"/>
        <v>0</v>
      </c>
      <c r="BV142" s="304">
        <f t="shared" si="209"/>
        <v>0</v>
      </c>
      <c r="BW142" s="301">
        <f t="shared" si="210"/>
        <v>0</v>
      </c>
      <c r="BX142" s="301">
        <f t="shared" si="211"/>
        <v>0</v>
      </c>
      <c r="BY142" s="301">
        <f t="shared" si="212"/>
        <v>0</v>
      </c>
      <c r="BZ142" s="301">
        <f t="shared" si="213"/>
        <v>0</v>
      </c>
      <c r="CA142" s="301">
        <f t="shared" si="214"/>
        <v>0</v>
      </c>
      <c r="CB142" s="301">
        <f t="shared" si="215"/>
        <v>0</v>
      </c>
      <c r="CC142" s="301">
        <f t="shared" si="216"/>
        <v>0</v>
      </c>
      <c r="CD142" s="301">
        <f t="shared" si="217"/>
        <v>0</v>
      </c>
      <c r="CE142" s="301">
        <f t="shared" si="218"/>
        <v>0</v>
      </c>
      <c r="CF142" s="300">
        <f t="shared" si="219"/>
        <v>0</v>
      </c>
      <c r="CG142" s="300"/>
      <c r="CH142" s="300">
        <f t="shared" si="220"/>
        <v>0</v>
      </c>
      <c r="CI142" s="300">
        <f t="shared" si="221"/>
        <v>0</v>
      </c>
      <c r="CJ142" s="300">
        <f t="shared" si="222"/>
        <v>0</v>
      </c>
      <c r="CK142" s="300">
        <f t="shared" si="223"/>
        <v>0</v>
      </c>
      <c r="CL142" s="303"/>
      <c r="CM142" s="302">
        <f t="shared" si="224"/>
        <v>0</v>
      </c>
      <c r="CN142" s="302">
        <f t="shared" si="225"/>
        <v>0</v>
      </c>
      <c r="CO142" s="301">
        <f t="shared" si="226"/>
        <v>0</v>
      </c>
      <c r="CP142" s="301">
        <f t="shared" si="227"/>
        <v>0</v>
      </c>
      <c r="CQ142" s="301">
        <f t="shared" si="228"/>
        <v>0</v>
      </c>
      <c r="CR142" s="301">
        <f t="shared" si="229"/>
        <v>0</v>
      </c>
      <c r="CS142" s="301">
        <f t="shared" si="230"/>
        <v>0</v>
      </c>
      <c r="CT142" s="301">
        <f t="shared" si="231"/>
        <v>0</v>
      </c>
      <c r="CU142" s="301">
        <f t="shared" si="232"/>
        <v>0</v>
      </c>
      <c r="CV142" s="301">
        <f t="shared" si="233"/>
        <v>0</v>
      </c>
      <c r="CW142" s="301">
        <f t="shared" si="234"/>
        <v>0</v>
      </c>
      <c r="CX142" s="301">
        <f t="shared" si="235"/>
        <v>0</v>
      </c>
      <c r="CY142" s="301">
        <f t="shared" si="236"/>
        <v>0</v>
      </c>
      <c r="CZ142" s="301">
        <f t="shared" si="237"/>
        <v>0</v>
      </c>
      <c r="DA142" s="300">
        <f t="shared" si="238"/>
        <v>0</v>
      </c>
      <c r="DC142" s="299">
        <f t="shared" si="239"/>
        <v>0</v>
      </c>
      <c r="DD142" s="299">
        <f t="shared" si="240"/>
        <v>0</v>
      </c>
      <c r="DE142" s="299">
        <f t="shared" si="241"/>
        <v>0</v>
      </c>
    </row>
    <row r="143" spans="2:112" x14ac:dyDescent="0.2">
      <c r="B143" s="368"/>
      <c r="C143" s="368"/>
      <c r="D143" s="315"/>
      <c r="E143" s="315"/>
      <c r="F143" s="315"/>
      <c r="G143" s="368"/>
      <c r="H143" s="368"/>
      <c r="I143" s="368"/>
      <c r="J143" s="368"/>
      <c r="K143" s="368"/>
      <c r="M143" s="344" t="str">
        <f t="shared" si="163"/>
        <v/>
      </c>
      <c r="N143" s="367" t="str">
        <f t="shared" ref="N143:N206" si="243">IF(OR(DA143=0,O143=""),"",ROUND(DA143,0))</f>
        <v/>
      </c>
      <c r="O143" s="344" t="str">
        <f t="shared" si="242"/>
        <v/>
      </c>
      <c r="P143" s="347"/>
      <c r="Q143" s="232" t="str">
        <f t="shared" si="164"/>
        <v/>
      </c>
      <c r="AB143" s="314" t="str">
        <f t="shared" si="165"/>
        <v/>
      </c>
      <c r="AC143" s="312" t="str">
        <f t="shared" si="166"/>
        <v/>
      </c>
      <c r="AD143" s="313" t="str">
        <f t="shared" si="167"/>
        <v/>
      </c>
      <c r="AE143" s="312" t="str">
        <f t="shared" si="168"/>
        <v/>
      </c>
      <c r="AF143" s="313" t="str">
        <f t="shared" si="169"/>
        <v/>
      </c>
      <c r="AG143" s="312" t="str">
        <f t="shared" si="170"/>
        <v/>
      </c>
      <c r="AH143" s="313" t="str">
        <f t="shared" si="171"/>
        <v/>
      </c>
      <c r="AI143" s="312" t="str">
        <f t="shared" si="172"/>
        <v/>
      </c>
      <c r="AJ143" s="311" t="str">
        <f t="shared" si="173"/>
        <v/>
      </c>
      <c r="AK143" s="310" t="str">
        <f t="shared" si="174"/>
        <v/>
      </c>
      <c r="AL143" s="310" t="str">
        <f t="shared" si="175"/>
        <v/>
      </c>
      <c r="AM143" s="309" t="str">
        <f t="shared" si="176"/>
        <v/>
      </c>
      <c r="AN143" s="309" t="str">
        <f t="shared" si="177"/>
        <v/>
      </c>
      <c r="AP143" s="306">
        <f t="shared" si="178"/>
        <v>0</v>
      </c>
      <c r="AQ143" s="306">
        <f t="shared" si="179"/>
        <v>0</v>
      </c>
      <c r="AR143" s="308">
        <f t="shared" si="180"/>
        <v>0</v>
      </c>
      <c r="AS143" s="306">
        <f t="shared" si="181"/>
        <v>0</v>
      </c>
      <c r="AT143" s="306">
        <f t="shared" si="182"/>
        <v>0</v>
      </c>
      <c r="AU143" s="306">
        <f t="shared" si="183"/>
        <v>0</v>
      </c>
      <c r="AV143" s="306">
        <f t="shared" si="184"/>
        <v>0</v>
      </c>
      <c r="AW143" s="306">
        <f t="shared" si="185"/>
        <v>0</v>
      </c>
      <c r="AX143" s="306">
        <f t="shared" si="186"/>
        <v>0</v>
      </c>
      <c r="AY143" s="305">
        <f t="shared" si="187"/>
        <v>0</v>
      </c>
      <c r="AZ143" s="304">
        <f t="shared" si="188"/>
        <v>0</v>
      </c>
      <c r="BA143" s="301">
        <f t="shared" si="189"/>
        <v>0</v>
      </c>
      <c r="BB143" s="301">
        <f t="shared" si="190"/>
        <v>0</v>
      </c>
      <c r="BC143" s="301">
        <f t="shared" si="191"/>
        <v>0</v>
      </c>
      <c r="BD143" s="301">
        <f t="shared" si="192"/>
        <v>0</v>
      </c>
      <c r="BE143" s="301">
        <f t="shared" si="193"/>
        <v>0</v>
      </c>
      <c r="BF143" s="301">
        <f t="shared" si="194"/>
        <v>0</v>
      </c>
      <c r="BG143" s="301">
        <f t="shared" si="195"/>
        <v>0</v>
      </c>
      <c r="BH143" s="301">
        <f t="shared" si="196"/>
        <v>0</v>
      </c>
      <c r="BI143" s="301">
        <f t="shared" si="197"/>
        <v>0</v>
      </c>
      <c r="BJ143" s="300">
        <f t="shared" si="198"/>
        <v>0</v>
      </c>
      <c r="BL143" s="306">
        <f t="shared" si="199"/>
        <v>0</v>
      </c>
      <c r="BM143" s="306">
        <f t="shared" si="200"/>
        <v>0</v>
      </c>
      <c r="BN143" s="308">
        <f t="shared" si="201"/>
        <v>0</v>
      </c>
      <c r="BO143" s="307">
        <f t="shared" si="202"/>
        <v>0</v>
      </c>
      <c r="BP143" s="307">
        <f t="shared" si="203"/>
        <v>0</v>
      </c>
      <c r="BQ143" s="306">
        <f t="shared" si="204"/>
        <v>0</v>
      </c>
      <c r="BR143" s="306">
        <f t="shared" si="205"/>
        <v>0</v>
      </c>
      <c r="BS143" s="306">
        <f t="shared" si="206"/>
        <v>0</v>
      </c>
      <c r="BT143" s="306">
        <f t="shared" si="207"/>
        <v>0</v>
      </c>
      <c r="BU143" s="305">
        <f t="shared" si="208"/>
        <v>0</v>
      </c>
      <c r="BV143" s="304">
        <f t="shared" si="209"/>
        <v>0</v>
      </c>
      <c r="BW143" s="301">
        <f t="shared" si="210"/>
        <v>0</v>
      </c>
      <c r="BX143" s="301">
        <f t="shared" si="211"/>
        <v>0</v>
      </c>
      <c r="BY143" s="301">
        <f t="shared" si="212"/>
        <v>0</v>
      </c>
      <c r="BZ143" s="301">
        <f t="shared" si="213"/>
        <v>0</v>
      </c>
      <c r="CA143" s="301">
        <f t="shared" si="214"/>
        <v>0</v>
      </c>
      <c r="CB143" s="301">
        <f t="shared" si="215"/>
        <v>0</v>
      </c>
      <c r="CC143" s="301">
        <f t="shared" si="216"/>
        <v>0</v>
      </c>
      <c r="CD143" s="301">
        <f t="shared" si="217"/>
        <v>0</v>
      </c>
      <c r="CE143" s="301">
        <f t="shared" si="218"/>
        <v>0</v>
      </c>
      <c r="CF143" s="300">
        <f t="shared" si="219"/>
        <v>0</v>
      </c>
      <c r="CG143" s="300"/>
      <c r="CH143" s="300">
        <f t="shared" si="220"/>
        <v>0</v>
      </c>
      <c r="CI143" s="300">
        <f t="shared" si="221"/>
        <v>0</v>
      </c>
      <c r="CJ143" s="300">
        <f t="shared" si="222"/>
        <v>0</v>
      </c>
      <c r="CK143" s="300">
        <f t="shared" si="223"/>
        <v>0</v>
      </c>
      <c r="CL143" s="303"/>
      <c r="CM143" s="302">
        <f t="shared" si="224"/>
        <v>0</v>
      </c>
      <c r="CN143" s="302">
        <f t="shared" si="225"/>
        <v>0</v>
      </c>
      <c r="CO143" s="301">
        <f t="shared" si="226"/>
        <v>0</v>
      </c>
      <c r="CP143" s="301">
        <f t="shared" si="227"/>
        <v>0</v>
      </c>
      <c r="CQ143" s="301">
        <f t="shared" si="228"/>
        <v>0</v>
      </c>
      <c r="CR143" s="301">
        <f t="shared" si="229"/>
        <v>0</v>
      </c>
      <c r="CS143" s="301">
        <f t="shared" si="230"/>
        <v>0</v>
      </c>
      <c r="CT143" s="301">
        <f t="shared" si="231"/>
        <v>0</v>
      </c>
      <c r="CU143" s="301">
        <f t="shared" si="232"/>
        <v>0</v>
      </c>
      <c r="CV143" s="301">
        <f t="shared" si="233"/>
        <v>0</v>
      </c>
      <c r="CW143" s="301">
        <f t="shared" si="234"/>
        <v>0</v>
      </c>
      <c r="CX143" s="301">
        <f t="shared" si="235"/>
        <v>0</v>
      </c>
      <c r="CY143" s="301">
        <f t="shared" si="236"/>
        <v>0</v>
      </c>
      <c r="CZ143" s="301">
        <f t="shared" si="237"/>
        <v>0</v>
      </c>
      <c r="DA143" s="300">
        <f t="shared" si="238"/>
        <v>0</v>
      </c>
      <c r="DC143" s="299">
        <f t="shared" si="239"/>
        <v>0</v>
      </c>
      <c r="DD143" s="299">
        <f t="shared" si="240"/>
        <v>0</v>
      </c>
      <c r="DE143" s="299">
        <f t="shared" si="241"/>
        <v>0</v>
      </c>
    </row>
    <row r="144" spans="2:112" x14ac:dyDescent="0.2">
      <c r="B144" s="368"/>
      <c r="C144" s="368"/>
      <c r="D144" s="315"/>
      <c r="E144" s="315"/>
      <c r="F144" s="315"/>
      <c r="G144" s="368"/>
      <c r="H144" s="368"/>
      <c r="I144" s="368"/>
      <c r="J144" s="368"/>
      <c r="K144" s="368"/>
      <c r="M144" s="344" t="str">
        <f t="shared" si="163"/>
        <v/>
      </c>
      <c r="N144" s="367" t="str">
        <f t="shared" si="243"/>
        <v/>
      </c>
      <c r="O144" s="344" t="str">
        <f t="shared" si="242"/>
        <v/>
      </c>
      <c r="P144" s="347"/>
      <c r="Q144" s="232" t="str">
        <f t="shared" si="164"/>
        <v/>
      </c>
      <c r="AB144" s="314" t="str">
        <f t="shared" si="165"/>
        <v/>
      </c>
      <c r="AC144" s="312" t="str">
        <f t="shared" si="166"/>
        <v/>
      </c>
      <c r="AD144" s="313" t="str">
        <f t="shared" si="167"/>
        <v/>
      </c>
      <c r="AE144" s="312" t="str">
        <f t="shared" si="168"/>
        <v/>
      </c>
      <c r="AF144" s="313" t="str">
        <f t="shared" si="169"/>
        <v/>
      </c>
      <c r="AG144" s="312" t="str">
        <f t="shared" si="170"/>
        <v/>
      </c>
      <c r="AH144" s="313" t="str">
        <f t="shared" si="171"/>
        <v/>
      </c>
      <c r="AI144" s="312" t="str">
        <f t="shared" si="172"/>
        <v/>
      </c>
      <c r="AJ144" s="311" t="str">
        <f t="shared" si="173"/>
        <v/>
      </c>
      <c r="AK144" s="310" t="str">
        <f t="shared" si="174"/>
        <v/>
      </c>
      <c r="AL144" s="310" t="str">
        <f t="shared" si="175"/>
        <v/>
      </c>
      <c r="AM144" s="309" t="str">
        <f t="shared" si="176"/>
        <v/>
      </c>
      <c r="AN144" s="309" t="str">
        <f t="shared" si="177"/>
        <v/>
      </c>
      <c r="AP144" s="306">
        <f t="shared" si="178"/>
        <v>0</v>
      </c>
      <c r="AQ144" s="306">
        <f t="shared" si="179"/>
        <v>0</v>
      </c>
      <c r="AR144" s="308">
        <f t="shared" si="180"/>
        <v>0</v>
      </c>
      <c r="AS144" s="306">
        <f t="shared" si="181"/>
        <v>0</v>
      </c>
      <c r="AT144" s="306">
        <f t="shared" si="182"/>
        <v>0</v>
      </c>
      <c r="AU144" s="306">
        <f t="shared" si="183"/>
        <v>0</v>
      </c>
      <c r="AV144" s="306">
        <f t="shared" si="184"/>
        <v>0</v>
      </c>
      <c r="AW144" s="306">
        <f t="shared" si="185"/>
        <v>0</v>
      </c>
      <c r="AX144" s="306">
        <f t="shared" si="186"/>
        <v>0</v>
      </c>
      <c r="AY144" s="305">
        <f t="shared" si="187"/>
        <v>0</v>
      </c>
      <c r="AZ144" s="304">
        <f t="shared" si="188"/>
        <v>0</v>
      </c>
      <c r="BA144" s="301">
        <f t="shared" si="189"/>
        <v>0</v>
      </c>
      <c r="BB144" s="301">
        <f t="shared" si="190"/>
        <v>0</v>
      </c>
      <c r="BC144" s="301">
        <f t="shared" si="191"/>
        <v>0</v>
      </c>
      <c r="BD144" s="301">
        <f t="shared" si="192"/>
        <v>0</v>
      </c>
      <c r="BE144" s="301">
        <f t="shared" si="193"/>
        <v>0</v>
      </c>
      <c r="BF144" s="301">
        <f t="shared" si="194"/>
        <v>0</v>
      </c>
      <c r="BG144" s="301">
        <f t="shared" si="195"/>
        <v>0</v>
      </c>
      <c r="BH144" s="301">
        <f t="shared" si="196"/>
        <v>0</v>
      </c>
      <c r="BI144" s="301">
        <f t="shared" si="197"/>
        <v>0</v>
      </c>
      <c r="BJ144" s="300">
        <f t="shared" si="198"/>
        <v>0</v>
      </c>
      <c r="BL144" s="306">
        <f t="shared" si="199"/>
        <v>0</v>
      </c>
      <c r="BM144" s="306">
        <f t="shared" si="200"/>
        <v>0</v>
      </c>
      <c r="BN144" s="308">
        <f t="shared" si="201"/>
        <v>0</v>
      </c>
      <c r="BO144" s="307">
        <f t="shared" si="202"/>
        <v>0</v>
      </c>
      <c r="BP144" s="307">
        <f t="shared" si="203"/>
        <v>0</v>
      </c>
      <c r="BQ144" s="306">
        <f t="shared" si="204"/>
        <v>0</v>
      </c>
      <c r="BR144" s="306">
        <f t="shared" si="205"/>
        <v>0</v>
      </c>
      <c r="BS144" s="306">
        <f t="shared" si="206"/>
        <v>0</v>
      </c>
      <c r="BT144" s="306">
        <f t="shared" si="207"/>
        <v>0</v>
      </c>
      <c r="BU144" s="305">
        <f t="shared" si="208"/>
        <v>0</v>
      </c>
      <c r="BV144" s="304">
        <f t="shared" si="209"/>
        <v>0</v>
      </c>
      <c r="BW144" s="301">
        <f t="shared" si="210"/>
        <v>0</v>
      </c>
      <c r="BX144" s="301">
        <f t="shared" si="211"/>
        <v>0</v>
      </c>
      <c r="BY144" s="301">
        <f t="shared" si="212"/>
        <v>0</v>
      </c>
      <c r="BZ144" s="301">
        <f t="shared" si="213"/>
        <v>0</v>
      </c>
      <c r="CA144" s="301">
        <f t="shared" si="214"/>
        <v>0</v>
      </c>
      <c r="CB144" s="301">
        <f t="shared" si="215"/>
        <v>0</v>
      </c>
      <c r="CC144" s="301">
        <f t="shared" si="216"/>
        <v>0</v>
      </c>
      <c r="CD144" s="301">
        <f t="shared" si="217"/>
        <v>0</v>
      </c>
      <c r="CE144" s="301">
        <f t="shared" si="218"/>
        <v>0</v>
      </c>
      <c r="CF144" s="300">
        <f t="shared" si="219"/>
        <v>0</v>
      </c>
      <c r="CG144" s="300"/>
      <c r="CH144" s="300">
        <f t="shared" si="220"/>
        <v>0</v>
      </c>
      <c r="CI144" s="300">
        <f t="shared" si="221"/>
        <v>0</v>
      </c>
      <c r="CJ144" s="300">
        <f t="shared" si="222"/>
        <v>0</v>
      </c>
      <c r="CK144" s="300">
        <f t="shared" si="223"/>
        <v>0</v>
      </c>
      <c r="CL144" s="303"/>
      <c r="CM144" s="302">
        <f t="shared" si="224"/>
        <v>0</v>
      </c>
      <c r="CN144" s="302">
        <f t="shared" si="225"/>
        <v>0</v>
      </c>
      <c r="CO144" s="301">
        <f t="shared" si="226"/>
        <v>0</v>
      </c>
      <c r="CP144" s="301">
        <f t="shared" si="227"/>
        <v>0</v>
      </c>
      <c r="CQ144" s="301">
        <f t="shared" si="228"/>
        <v>0</v>
      </c>
      <c r="CR144" s="301">
        <f t="shared" si="229"/>
        <v>0</v>
      </c>
      <c r="CS144" s="301">
        <f t="shared" si="230"/>
        <v>0</v>
      </c>
      <c r="CT144" s="301">
        <f t="shared" si="231"/>
        <v>0</v>
      </c>
      <c r="CU144" s="301">
        <f t="shared" si="232"/>
        <v>0</v>
      </c>
      <c r="CV144" s="301">
        <f t="shared" si="233"/>
        <v>0</v>
      </c>
      <c r="CW144" s="301">
        <f t="shared" si="234"/>
        <v>0</v>
      </c>
      <c r="CX144" s="301">
        <f t="shared" si="235"/>
        <v>0</v>
      </c>
      <c r="CY144" s="301">
        <f t="shared" si="236"/>
        <v>0</v>
      </c>
      <c r="CZ144" s="301">
        <f t="shared" si="237"/>
        <v>0</v>
      </c>
      <c r="DA144" s="300">
        <f t="shared" si="238"/>
        <v>0</v>
      </c>
      <c r="DC144" s="299">
        <f t="shared" si="239"/>
        <v>0</v>
      </c>
      <c r="DD144" s="299">
        <f t="shared" si="240"/>
        <v>0</v>
      </c>
      <c r="DE144" s="299">
        <f t="shared" si="241"/>
        <v>0</v>
      </c>
    </row>
    <row r="145" spans="2:109" x14ac:dyDescent="0.2">
      <c r="B145" s="368"/>
      <c r="C145" s="368"/>
      <c r="D145" s="315"/>
      <c r="E145" s="315"/>
      <c r="F145" s="315"/>
      <c r="G145" s="368"/>
      <c r="H145" s="368"/>
      <c r="I145" s="368"/>
      <c r="J145" s="368"/>
      <c r="K145" s="368"/>
      <c r="M145" s="344" t="str">
        <f t="shared" si="163"/>
        <v/>
      </c>
      <c r="N145" s="367" t="str">
        <f t="shared" si="243"/>
        <v/>
      </c>
      <c r="O145" s="344" t="str">
        <f t="shared" si="242"/>
        <v/>
      </c>
      <c r="P145" s="347"/>
      <c r="Q145" s="232" t="str">
        <f t="shared" si="164"/>
        <v/>
      </c>
      <c r="AB145" s="314" t="str">
        <f t="shared" si="165"/>
        <v/>
      </c>
      <c r="AC145" s="312" t="str">
        <f t="shared" si="166"/>
        <v/>
      </c>
      <c r="AD145" s="313" t="str">
        <f t="shared" si="167"/>
        <v/>
      </c>
      <c r="AE145" s="312" t="str">
        <f t="shared" si="168"/>
        <v/>
      </c>
      <c r="AF145" s="313" t="str">
        <f t="shared" si="169"/>
        <v/>
      </c>
      <c r="AG145" s="312" t="str">
        <f t="shared" si="170"/>
        <v/>
      </c>
      <c r="AH145" s="313" t="str">
        <f t="shared" si="171"/>
        <v/>
      </c>
      <c r="AI145" s="312" t="str">
        <f t="shared" si="172"/>
        <v/>
      </c>
      <c r="AJ145" s="311" t="str">
        <f t="shared" si="173"/>
        <v/>
      </c>
      <c r="AK145" s="310" t="str">
        <f t="shared" si="174"/>
        <v/>
      </c>
      <c r="AL145" s="310" t="str">
        <f t="shared" si="175"/>
        <v/>
      </c>
      <c r="AM145" s="309" t="str">
        <f t="shared" si="176"/>
        <v/>
      </c>
      <c r="AN145" s="309" t="str">
        <f t="shared" si="177"/>
        <v/>
      </c>
      <c r="AP145" s="306">
        <f t="shared" si="178"/>
        <v>0</v>
      </c>
      <c r="AQ145" s="306">
        <f t="shared" si="179"/>
        <v>0</v>
      </c>
      <c r="AR145" s="308">
        <f t="shared" si="180"/>
        <v>0</v>
      </c>
      <c r="AS145" s="306">
        <f t="shared" si="181"/>
        <v>0</v>
      </c>
      <c r="AT145" s="306">
        <f t="shared" si="182"/>
        <v>0</v>
      </c>
      <c r="AU145" s="306">
        <f t="shared" si="183"/>
        <v>0</v>
      </c>
      <c r="AV145" s="306">
        <f t="shared" si="184"/>
        <v>0</v>
      </c>
      <c r="AW145" s="306">
        <f t="shared" si="185"/>
        <v>0</v>
      </c>
      <c r="AX145" s="306">
        <f t="shared" si="186"/>
        <v>0</v>
      </c>
      <c r="AY145" s="305">
        <f t="shared" si="187"/>
        <v>0</v>
      </c>
      <c r="AZ145" s="304">
        <f t="shared" si="188"/>
        <v>0</v>
      </c>
      <c r="BA145" s="301">
        <f t="shared" si="189"/>
        <v>0</v>
      </c>
      <c r="BB145" s="301">
        <f t="shared" si="190"/>
        <v>0</v>
      </c>
      <c r="BC145" s="301">
        <f t="shared" si="191"/>
        <v>0</v>
      </c>
      <c r="BD145" s="301">
        <f t="shared" si="192"/>
        <v>0</v>
      </c>
      <c r="BE145" s="301">
        <f t="shared" si="193"/>
        <v>0</v>
      </c>
      <c r="BF145" s="301">
        <f t="shared" si="194"/>
        <v>0</v>
      </c>
      <c r="BG145" s="301">
        <f t="shared" si="195"/>
        <v>0</v>
      </c>
      <c r="BH145" s="301">
        <f t="shared" si="196"/>
        <v>0</v>
      </c>
      <c r="BI145" s="301">
        <f t="shared" si="197"/>
        <v>0</v>
      </c>
      <c r="BJ145" s="300">
        <f t="shared" si="198"/>
        <v>0</v>
      </c>
      <c r="BL145" s="306">
        <f t="shared" si="199"/>
        <v>0</v>
      </c>
      <c r="BM145" s="306">
        <f t="shared" si="200"/>
        <v>0</v>
      </c>
      <c r="BN145" s="308">
        <f t="shared" si="201"/>
        <v>0</v>
      </c>
      <c r="BO145" s="307">
        <f t="shared" si="202"/>
        <v>0</v>
      </c>
      <c r="BP145" s="307">
        <f t="shared" si="203"/>
        <v>0</v>
      </c>
      <c r="BQ145" s="306">
        <f t="shared" si="204"/>
        <v>0</v>
      </c>
      <c r="BR145" s="306">
        <f t="shared" si="205"/>
        <v>0</v>
      </c>
      <c r="BS145" s="306">
        <f t="shared" si="206"/>
        <v>0</v>
      </c>
      <c r="BT145" s="306">
        <f t="shared" si="207"/>
        <v>0</v>
      </c>
      <c r="BU145" s="305">
        <f t="shared" si="208"/>
        <v>0</v>
      </c>
      <c r="BV145" s="304">
        <f t="shared" si="209"/>
        <v>0</v>
      </c>
      <c r="BW145" s="301">
        <f t="shared" si="210"/>
        <v>0</v>
      </c>
      <c r="BX145" s="301">
        <f t="shared" si="211"/>
        <v>0</v>
      </c>
      <c r="BY145" s="301">
        <f t="shared" si="212"/>
        <v>0</v>
      </c>
      <c r="BZ145" s="301">
        <f t="shared" si="213"/>
        <v>0</v>
      </c>
      <c r="CA145" s="301">
        <f t="shared" si="214"/>
        <v>0</v>
      </c>
      <c r="CB145" s="301">
        <f t="shared" si="215"/>
        <v>0</v>
      </c>
      <c r="CC145" s="301">
        <f t="shared" si="216"/>
        <v>0</v>
      </c>
      <c r="CD145" s="301">
        <f t="shared" si="217"/>
        <v>0</v>
      </c>
      <c r="CE145" s="301">
        <f t="shared" si="218"/>
        <v>0</v>
      </c>
      <c r="CF145" s="300">
        <f t="shared" si="219"/>
        <v>0</v>
      </c>
      <c r="CG145" s="300"/>
      <c r="CH145" s="300">
        <f t="shared" si="220"/>
        <v>0</v>
      </c>
      <c r="CI145" s="300">
        <f t="shared" si="221"/>
        <v>0</v>
      </c>
      <c r="CJ145" s="300">
        <f t="shared" si="222"/>
        <v>0</v>
      </c>
      <c r="CK145" s="300">
        <f t="shared" si="223"/>
        <v>0</v>
      </c>
      <c r="CL145" s="303"/>
      <c r="CM145" s="302">
        <f t="shared" si="224"/>
        <v>0</v>
      </c>
      <c r="CN145" s="302">
        <f t="shared" si="225"/>
        <v>0</v>
      </c>
      <c r="CO145" s="301">
        <f t="shared" si="226"/>
        <v>0</v>
      </c>
      <c r="CP145" s="301">
        <f t="shared" si="227"/>
        <v>0</v>
      </c>
      <c r="CQ145" s="301">
        <f t="shared" si="228"/>
        <v>0</v>
      </c>
      <c r="CR145" s="301">
        <f t="shared" si="229"/>
        <v>0</v>
      </c>
      <c r="CS145" s="301">
        <f t="shared" si="230"/>
        <v>0</v>
      </c>
      <c r="CT145" s="301">
        <f t="shared" si="231"/>
        <v>0</v>
      </c>
      <c r="CU145" s="301">
        <f t="shared" si="232"/>
        <v>0</v>
      </c>
      <c r="CV145" s="301">
        <f t="shared" si="233"/>
        <v>0</v>
      </c>
      <c r="CW145" s="301">
        <f t="shared" si="234"/>
        <v>0</v>
      </c>
      <c r="CX145" s="301">
        <f t="shared" si="235"/>
        <v>0</v>
      </c>
      <c r="CY145" s="301">
        <f t="shared" si="236"/>
        <v>0</v>
      </c>
      <c r="CZ145" s="301">
        <f t="shared" si="237"/>
        <v>0</v>
      </c>
      <c r="DA145" s="300">
        <f t="shared" si="238"/>
        <v>0</v>
      </c>
      <c r="DC145" s="299">
        <f t="shared" si="239"/>
        <v>0</v>
      </c>
      <c r="DD145" s="299">
        <f t="shared" si="240"/>
        <v>0</v>
      </c>
      <c r="DE145" s="299">
        <f t="shared" si="241"/>
        <v>0</v>
      </c>
    </row>
    <row r="146" spans="2:109" x14ac:dyDescent="0.2">
      <c r="B146" s="368"/>
      <c r="C146" s="368"/>
      <c r="D146" s="315"/>
      <c r="E146" s="315"/>
      <c r="F146" s="315"/>
      <c r="G146" s="368"/>
      <c r="H146" s="368"/>
      <c r="I146" s="368"/>
      <c r="J146" s="368"/>
      <c r="K146" s="368"/>
      <c r="M146" s="344" t="str">
        <f t="shared" si="163"/>
        <v/>
      </c>
      <c r="N146" s="367" t="str">
        <f t="shared" si="243"/>
        <v/>
      </c>
      <c r="O146" s="344" t="str">
        <f t="shared" si="242"/>
        <v/>
      </c>
      <c r="P146" s="347"/>
      <c r="Q146" s="232" t="str">
        <f t="shared" si="164"/>
        <v/>
      </c>
      <c r="AB146" s="314" t="str">
        <f t="shared" si="165"/>
        <v/>
      </c>
      <c r="AC146" s="312" t="str">
        <f t="shared" si="166"/>
        <v/>
      </c>
      <c r="AD146" s="313" t="str">
        <f t="shared" si="167"/>
        <v/>
      </c>
      <c r="AE146" s="312" t="str">
        <f t="shared" si="168"/>
        <v/>
      </c>
      <c r="AF146" s="313" t="str">
        <f t="shared" si="169"/>
        <v/>
      </c>
      <c r="AG146" s="312" t="str">
        <f t="shared" si="170"/>
        <v/>
      </c>
      <c r="AH146" s="313" t="str">
        <f t="shared" si="171"/>
        <v/>
      </c>
      <c r="AI146" s="312" t="str">
        <f t="shared" si="172"/>
        <v/>
      </c>
      <c r="AJ146" s="311" t="str">
        <f t="shared" si="173"/>
        <v/>
      </c>
      <c r="AK146" s="310" t="str">
        <f t="shared" si="174"/>
        <v/>
      </c>
      <c r="AL146" s="310" t="str">
        <f t="shared" si="175"/>
        <v/>
      </c>
      <c r="AM146" s="309" t="str">
        <f t="shared" si="176"/>
        <v/>
      </c>
      <c r="AN146" s="309" t="str">
        <f t="shared" si="177"/>
        <v/>
      </c>
      <c r="AP146" s="306">
        <f t="shared" si="178"/>
        <v>0</v>
      </c>
      <c r="AQ146" s="306">
        <f t="shared" si="179"/>
        <v>0</v>
      </c>
      <c r="AR146" s="308">
        <f t="shared" si="180"/>
        <v>0</v>
      </c>
      <c r="AS146" s="306">
        <f t="shared" si="181"/>
        <v>0</v>
      </c>
      <c r="AT146" s="306">
        <f t="shared" si="182"/>
        <v>0</v>
      </c>
      <c r="AU146" s="306">
        <f t="shared" si="183"/>
        <v>0</v>
      </c>
      <c r="AV146" s="306">
        <f t="shared" si="184"/>
        <v>0</v>
      </c>
      <c r="AW146" s="306">
        <f t="shared" si="185"/>
        <v>0</v>
      </c>
      <c r="AX146" s="306">
        <f t="shared" si="186"/>
        <v>0</v>
      </c>
      <c r="AY146" s="305">
        <f t="shared" si="187"/>
        <v>0</v>
      </c>
      <c r="AZ146" s="304">
        <f t="shared" si="188"/>
        <v>0</v>
      </c>
      <c r="BA146" s="301">
        <f t="shared" si="189"/>
        <v>0</v>
      </c>
      <c r="BB146" s="301">
        <f t="shared" si="190"/>
        <v>0</v>
      </c>
      <c r="BC146" s="301">
        <f t="shared" si="191"/>
        <v>0</v>
      </c>
      <c r="BD146" s="301">
        <f t="shared" si="192"/>
        <v>0</v>
      </c>
      <c r="BE146" s="301">
        <f t="shared" si="193"/>
        <v>0</v>
      </c>
      <c r="BF146" s="301">
        <f t="shared" si="194"/>
        <v>0</v>
      </c>
      <c r="BG146" s="301">
        <f t="shared" si="195"/>
        <v>0</v>
      </c>
      <c r="BH146" s="301">
        <f t="shared" si="196"/>
        <v>0</v>
      </c>
      <c r="BI146" s="301">
        <f t="shared" si="197"/>
        <v>0</v>
      </c>
      <c r="BJ146" s="300">
        <f t="shared" si="198"/>
        <v>0</v>
      </c>
      <c r="BL146" s="306">
        <f t="shared" si="199"/>
        <v>0</v>
      </c>
      <c r="BM146" s="306">
        <f t="shared" si="200"/>
        <v>0</v>
      </c>
      <c r="BN146" s="308">
        <f t="shared" si="201"/>
        <v>0</v>
      </c>
      <c r="BO146" s="307">
        <f t="shared" si="202"/>
        <v>0</v>
      </c>
      <c r="BP146" s="307">
        <f t="shared" si="203"/>
        <v>0</v>
      </c>
      <c r="BQ146" s="306">
        <f t="shared" si="204"/>
        <v>0</v>
      </c>
      <c r="BR146" s="306">
        <f t="shared" si="205"/>
        <v>0</v>
      </c>
      <c r="BS146" s="306">
        <f t="shared" si="206"/>
        <v>0</v>
      </c>
      <c r="BT146" s="306">
        <f t="shared" si="207"/>
        <v>0</v>
      </c>
      <c r="BU146" s="305">
        <f t="shared" si="208"/>
        <v>0</v>
      </c>
      <c r="BV146" s="304">
        <f t="shared" si="209"/>
        <v>0</v>
      </c>
      <c r="BW146" s="301">
        <f t="shared" si="210"/>
        <v>0</v>
      </c>
      <c r="BX146" s="301">
        <f t="shared" si="211"/>
        <v>0</v>
      </c>
      <c r="BY146" s="301">
        <f t="shared" si="212"/>
        <v>0</v>
      </c>
      <c r="BZ146" s="301">
        <f t="shared" si="213"/>
        <v>0</v>
      </c>
      <c r="CA146" s="301">
        <f t="shared" si="214"/>
        <v>0</v>
      </c>
      <c r="CB146" s="301">
        <f t="shared" si="215"/>
        <v>0</v>
      </c>
      <c r="CC146" s="301">
        <f t="shared" si="216"/>
        <v>0</v>
      </c>
      <c r="CD146" s="301">
        <f t="shared" si="217"/>
        <v>0</v>
      </c>
      <c r="CE146" s="301">
        <f t="shared" si="218"/>
        <v>0</v>
      </c>
      <c r="CF146" s="300">
        <f t="shared" si="219"/>
        <v>0</v>
      </c>
      <c r="CG146" s="300"/>
      <c r="CH146" s="300">
        <f t="shared" si="220"/>
        <v>0</v>
      </c>
      <c r="CI146" s="300">
        <f t="shared" si="221"/>
        <v>0</v>
      </c>
      <c r="CJ146" s="300">
        <f t="shared" si="222"/>
        <v>0</v>
      </c>
      <c r="CK146" s="300">
        <f t="shared" si="223"/>
        <v>0</v>
      </c>
      <c r="CL146" s="303"/>
      <c r="CM146" s="302">
        <f t="shared" si="224"/>
        <v>0</v>
      </c>
      <c r="CN146" s="302">
        <f t="shared" si="225"/>
        <v>0</v>
      </c>
      <c r="CO146" s="301">
        <f t="shared" si="226"/>
        <v>0</v>
      </c>
      <c r="CP146" s="301">
        <f t="shared" si="227"/>
        <v>0</v>
      </c>
      <c r="CQ146" s="301">
        <f t="shared" si="228"/>
        <v>0</v>
      </c>
      <c r="CR146" s="301">
        <f t="shared" si="229"/>
        <v>0</v>
      </c>
      <c r="CS146" s="301">
        <f t="shared" si="230"/>
        <v>0</v>
      </c>
      <c r="CT146" s="301">
        <f t="shared" si="231"/>
        <v>0</v>
      </c>
      <c r="CU146" s="301">
        <f t="shared" si="232"/>
        <v>0</v>
      </c>
      <c r="CV146" s="301">
        <f t="shared" si="233"/>
        <v>0</v>
      </c>
      <c r="CW146" s="301">
        <f t="shared" si="234"/>
        <v>0</v>
      </c>
      <c r="CX146" s="301">
        <f t="shared" si="235"/>
        <v>0</v>
      </c>
      <c r="CY146" s="301">
        <f t="shared" si="236"/>
        <v>0</v>
      </c>
      <c r="CZ146" s="301">
        <f t="shared" si="237"/>
        <v>0</v>
      </c>
      <c r="DA146" s="300">
        <f t="shared" si="238"/>
        <v>0</v>
      </c>
      <c r="DC146" s="299">
        <f t="shared" si="239"/>
        <v>0</v>
      </c>
      <c r="DD146" s="299">
        <f t="shared" si="240"/>
        <v>0</v>
      </c>
      <c r="DE146" s="299">
        <f t="shared" si="241"/>
        <v>0</v>
      </c>
    </row>
    <row r="147" spans="2:109" x14ac:dyDescent="0.2">
      <c r="B147" s="368"/>
      <c r="C147" s="368"/>
      <c r="D147" s="315"/>
      <c r="E147" s="315"/>
      <c r="F147" s="315"/>
      <c r="G147" s="368"/>
      <c r="H147" s="368"/>
      <c r="I147" s="368"/>
      <c r="J147" s="368"/>
      <c r="K147" s="368"/>
      <c r="M147" s="344" t="str">
        <f t="shared" si="163"/>
        <v/>
      </c>
      <c r="N147" s="367" t="str">
        <f t="shared" si="243"/>
        <v/>
      </c>
      <c r="O147" s="344" t="str">
        <f t="shared" si="242"/>
        <v/>
      </c>
      <c r="P147" s="347"/>
      <c r="Q147" s="232" t="str">
        <f t="shared" si="164"/>
        <v/>
      </c>
      <c r="AB147" s="314" t="str">
        <f t="shared" si="165"/>
        <v/>
      </c>
      <c r="AC147" s="312" t="str">
        <f t="shared" si="166"/>
        <v/>
      </c>
      <c r="AD147" s="313" t="str">
        <f t="shared" si="167"/>
        <v/>
      </c>
      <c r="AE147" s="312" t="str">
        <f t="shared" si="168"/>
        <v/>
      </c>
      <c r="AF147" s="313" t="str">
        <f t="shared" si="169"/>
        <v/>
      </c>
      <c r="AG147" s="312" t="str">
        <f t="shared" si="170"/>
        <v/>
      </c>
      <c r="AH147" s="313" t="str">
        <f t="shared" si="171"/>
        <v/>
      </c>
      <c r="AI147" s="312" t="str">
        <f t="shared" si="172"/>
        <v/>
      </c>
      <c r="AJ147" s="311" t="str">
        <f t="shared" si="173"/>
        <v/>
      </c>
      <c r="AK147" s="310" t="str">
        <f t="shared" si="174"/>
        <v/>
      </c>
      <c r="AL147" s="310" t="str">
        <f t="shared" si="175"/>
        <v/>
      </c>
      <c r="AM147" s="309" t="str">
        <f t="shared" si="176"/>
        <v/>
      </c>
      <c r="AN147" s="309" t="str">
        <f t="shared" si="177"/>
        <v/>
      </c>
      <c r="AP147" s="306">
        <f t="shared" si="178"/>
        <v>0</v>
      </c>
      <c r="AQ147" s="306">
        <f t="shared" si="179"/>
        <v>0</v>
      </c>
      <c r="AR147" s="308">
        <f t="shared" si="180"/>
        <v>0</v>
      </c>
      <c r="AS147" s="306">
        <f t="shared" si="181"/>
        <v>0</v>
      </c>
      <c r="AT147" s="306">
        <f t="shared" si="182"/>
        <v>0</v>
      </c>
      <c r="AU147" s="306">
        <f t="shared" si="183"/>
        <v>0</v>
      </c>
      <c r="AV147" s="306">
        <f t="shared" si="184"/>
        <v>0</v>
      </c>
      <c r="AW147" s="306">
        <f t="shared" si="185"/>
        <v>0</v>
      </c>
      <c r="AX147" s="306">
        <f t="shared" si="186"/>
        <v>0</v>
      </c>
      <c r="AY147" s="305">
        <f t="shared" si="187"/>
        <v>0</v>
      </c>
      <c r="AZ147" s="304">
        <f t="shared" si="188"/>
        <v>0</v>
      </c>
      <c r="BA147" s="301">
        <f t="shared" si="189"/>
        <v>0</v>
      </c>
      <c r="BB147" s="301">
        <f t="shared" si="190"/>
        <v>0</v>
      </c>
      <c r="BC147" s="301">
        <f t="shared" si="191"/>
        <v>0</v>
      </c>
      <c r="BD147" s="301">
        <f t="shared" si="192"/>
        <v>0</v>
      </c>
      <c r="BE147" s="301">
        <f t="shared" si="193"/>
        <v>0</v>
      </c>
      <c r="BF147" s="301">
        <f t="shared" si="194"/>
        <v>0</v>
      </c>
      <c r="BG147" s="301">
        <f t="shared" si="195"/>
        <v>0</v>
      </c>
      <c r="BH147" s="301">
        <f t="shared" si="196"/>
        <v>0</v>
      </c>
      <c r="BI147" s="301">
        <f t="shared" si="197"/>
        <v>0</v>
      </c>
      <c r="BJ147" s="300">
        <f t="shared" si="198"/>
        <v>0</v>
      </c>
      <c r="BL147" s="306">
        <f t="shared" si="199"/>
        <v>0</v>
      </c>
      <c r="BM147" s="306">
        <f t="shared" si="200"/>
        <v>0</v>
      </c>
      <c r="BN147" s="308">
        <f t="shared" si="201"/>
        <v>0</v>
      </c>
      <c r="BO147" s="307">
        <f t="shared" si="202"/>
        <v>0</v>
      </c>
      <c r="BP147" s="307">
        <f t="shared" si="203"/>
        <v>0</v>
      </c>
      <c r="BQ147" s="306">
        <f t="shared" si="204"/>
        <v>0</v>
      </c>
      <c r="BR147" s="306">
        <f t="shared" si="205"/>
        <v>0</v>
      </c>
      <c r="BS147" s="306">
        <f t="shared" si="206"/>
        <v>0</v>
      </c>
      <c r="BT147" s="306">
        <f t="shared" si="207"/>
        <v>0</v>
      </c>
      <c r="BU147" s="305">
        <f t="shared" si="208"/>
        <v>0</v>
      </c>
      <c r="BV147" s="304">
        <f t="shared" si="209"/>
        <v>0</v>
      </c>
      <c r="BW147" s="301">
        <f t="shared" si="210"/>
        <v>0</v>
      </c>
      <c r="BX147" s="301">
        <f t="shared" si="211"/>
        <v>0</v>
      </c>
      <c r="BY147" s="301">
        <f t="shared" si="212"/>
        <v>0</v>
      </c>
      <c r="BZ147" s="301">
        <f t="shared" si="213"/>
        <v>0</v>
      </c>
      <c r="CA147" s="301">
        <f t="shared" si="214"/>
        <v>0</v>
      </c>
      <c r="CB147" s="301">
        <f t="shared" si="215"/>
        <v>0</v>
      </c>
      <c r="CC147" s="301">
        <f t="shared" si="216"/>
        <v>0</v>
      </c>
      <c r="CD147" s="301">
        <f t="shared" si="217"/>
        <v>0</v>
      </c>
      <c r="CE147" s="301">
        <f t="shared" si="218"/>
        <v>0</v>
      </c>
      <c r="CF147" s="300">
        <f t="shared" si="219"/>
        <v>0</v>
      </c>
      <c r="CG147" s="300"/>
      <c r="CH147" s="300">
        <f t="shared" si="220"/>
        <v>0</v>
      </c>
      <c r="CI147" s="300">
        <f t="shared" si="221"/>
        <v>0</v>
      </c>
      <c r="CJ147" s="300">
        <f t="shared" si="222"/>
        <v>0</v>
      </c>
      <c r="CK147" s="300">
        <f t="shared" si="223"/>
        <v>0</v>
      </c>
      <c r="CL147" s="303"/>
      <c r="CM147" s="302">
        <f t="shared" si="224"/>
        <v>0</v>
      </c>
      <c r="CN147" s="302">
        <f t="shared" si="225"/>
        <v>0</v>
      </c>
      <c r="CO147" s="301">
        <f t="shared" si="226"/>
        <v>0</v>
      </c>
      <c r="CP147" s="301">
        <f t="shared" si="227"/>
        <v>0</v>
      </c>
      <c r="CQ147" s="301">
        <f t="shared" si="228"/>
        <v>0</v>
      </c>
      <c r="CR147" s="301">
        <f t="shared" si="229"/>
        <v>0</v>
      </c>
      <c r="CS147" s="301">
        <f t="shared" si="230"/>
        <v>0</v>
      </c>
      <c r="CT147" s="301">
        <f t="shared" si="231"/>
        <v>0</v>
      </c>
      <c r="CU147" s="301">
        <f t="shared" si="232"/>
        <v>0</v>
      </c>
      <c r="CV147" s="301">
        <f t="shared" si="233"/>
        <v>0</v>
      </c>
      <c r="CW147" s="301">
        <f t="shared" si="234"/>
        <v>0</v>
      </c>
      <c r="CX147" s="301">
        <f t="shared" si="235"/>
        <v>0</v>
      </c>
      <c r="CY147" s="301">
        <f t="shared" si="236"/>
        <v>0</v>
      </c>
      <c r="CZ147" s="301">
        <f t="shared" si="237"/>
        <v>0</v>
      </c>
      <c r="DA147" s="300">
        <f t="shared" si="238"/>
        <v>0</v>
      </c>
      <c r="DC147" s="299">
        <f t="shared" si="239"/>
        <v>0</v>
      </c>
      <c r="DD147" s="299">
        <f t="shared" si="240"/>
        <v>0</v>
      </c>
      <c r="DE147" s="299">
        <f t="shared" si="241"/>
        <v>0</v>
      </c>
    </row>
    <row r="148" spans="2:109" x14ac:dyDescent="0.2">
      <c r="B148" s="368"/>
      <c r="C148" s="368"/>
      <c r="D148" s="315"/>
      <c r="E148" s="315"/>
      <c r="F148" s="315"/>
      <c r="G148" s="368"/>
      <c r="H148" s="368"/>
      <c r="I148" s="368"/>
      <c r="J148" s="368"/>
      <c r="K148" s="368"/>
      <c r="M148" s="344" t="str">
        <f t="shared" si="163"/>
        <v/>
      </c>
      <c r="N148" s="367" t="str">
        <f t="shared" si="243"/>
        <v/>
      </c>
      <c r="O148" s="344" t="str">
        <f t="shared" si="242"/>
        <v/>
      </c>
      <c r="P148" s="347"/>
      <c r="Q148" s="232" t="str">
        <f t="shared" si="164"/>
        <v/>
      </c>
      <c r="AB148" s="314" t="str">
        <f t="shared" si="165"/>
        <v/>
      </c>
      <c r="AC148" s="312" t="str">
        <f t="shared" si="166"/>
        <v/>
      </c>
      <c r="AD148" s="313" t="str">
        <f t="shared" si="167"/>
        <v/>
      </c>
      <c r="AE148" s="312" t="str">
        <f t="shared" si="168"/>
        <v/>
      </c>
      <c r="AF148" s="313" t="str">
        <f t="shared" si="169"/>
        <v/>
      </c>
      <c r="AG148" s="312" t="str">
        <f t="shared" si="170"/>
        <v/>
      </c>
      <c r="AH148" s="313" t="str">
        <f t="shared" si="171"/>
        <v/>
      </c>
      <c r="AI148" s="312" t="str">
        <f t="shared" si="172"/>
        <v/>
      </c>
      <c r="AJ148" s="311" t="str">
        <f t="shared" si="173"/>
        <v/>
      </c>
      <c r="AK148" s="310" t="str">
        <f t="shared" si="174"/>
        <v/>
      </c>
      <c r="AL148" s="310" t="str">
        <f t="shared" si="175"/>
        <v/>
      </c>
      <c r="AM148" s="309" t="str">
        <f t="shared" si="176"/>
        <v/>
      </c>
      <c r="AN148" s="309" t="str">
        <f t="shared" si="177"/>
        <v/>
      </c>
      <c r="AP148" s="306">
        <f t="shared" si="178"/>
        <v>0</v>
      </c>
      <c r="AQ148" s="306">
        <f t="shared" si="179"/>
        <v>0</v>
      </c>
      <c r="AR148" s="308">
        <f t="shared" si="180"/>
        <v>0</v>
      </c>
      <c r="AS148" s="306">
        <f t="shared" si="181"/>
        <v>0</v>
      </c>
      <c r="AT148" s="306">
        <f t="shared" si="182"/>
        <v>0</v>
      </c>
      <c r="AU148" s="306">
        <f t="shared" si="183"/>
        <v>0</v>
      </c>
      <c r="AV148" s="306">
        <f t="shared" si="184"/>
        <v>0</v>
      </c>
      <c r="AW148" s="306">
        <f t="shared" si="185"/>
        <v>0</v>
      </c>
      <c r="AX148" s="306">
        <f t="shared" si="186"/>
        <v>0</v>
      </c>
      <c r="AY148" s="305">
        <f t="shared" si="187"/>
        <v>0</v>
      </c>
      <c r="AZ148" s="304">
        <f t="shared" si="188"/>
        <v>0</v>
      </c>
      <c r="BA148" s="301">
        <f t="shared" si="189"/>
        <v>0</v>
      </c>
      <c r="BB148" s="301">
        <f t="shared" si="190"/>
        <v>0</v>
      </c>
      <c r="BC148" s="301">
        <f t="shared" si="191"/>
        <v>0</v>
      </c>
      <c r="BD148" s="301">
        <f t="shared" si="192"/>
        <v>0</v>
      </c>
      <c r="BE148" s="301">
        <f t="shared" si="193"/>
        <v>0</v>
      </c>
      <c r="BF148" s="301">
        <f t="shared" si="194"/>
        <v>0</v>
      </c>
      <c r="BG148" s="301">
        <f t="shared" si="195"/>
        <v>0</v>
      </c>
      <c r="BH148" s="301">
        <f t="shared" si="196"/>
        <v>0</v>
      </c>
      <c r="BI148" s="301">
        <f t="shared" si="197"/>
        <v>0</v>
      </c>
      <c r="BJ148" s="300">
        <f t="shared" si="198"/>
        <v>0</v>
      </c>
      <c r="BL148" s="306">
        <f t="shared" si="199"/>
        <v>0</v>
      </c>
      <c r="BM148" s="306">
        <f t="shared" si="200"/>
        <v>0</v>
      </c>
      <c r="BN148" s="308">
        <f t="shared" si="201"/>
        <v>0</v>
      </c>
      <c r="BO148" s="307">
        <f t="shared" si="202"/>
        <v>0</v>
      </c>
      <c r="BP148" s="307">
        <f t="shared" si="203"/>
        <v>0</v>
      </c>
      <c r="BQ148" s="306">
        <f t="shared" si="204"/>
        <v>0</v>
      </c>
      <c r="BR148" s="306">
        <f t="shared" si="205"/>
        <v>0</v>
      </c>
      <c r="BS148" s="306">
        <f t="shared" si="206"/>
        <v>0</v>
      </c>
      <c r="BT148" s="306">
        <f t="shared" si="207"/>
        <v>0</v>
      </c>
      <c r="BU148" s="305">
        <f t="shared" si="208"/>
        <v>0</v>
      </c>
      <c r="BV148" s="304">
        <f t="shared" si="209"/>
        <v>0</v>
      </c>
      <c r="BW148" s="301">
        <f t="shared" si="210"/>
        <v>0</v>
      </c>
      <c r="BX148" s="301">
        <f t="shared" si="211"/>
        <v>0</v>
      </c>
      <c r="BY148" s="301">
        <f t="shared" si="212"/>
        <v>0</v>
      </c>
      <c r="BZ148" s="301">
        <f t="shared" si="213"/>
        <v>0</v>
      </c>
      <c r="CA148" s="301">
        <f t="shared" si="214"/>
        <v>0</v>
      </c>
      <c r="CB148" s="301">
        <f t="shared" si="215"/>
        <v>0</v>
      </c>
      <c r="CC148" s="301">
        <f t="shared" si="216"/>
        <v>0</v>
      </c>
      <c r="CD148" s="301">
        <f t="shared" si="217"/>
        <v>0</v>
      </c>
      <c r="CE148" s="301">
        <f t="shared" si="218"/>
        <v>0</v>
      </c>
      <c r="CF148" s="300">
        <f t="shared" si="219"/>
        <v>0</v>
      </c>
      <c r="CG148" s="300"/>
      <c r="CH148" s="300">
        <f t="shared" si="220"/>
        <v>0</v>
      </c>
      <c r="CI148" s="300">
        <f t="shared" si="221"/>
        <v>0</v>
      </c>
      <c r="CJ148" s="300">
        <f t="shared" si="222"/>
        <v>0</v>
      </c>
      <c r="CK148" s="300">
        <f t="shared" si="223"/>
        <v>0</v>
      </c>
      <c r="CL148" s="303"/>
      <c r="CM148" s="302">
        <f t="shared" si="224"/>
        <v>0</v>
      </c>
      <c r="CN148" s="302">
        <f t="shared" si="225"/>
        <v>0</v>
      </c>
      <c r="CO148" s="301">
        <f t="shared" si="226"/>
        <v>0</v>
      </c>
      <c r="CP148" s="301">
        <f t="shared" si="227"/>
        <v>0</v>
      </c>
      <c r="CQ148" s="301">
        <f t="shared" si="228"/>
        <v>0</v>
      </c>
      <c r="CR148" s="301">
        <f t="shared" si="229"/>
        <v>0</v>
      </c>
      <c r="CS148" s="301">
        <f t="shared" si="230"/>
        <v>0</v>
      </c>
      <c r="CT148" s="301">
        <f t="shared" si="231"/>
        <v>0</v>
      </c>
      <c r="CU148" s="301">
        <f t="shared" si="232"/>
        <v>0</v>
      </c>
      <c r="CV148" s="301">
        <f t="shared" si="233"/>
        <v>0</v>
      </c>
      <c r="CW148" s="301">
        <f t="shared" si="234"/>
        <v>0</v>
      </c>
      <c r="CX148" s="301">
        <f t="shared" si="235"/>
        <v>0</v>
      </c>
      <c r="CY148" s="301">
        <f t="shared" si="236"/>
        <v>0</v>
      </c>
      <c r="CZ148" s="301">
        <f t="shared" si="237"/>
        <v>0</v>
      </c>
      <c r="DA148" s="300">
        <f t="shared" si="238"/>
        <v>0</v>
      </c>
      <c r="DC148" s="299">
        <f t="shared" si="239"/>
        <v>0</v>
      </c>
      <c r="DD148" s="299">
        <f t="shared" si="240"/>
        <v>0</v>
      </c>
      <c r="DE148" s="299">
        <f t="shared" si="241"/>
        <v>0</v>
      </c>
    </row>
    <row r="149" spans="2:109" x14ac:dyDescent="0.2">
      <c r="B149" s="368"/>
      <c r="C149" s="368"/>
      <c r="D149" s="315"/>
      <c r="E149" s="315"/>
      <c r="F149" s="315"/>
      <c r="G149" s="368"/>
      <c r="H149" s="368"/>
      <c r="I149" s="368"/>
      <c r="J149" s="368"/>
      <c r="K149" s="368"/>
      <c r="M149" s="344" t="str">
        <f t="shared" si="163"/>
        <v/>
      </c>
      <c r="N149" s="367" t="str">
        <f t="shared" si="243"/>
        <v/>
      </c>
      <c r="O149" s="344" t="str">
        <f t="shared" si="242"/>
        <v/>
      </c>
      <c r="P149" s="347"/>
      <c r="Q149" s="232" t="str">
        <f t="shared" si="164"/>
        <v/>
      </c>
      <c r="AB149" s="314" t="str">
        <f t="shared" si="165"/>
        <v/>
      </c>
      <c r="AC149" s="312" t="str">
        <f t="shared" si="166"/>
        <v/>
      </c>
      <c r="AD149" s="313" t="str">
        <f t="shared" si="167"/>
        <v/>
      </c>
      <c r="AE149" s="312" t="str">
        <f t="shared" si="168"/>
        <v/>
      </c>
      <c r="AF149" s="313" t="str">
        <f t="shared" si="169"/>
        <v/>
      </c>
      <c r="AG149" s="312" t="str">
        <f t="shared" si="170"/>
        <v/>
      </c>
      <c r="AH149" s="313" t="str">
        <f t="shared" si="171"/>
        <v/>
      </c>
      <c r="AI149" s="312" t="str">
        <f t="shared" si="172"/>
        <v/>
      </c>
      <c r="AJ149" s="311" t="str">
        <f t="shared" si="173"/>
        <v/>
      </c>
      <c r="AK149" s="310" t="str">
        <f t="shared" si="174"/>
        <v/>
      </c>
      <c r="AL149" s="310" t="str">
        <f t="shared" si="175"/>
        <v/>
      </c>
      <c r="AM149" s="309" t="str">
        <f t="shared" si="176"/>
        <v/>
      </c>
      <c r="AN149" s="309" t="str">
        <f t="shared" si="177"/>
        <v/>
      </c>
      <c r="AP149" s="306">
        <f t="shared" si="178"/>
        <v>0</v>
      </c>
      <c r="AQ149" s="306">
        <f t="shared" si="179"/>
        <v>0</v>
      </c>
      <c r="AR149" s="308">
        <f t="shared" si="180"/>
        <v>0</v>
      </c>
      <c r="AS149" s="306">
        <f t="shared" si="181"/>
        <v>0</v>
      </c>
      <c r="AT149" s="306">
        <f t="shared" si="182"/>
        <v>0</v>
      </c>
      <c r="AU149" s="306">
        <f t="shared" si="183"/>
        <v>0</v>
      </c>
      <c r="AV149" s="306">
        <f t="shared" si="184"/>
        <v>0</v>
      </c>
      <c r="AW149" s="306">
        <f t="shared" si="185"/>
        <v>0</v>
      </c>
      <c r="AX149" s="306">
        <f t="shared" si="186"/>
        <v>0</v>
      </c>
      <c r="AY149" s="305">
        <f t="shared" si="187"/>
        <v>0</v>
      </c>
      <c r="AZ149" s="304">
        <f t="shared" si="188"/>
        <v>0</v>
      </c>
      <c r="BA149" s="301">
        <f t="shared" si="189"/>
        <v>0</v>
      </c>
      <c r="BB149" s="301">
        <f t="shared" si="190"/>
        <v>0</v>
      </c>
      <c r="BC149" s="301">
        <f t="shared" si="191"/>
        <v>0</v>
      </c>
      <c r="BD149" s="301">
        <f t="shared" si="192"/>
        <v>0</v>
      </c>
      <c r="BE149" s="301">
        <f t="shared" si="193"/>
        <v>0</v>
      </c>
      <c r="BF149" s="301">
        <f t="shared" si="194"/>
        <v>0</v>
      </c>
      <c r="BG149" s="301">
        <f t="shared" si="195"/>
        <v>0</v>
      </c>
      <c r="BH149" s="301">
        <f t="shared" si="196"/>
        <v>0</v>
      </c>
      <c r="BI149" s="301">
        <f t="shared" si="197"/>
        <v>0</v>
      </c>
      <c r="BJ149" s="300">
        <f t="shared" si="198"/>
        <v>0</v>
      </c>
      <c r="BL149" s="306">
        <f t="shared" si="199"/>
        <v>0</v>
      </c>
      <c r="BM149" s="306">
        <f t="shared" si="200"/>
        <v>0</v>
      </c>
      <c r="BN149" s="308">
        <f t="shared" si="201"/>
        <v>0</v>
      </c>
      <c r="BO149" s="307">
        <f t="shared" si="202"/>
        <v>0</v>
      </c>
      <c r="BP149" s="307">
        <f t="shared" si="203"/>
        <v>0</v>
      </c>
      <c r="BQ149" s="306">
        <f t="shared" si="204"/>
        <v>0</v>
      </c>
      <c r="BR149" s="306">
        <f t="shared" si="205"/>
        <v>0</v>
      </c>
      <c r="BS149" s="306">
        <f t="shared" si="206"/>
        <v>0</v>
      </c>
      <c r="BT149" s="306">
        <f t="shared" si="207"/>
        <v>0</v>
      </c>
      <c r="BU149" s="305">
        <f t="shared" si="208"/>
        <v>0</v>
      </c>
      <c r="BV149" s="304">
        <f t="shared" si="209"/>
        <v>0</v>
      </c>
      <c r="BW149" s="301">
        <f t="shared" si="210"/>
        <v>0</v>
      </c>
      <c r="BX149" s="301">
        <f t="shared" si="211"/>
        <v>0</v>
      </c>
      <c r="BY149" s="301">
        <f t="shared" si="212"/>
        <v>0</v>
      </c>
      <c r="BZ149" s="301">
        <f t="shared" si="213"/>
        <v>0</v>
      </c>
      <c r="CA149" s="301">
        <f t="shared" si="214"/>
        <v>0</v>
      </c>
      <c r="CB149" s="301">
        <f t="shared" si="215"/>
        <v>0</v>
      </c>
      <c r="CC149" s="301">
        <f t="shared" si="216"/>
        <v>0</v>
      </c>
      <c r="CD149" s="301">
        <f t="shared" si="217"/>
        <v>0</v>
      </c>
      <c r="CE149" s="301">
        <f t="shared" si="218"/>
        <v>0</v>
      </c>
      <c r="CF149" s="300">
        <f t="shared" si="219"/>
        <v>0</v>
      </c>
      <c r="CG149" s="300"/>
      <c r="CH149" s="300">
        <f t="shared" si="220"/>
        <v>0</v>
      </c>
      <c r="CI149" s="300">
        <f t="shared" si="221"/>
        <v>0</v>
      </c>
      <c r="CJ149" s="300">
        <f t="shared" si="222"/>
        <v>0</v>
      </c>
      <c r="CK149" s="300">
        <f t="shared" si="223"/>
        <v>0</v>
      </c>
      <c r="CL149" s="303"/>
      <c r="CM149" s="302">
        <f t="shared" si="224"/>
        <v>0</v>
      </c>
      <c r="CN149" s="302">
        <f t="shared" si="225"/>
        <v>0</v>
      </c>
      <c r="CO149" s="301">
        <f t="shared" si="226"/>
        <v>0</v>
      </c>
      <c r="CP149" s="301">
        <f t="shared" si="227"/>
        <v>0</v>
      </c>
      <c r="CQ149" s="301">
        <f t="shared" si="228"/>
        <v>0</v>
      </c>
      <c r="CR149" s="301">
        <f t="shared" si="229"/>
        <v>0</v>
      </c>
      <c r="CS149" s="301">
        <f t="shared" si="230"/>
        <v>0</v>
      </c>
      <c r="CT149" s="301">
        <f t="shared" si="231"/>
        <v>0</v>
      </c>
      <c r="CU149" s="301">
        <f t="shared" si="232"/>
        <v>0</v>
      </c>
      <c r="CV149" s="301">
        <f t="shared" si="233"/>
        <v>0</v>
      </c>
      <c r="CW149" s="301">
        <f t="shared" si="234"/>
        <v>0</v>
      </c>
      <c r="CX149" s="301">
        <f t="shared" si="235"/>
        <v>0</v>
      </c>
      <c r="CY149" s="301">
        <f t="shared" si="236"/>
        <v>0</v>
      </c>
      <c r="CZ149" s="301">
        <f t="shared" si="237"/>
        <v>0</v>
      </c>
      <c r="DA149" s="300">
        <f t="shared" si="238"/>
        <v>0</v>
      </c>
      <c r="DC149" s="299">
        <f t="shared" si="239"/>
        <v>0</v>
      </c>
      <c r="DD149" s="299">
        <f t="shared" si="240"/>
        <v>0</v>
      </c>
      <c r="DE149" s="299">
        <f t="shared" si="241"/>
        <v>0</v>
      </c>
    </row>
    <row r="150" spans="2:109" x14ac:dyDescent="0.2">
      <c r="B150" s="368"/>
      <c r="C150" s="368"/>
      <c r="D150" s="315"/>
      <c r="E150" s="315"/>
      <c r="F150" s="315"/>
      <c r="G150" s="368"/>
      <c r="H150" s="368"/>
      <c r="I150" s="368"/>
      <c r="J150" s="368"/>
      <c r="K150" s="368"/>
      <c r="M150" s="344" t="str">
        <f t="shared" si="163"/>
        <v/>
      </c>
      <c r="N150" s="367" t="str">
        <f t="shared" si="243"/>
        <v/>
      </c>
      <c r="O150" s="344" t="str">
        <f t="shared" si="242"/>
        <v/>
      </c>
      <c r="P150" s="347"/>
      <c r="Q150" s="232" t="str">
        <f t="shared" si="164"/>
        <v/>
      </c>
      <c r="AB150" s="314" t="str">
        <f t="shared" si="165"/>
        <v/>
      </c>
      <c r="AC150" s="312" t="str">
        <f t="shared" si="166"/>
        <v/>
      </c>
      <c r="AD150" s="313" t="str">
        <f t="shared" si="167"/>
        <v/>
      </c>
      <c r="AE150" s="312" t="str">
        <f t="shared" si="168"/>
        <v/>
      </c>
      <c r="AF150" s="313" t="str">
        <f t="shared" si="169"/>
        <v/>
      </c>
      <c r="AG150" s="312" t="str">
        <f t="shared" si="170"/>
        <v/>
      </c>
      <c r="AH150" s="313" t="str">
        <f t="shared" si="171"/>
        <v/>
      </c>
      <c r="AI150" s="312" t="str">
        <f t="shared" si="172"/>
        <v/>
      </c>
      <c r="AJ150" s="311" t="str">
        <f t="shared" si="173"/>
        <v/>
      </c>
      <c r="AK150" s="310" t="str">
        <f t="shared" si="174"/>
        <v/>
      </c>
      <c r="AL150" s="310" t="str">
        <f t="shared" si="175"/>
        <v/>
      </c>
      <c r="AM150" s="309" t="str">
        <f t="shared" si="176"/>
        <v/>
      </c>
      <c r="AN150" s="309" t="str">
        <f t="shared" si="177"/>
        <v/>
      </c>
      <c r="AP150" s="306">
        <f t="shared" si="178"/>
        <v>0</v>
      </c>
      <c r="AQ150" s="306">
        <f t="shared" si="179"/>
        <v>0</v>
      </c>
      <c r="AR150" s="308">
        <f t="shared" si="180"/>
        <v>0</v>
      </c>
      <c r="AS150" s="306">
        <f t="shared" si="181"/>
        <v>0</v>
      </c>
      <c r="AT150" s="306">
        <f t="shared" si="182"/>
        <v>0</v>
      </c>
      <c r="AU150" s="306">
        <f t="shared" si="183"/>
        <v>0</v>
      </c>
      <c r="AV150" s="306">
        <f t="shared" si="184"/>
        <v>0</v>
      </c>
      <c r="AW150" s="306">
        <f t="shared" si="185"/>
        <v>0</v>
      </c>
      <c r="AX150" s="306">
        <f t="shared" si="186"/>
        <v>0</v>
      </c>
      <c r="AY150" s="305">
        <f t="shared" si="187"/>
        <v>0</v>
      </c>
      <c r="AZ150" s="304">
        <f t="shared" si="188"/>
        <v>0</v>
      </c>
      <c r="BA150" s="301">
        <f t="shared" si="189"/>
        <v>0</v>
      </c>
      <c r="BB150" s="301">
        <f t="shared" si="190"/>
        <v>0</v>
      </c>
      <c r="BC150" s="301">
        <f t="shared" si="191"/>
        <v>0</v>
      </c>
      <c r="BD150" s="301">
        <f t="shared" si="192"/>
        <v>0</v>
      </c>
      <c r="BE150" s="301">
        <f t="shared" si="193"/>
        <v>0</v>
      </c>
      <c r="BF150" s="301">
        <f t="shared" si="194"/>
        <v>0</v>
      </c>
      <c r="BG150" s="301">
        <f t="shared" si="195"/>
        <v>0</v>
      </c>
      <c r="BH150" s="301">
        <f t="shared" si="196"/>
        <v>0</v>
      </c>
      <c r="BI150" s="301">
        <f t="shared" si="197"/>
        <v>0</v>
      </c>
      <c r="BJ150" s="300">
        <f t="shared" si="198"/>
        <v>0</v>
      </c>
      <c r="BL150" s="306">
        <f t="shared" si="199"/>
        <v>0</v>
      </c>
      <c r="BM150" s="306">
        <f t="shared" si="200"/>
        <v>0</v>
      </c>
      <c r="BN150" s="308">
        <f t="shared" si="201"/>
        <v>0</v>
      </c>
      <c r="BO150" s="307">
        <f t="shared" si="202"/>
        <v>0</v>
      </c>
      <c r="BP150" s="307">
        <f t="shared" si="203"/>
        <v>0</v>
      </c>
      <c r="BQ150" s="306">
        <f t="shared" si="204"/>
        <v>0</v>
      </c>
      <c r="BR150" s="306">
        <f t="shared" si="205"/>
        <v>0</v>
      </c>
      <c r="BS150" s="306">
        <f t="shared" si="206"/>
        <v>0</v>
      </c>
      <c r="BT150" s="306">
        <f t="shared" si="207"/>
        <v>0</v>
      </c>
      <c r="BU150" s="305">
        <f t="shared" si="208"/>
        <v>0</v>
      </c>
      <c r="BV150" s="304">
        <f t="shared" si="209"/>
        <v>0</v>
      </c>
      <c r="BW150" s="301">
        <f t="shared" si="210"/>
        <v>0</v>
      </c>
      <c r="BX150" s="301">
        <f t="shared" si="211"/>
        <v>0</v>
      </c>
      <c r="BY150" s="301">
        <f t="shared" si="212"/>
        <v>0</v>
      </c>
      <c r="BZ150" s="301">
        <f t="shared" si="213"/>
        <v>0</v>
      </c>
      <c r="CA150" s="301">
        <f t="shared" si="214"/>
        <v>0</v>
      </c>
      <c r="CB150" s="301">
        <f t="shared" si="215"/>
        <v>0</v>
      </c>
      <c r="CC150" s="301">
        <f t="shared" si="216"/>
        <v>0</v>
      </c>
      <c r="CD150" s="301">
        <f t="shared" si="217"/>
        <v>0</v>
      </c>
      <c r="CE150" s="301">
        <f t="shared" si="218"/>
        <v>0</v>
      </c>
      <c r="CF150" s="300">
        <f t="shared" si="219"/>
        <v>0</v>
      </c>
      <c r="CG150" s="300"/>
      <c r="CH150" s="300">
        <f t="shared" si="220"/>
        <v>0</v>
      </c>
      <c r="CI150" s="300">
        <f t="shared" si="221"/>
        <v>0</v>
      </c>
      <c r="CJ150" s="300">
        <f t="shared" si="222"/>
        <v>0</v>
      </c>
      <c r="CK150" s="300">
        <f t="shared" si="223"/>
        <v>0</v>
      </c>
      <c r="CL150" s="303"/>
      <c r="CM150" s="302">
        <f t="shared" si="224"/>
        <v>0</v>
      </c>
      <c r="CN150" s="302">
        <f t="shared" si="225"/>
        <v>0</v>
      </c>
      <c r="CO150" s="301">
        <f t="shared" si="226"/>
        <v>0</v>
      </c>
      <c r="CP150" s="301">
        <f t="shared" si="227"/>
        <v>0</v>
      </c>
      <c r="CQ150" s="301">
        <f t="shared" si="228"/>
        <v>0</v>
      </c>
      <c r="CR150" s="301">
        <f t="shared" si="229"/>
        <v>0</v>
      </c>
      <c r="CS150" s="301">
        <f t="shared" si="230"/>
        <v>0</v>
      </c>
      <c r="CT150" s="301">
        <f t="shared" si="231"/>
        <v>0</v>
      </c>
      <c r="CU150" s="301">
        <f t="shared" si="232"/>
        <v>0</v>
      </c>
      <c r="CV150" s="301">
        <f t="shared" si="233"/>
        <v>0</v>
      </c>
      <c r="CW150" s="301">
        <f t="shared" si="234"/>
        <v>0</v>
      </c>
      <c r="CX150" s="301">
        <f t="shared" si="235"/>
        <v>0</v>
      </c>
      <c r="CY150" s="301">
        <f t="shared" si="236"/>
        <v>0</v>
      </c>
      <c r="CZ150" s="301">
        <f t="shared" si="237"/>
        <v>0</v>
      </c>
      <c r="DA150" s="300">
        <f t="shared" si="238"/>
        <v>0</v>
      </c>
      <c r="DC150" s="299">
        <f t="shared" si="239"/>
        <v>0</v>
      </c>
      <c r="DD150" s="299">
        <f t="shared" si="240"/>
        <v>0</v>
      </c>
      <c r="DE150" s="299">
        <f t="shared" si="241"/>
        <v>0</v>
      </c>
    </row>
    <row r="151" spans="2:109" x14ac:dyDescent="0.2">
      <c r="B151" s="368"/>
      <c r="C151" s="368"/>
      <c r="D151" s="315"/>
      <c r="E151" s="315"/>
      <c r="F151" s="315"/>
      <c r="G151" s="368"/>
      <c r="H151" s="368"/>
      <c r="I151" s="368"/>
      <c r="J151" s="368"/>
      <c r="K151" s="368"/>
      <c r="M151" s="344" t="str">
        <f t="shared" si="163"/>
        <v/>
      </c>
      <c r="N151" s="367" t="str">
        <f t="shared" si="243"/>
        <v/>
      </c>
      <c r="O151" s="344" t="str">
        <f t="shared" si="242"/>
        <v/>
      </c>
      <c r="P151" s="347"/>
      <c r="Q151" s="232" t="str">
        <f t="shared" si="164"/>
        <v/>
      </c>
      <c r="AB151" s="314" t="str">
        <f t="shared" si="165"/>
        <v/>
      </c>
      <c r="AC151" s="312" t="str">
        <f t="shared" si="166"/>
        <v/>
      </c>
      <c r="AD151" s="313" t="str">
        <f t="shared" si="167"/>
        <v/>
      </c>
      <c r="AE151" s="312" t="str">
        <f t="shared" si="168"/>
        <v/>
      </c>
      <c r="AF151" s="313" t="str">
        <f t="shared" si="169"/>
        <v/>
      </c>
      <c r="AG151" s="312" t="str">
        <f t="shared" si="170"/>
        <v/>
      </c>
      <c r="AH151" s="313" t="str">
        <f t="shared" si="171"/>
        <v/>
      </c>
      <c r="AI151" s="312" t="str">
        <f t="shared" si="172"/>
        <v/>
      </c>
      <c r="AJ151" s="311" t="str">
        <f t="shared" si="173"/>
        <v/>
      </c>
      <c r="AK151" s="310" t="str">
        <f t="shared" si="174"/>
        <v/>
      </c>
      <c r="AL151" s="310" t="str">
        <f t="shared" si="175"/>
        <v/>
      </c>
      <c r="AM151" s="309" t="str">
        <f t="shared" si="176"/>
        <v/>
      </c>
      <c r="AN151" s="309" t="str">
        <f t="shared" si="177"/>
        <v/>
      </c>
      <c r="AP151" s="306">
        <f t="shared" si="178"/>
        <v>0</v>
      </c>
      <c r="AQ151" s="306">
        <f t="shared" si="179"/>
        <v>0</v>
      </c>
      <c r="AR151" s="308">
        <f t="shared" si="180"/>
        <v>0</v>
      </c>
      <c r="AS151" s="306">
        <f t="shared" si="181"/>
        <v>0</v>
      </c>
      <c r="AT151" s="306">
        <f t="shared" si="182"/>
        <v>0</v>
      </c>
      <c r="AU151" s="306">
        <f t="shared" si="183"/>
        <v>0</v>
      </c>
      <c r="AV151" s="306">
        <f t="shared" si="184"/>
        <v>0</v>
      </c>
      <c r="AW151" s="306">
        <f t="shared" si="185"/>
        <v>0</v>
      </c>
      <c r="AX151" s="306">
        <f t="shared" si="186"/>
        <v>0</v>
      </c>
      <c r="AY151" s="305">
        <f t="shared" si="187"/>
        <v>0</v>
      </c>
      <c r="AZ151" s="304">
        <f t="shared" si="188"/>
        <v>0</v>
      </c>
      <c r="BA151" s="301">
        <f t="shared" si="189"/>
        <v>0</v>
      </c>
      <c r="BB151" s="301">
        <f t="shared" si="190"/>
        <v>0</v>
      </c>
      <c r="BC151" s="301">
        <f t="shared" si="191"/>
        <v>0</v>
      </c>
      <c r="BD151" s="301">
        <f t="shared" si="192"/>
        <v>0</v>
      </c>
      <c r="BE151" s="301">
        <f t="shared" si="193"/>
        <v>0</v>
      </c>
      <c r="BF151" s="301">
        <f t="shared" si="194"/>
        <v>0</v>
      </c>
      <c r="BG151" s="301">
        <f t="shared" si="195"/>
        <v>0</v>
      </c>
      <c r="BH151" s="301">
        <f t="shared" si="196"/>
        <v>0</v>
      </c>
      <c r="BI151" s="301">
        <f t="shared" si="197"/>
        <v>0</v>
      </c>
      <c r="BJ151" s="300">
        <f t="shared" si="198"/>
        <v>0</v>
      </c>
      <c r="BL151" s="306">
        <f t="shared" si="199"/>
        <v>0</v>
      </c>
      <c r="BM151" s="306">
        <f t="shared" si="200"/>
        <v>0</v>
      </c>
      <c r="BN151" s="308">
        <f t="shared" si="201"/>
        <v>0</v>
      </c>
      <c r="BO151" s="307">
        <f t="shared" si="202"/>
        <v>0</v>
      </c>
      <c r="BP151" s="307">
        <f t="shared" si="203"/>
        <v>0</v>
      </c>
      <c r="BQ151" s="306">
        <f t="shared" si="204"/>
        <v>0</v>
      </c>
      <c r="BR151" s="306">
        <f t="shared" si="205"/>
        <v>0</v>
      </c>
      <c r="BS151" s="306">
        <f t="shared" si="206"/>
        <v>0</v>
      </c>
      <c r="BT151" s="306">
        <f t="shared" si="207"/>
        <v>0</v>
      </c>
      <c r="BU151" s="305">
        <f t="shared" si="208"/>
        <v>0</v>
      </c>
      <c r="BV151" s="304">
        <f t="shared" si="209"/>
        <v>0</v>
      </c>
      <c r="BW151" s="301">
        <f t="shared" si="210"/>
        <v>0</v>
      </c>
      <c r="BX151" s="301">
        <f t="shared" si="211"/>
        <v>0</v>
      </c>
      <c r="BY151" s="301">
        <f t="shared" si="212"/>
        <v>0</v>
      </c>
      <c r="BZ151" s="301">
        <f t="shared" si="213"/>
        <v>0</v>
      </c>
      <c r="CA151" s="301">
        <f t="shared" si="214"/>
        <v>0</v>
      </c>
      <c r="CB151" s="301">
        <f t="shared" si="215"/>
        <v>0</v>
      </c>
      <c r="CC151" s="301">
        <f t="shared" si="216"/>
        <v>0</v>
      </c>
      <c r="CD151" s="301">
        <f t="shared" si="217"/>
        <v>0</v>
      </c>
      <c r="CE151" s="301">
        <f t="shared" si="218"/>
        <v>0</v>
      </c>
      <c r="CF151" s="300">
        <f t="shared" si="219"/>
        <v>0</v>
      </c>
      <c r="CG151" s="300"/>
      <c r="CH151" s="300">
        <f t="shared" si="220"/>
        <v>0</v>
      </c>
      <c r="CI151" s="300">
        <f t="shared" si="221"/>
        <v>0</v>
      </c>
      <c r="CJ151" s="300">
        <f t="shared" si="222"/>
        <v>0</v>
      </c>
      <c r="CK151" s="300">
        <f t="shared" si="223"/>
        <v>0</v>
      </c>
      <c r="CL151" s="303"/>
      <c r="CM151" s="302">
        <f t="shared" si="224"/>
        <v>0</v>
      </c>
      <c r="CN151" s="302">
        <f t="shared" si="225"/>
        <v>0</v>
      </c>
      <c r="CO151" s="301">
        <f t="shared" si="226"/>
        <v>0</v>
      </c>
      <c r="CP151" s="301">
        <f t="shared" si="227"/>
        <v>0</v>
      </c>
      <c r="CQ151" s="301">
        <f t="shared" si="228"/>
        <v>0</v>
      </c>
      <c r="CR151" s="301">
        <f t="shared" si="229"/>
        <v>0</v>
      </c>
      <c r="CS151" s="301">
        <f t="shared" si="230"/>
        <v>0</v>
      </c>
      <c r="CT151" s="301">
        <f t="shared" si="231"/>
        <v>0</v>
      </c>
      <c r="CU151" s="301">
        <f t="shared" si="232"/>
        <v>0</v>
      </c>
      <c r="CV151" s="301">
        <f t="shared" si="233"/>
        <v>0</v>
      </c>
      <c r="CW151" s="301">
        <f t="shared" si="234"/>
        <v>0</v>
      </c>
      <c r="CX151" s="301">
        <f t="shared" si="235"/>
        <v>0</v>
      </c>
      <c r="CY151" s="301">
        <f t="shared" si="236"/>
        <v>0</v>
      </c>
      <c r="CZ151" s="301">
        <f t="shared" si="237"/>
        <v>0</v>
      </c>
      <c r="DA151" s="300">
        <f t="shared" si="238"/>
        <v>0</v>
      </c>
      <c r="DC151" s="299">
        <f t="shared" si="239"/>
        <v>0</v>
      </c>
      <c r="DD151" s="299">
        <f t="shared" si="240"/>
        <v>0</v>
      </c>
      <c r="DE151" s="299">
        <f t="shared" si="241"/>
        <v>0</v>
      </c>
    </row>
    <row r="152" spans="2:109" x14ac:dyDescent="0.2">
      <c r="B152" s="368"/>
      <c r="C152" s="368"/>
      <c r="D152" s="315"/>
      <c r="E152" s="315"/>
      <c r="F152" s="315"/>
      <c r="G152" s="368"/>
      <c r="H152" s="368"/>
      <c r="I152" s="368"/>
      <c r="J152" s="368"/>
      <c r="K152" s="368"/>
      <c r="M152" s="344" t="str">
        <f t="shared" si="163"/>
        <v/>
      </c>
      <c r="N152" s="367" t="str">
        <f t="shared" si="243"/>
        <v/>
      </c>
      <c r="O152" s="344" t="str">
        <f t="shared" si="242"/>
        <v/>
      </c>
      <c r="P152" s="347"/>
      <c r="Q152" s="232" t="str">
        <f t="shared" si="164"/>
        <v/>
      </c>
      <c r="AB152" s="314" t="str">
        <f t="shared" si="165"/>
        <v/>
      </c>
      <c r="AC152" s="312" t="str">
        <f t="shared" si="166"/>
        <v/>
      </c>
      <c r="AD152" s="313" t="str">
        <f t="shared" si="167"/>
        <v/>
      </c>
      <c r="AE152" s="312" t="str">
        <f t="shared" si="168"/>
        <v/>
      </c>
      <c r="AF152" s="313" t="str">
        <f t="shared" si="169"/>
        <v/>
      </c>
      <c r="AG152" s="312" t="str">
        <f t="shared" si="170"/>
        <v/>
      </c>
      <c r="AH152" s="313" t="str">
        <f t="shared" si="171"/>
        <v/>
      </c>
      <c r="AI152" s="312" t="str">
        <f t="shared" si="172"/>
        <v/>
      </c>
      <c r="AJ152" s="311" t="str">
        <f t="shared" si="173"/>
        <v/>
      </c>
      <c r="AK152" s="310" t="str">
        <f t="shared" si="174"/>
        <v/>
      </c>
      <c r="AL152" s="310" t="str">
        <f t="shared" si="175"/>
        <v/>
      </c>
      <c r="AM152" s="309" t="str">
        <f t="shared" si="176"/>
        <v/>
      </c>
      <c r="AN152" s="309" t="str">
        <f t="shared" si="177"/>
        <v/>
      </c>
      <c r="AP152" s="306">
        <f t="shared" si="178"/>
        <v>0</v>
      </c>
      <c r="AQ152" s="306">
        <f t="shared" si="179"/>
        <v>0</v>
      </c>
      <c r="AR152" s="308">
        <f t="shared" si="180"/>
        <v>0</v>
      </c>
      <c r="AS152" s="306">
        <f t="shared" si="181"/>
        <v>0</v>
      </c>
      <c r="AT152" s="306">
        <f t="shared" si="182"/>
        <v>0</v>
      </c>
      <c r="AU152" s="306">
        <f t="shared" si="183"/>
        <v>0</v>
      </c>
      <c r="AV152" s="306">
        <f t="shared" si="184"/>
        <v>0</v>
      </c>
      <c r="AW152" s="306">
        <f t="shared" si="185"/>
        <v>0</v>
      </c>
      <c r="AX152" s="306">
        <f t="shared" si="186"/>
        <v>0</v>
      </c>
      <c r="AY152" s="305">
        <f t="shared" si="187"/>
        <v>0</v>
      </c>
      <c r="AZ152" s="304">
        <f t="shared" si="188"/>
        <v>0</v>
      </c>
      <c r="BA152" s="301">
        <f t="shared" si="189"/>
        <v>0</v>
      </c>
      <c r="BB152" s="301">
        <f t="shared" si="190"/>
        <v>0</v>
      </c>
      <c r="BC152" s="301">
        <f t="shared" si="191"/>
        <v>0</v>
      </c>
      <c r="BD152" s="301">
        <f t="shared" si="192"/>
        <v>0</v>
      </c>
      <c r="BE152" s="301">
        <f t="shared" si="193"/>
        <v>0</v>
      </c>
      <c r="BF152" s="301">
        <f t="shared" si="194"/>
        <v>0</v>
      </c>
      <c r="BG152" s="301">
        <f t="shared" si="195"/>
        <v>0</v>
      </c>
      <c r="BH152" s="301">
        <f t="shared" si="196"/>
        <v>0</v>
      </c>
      <c r="BI152" s="301">
        <f t="shared" si="197"/>
        <v>0</v>
      </c>
      <c r="BJ152" s="300">
        <f t="shared" si="198"/>
        <v>0</v>
      </c>
      <c r="BL152" s="306">
        <f t="shared" si="199"/>
        <v>0</v>
      </c>
      <c r="BM152" s="306">
        <f t="shared" si="200"/>
        <v>0</v>
      </c>
      <c r="BN152" s="308">
        <f t="shared" si="201"/>
        <v>0</v>
      </c>
      <c r="BO152" s="307">
        <f t="shared" si="202"/>
        <v>0</v>
      </c>
      <c r="BP152" s="307">
        <f t="shared" si="203"/>
        <v>0</v>
      </c>
      <c r="BQ152" s="306">
        <f t="shared" si="204"/>
        <v>0</v>
      </c>
      <c r="BR152" s="306">
        <f t="shared" si="205"/>
        <v>0</v>
      </c>
      <c r="BS152" s="306">
        <f t="shared" si="206"/>
        <v>0</v>
      </c>
      <c r="BT152" s="306">
        <f t="shared" si="207"/>
        <v>0</v>
      </c>
      <c r="BU152" s="305">
        <f t="shared" si="208"/>
        <v>0</v>
      </c>
      <c r="BV152" s="304">
        <f t="shared" si="209"/>
        <v>0</v>
      </c>
      <c r="BW152" s="301">
        <f t="shared" si="210"/>
        <v>0</v>
      </c>
      <c r="BX152" s="301">
        <f t="shared" si="211"/>
        <v>0</v>
      </c>
      <c r="BY152" s="301">
        <f t="shared" si="212"/>
        <v>0</v>
      </c>
      <c r="BZ152" s="301">
        <f t="shared" si="213"/>
        <v>0</v>
      </c>
      <c r="CA152" s="301">
        <f t="shared" si="214"/>
        <v>0</v>
      </c>
      <c r="CB152" s="301">
        <f t="shared" si="215"/>
        <v>0</v>
      </c>
      <c r="CC152" s="301">
        <f t="shared" si="216"/>
        <v>0</v>
      </c>
      <c r="CD152" s="301">
        <f t="shared" si="217"/>
        <v>0</v>
      </c>
      <c r="CE152" s="301">
        <f t="shared" si="218"/>
        <v>0</v>
      </c>
      <c r="CF152" s="300">
        <f t="shared" si="219"/>
        <v>0</v>
      </c>
      <c r="CG152" s="300"/>
      <c r="CH152" s="300">
        <f t="shared" si="220"/>
        <v>0</v>
      </c>
      <c r="CI152" s="300">
        <f t="shared" si="221"/>
        <v>0</v>
      </c>
      <c r="CJ152" s="300">
        <f t="shared" si="222"/>
        <v>0</v>
      </c>
      <c r="CK152" s="300">
        <f t="shared" si="223"/>
        <v>0</v>
      </c>
      <c r="CL152" s="303"/>
      <c r="CM152" s="302">
        <f t="shared" si="224"/>
        <v>0</v>
      </c>
      <c r="CN152" s="302">
        <f t="shared" si="225"/>
        <v>0</v>
      </c>
      <c r="CO152" s="301">
        <f t="shared" si="226"/>
        <v>0</v>
      </c>
      <c r="CP152" s="301">
        <f t="shared" si="227"/>
        <v>0</v>
      </c>
      <c r="CQ152" s="301">
        <f t="shared" si="228"/>
        <v>0</v>
      </c>
      <c r="CR152" s="301">
        <f t="shared" si="229"/>
        <v>0</v>
      </c>
      <c r="CS152" s="301">
        <f t="shared" si="230"/>
        <v>0</v>
      </c>
      <c r="CT152" s="301">
        <f t="shared" si="231"/>
        <v>0</v>
      </c>
      <c r="CU152" s="301">
        <f t="shared" si="232"/>
        <v>0</v>
      </c>
      <c r="CV152" s="301">
        <f t="shared" si="233"/>
        <v>0</v>
      </c>
      <c r="CW152" s="301">
        <f t="shared" si="234"/>
        <v>0</v>
      </c>
      <c r="CX152" s="301">
        <f t="shared" si="235"/>
        <v>0</v>
      </c>
      <c r="CY152" s="301">
        <f t="shared" si="236"/>
        <v>0</v>
      </c>
      <c r="CZ152" s="301">
        <f t="shared" si="237"/>
        <v>0</v>
      </c>
      <c r="DA152" s="300">
        <f t="shared" si="238"/>
        <v>0</v>
      </c>
      <c r="DC152" s="299">
        <f t="shared" si="239"/>
        <v>0</v>
      </c>
      <c r="DD152" s="299">
        <f t="shared" si="240"/>
        <v>0</v>
      </c>
      <c r="DE152" s="299">
        <f t="shared" si="241"/>
        <v>0</v>
      </c>
    </row>
    <row r="153" spans="2:109" x14ac:dyDescent="0.2">
      <c r="B153" s="368"/>
      <c r="C153" s="368"/>
      <c r="D153" s="315"/>
      <c r="E153" s="315"/>
      <c r="F153" s="315"/>
      <c r="G153" s="368"/>
      <c r="H153" s="368"/>
      <c r="I153" s="368"/>
      <c r="J153" s="368"/>
      <c r="K153" s="368"/>
      <c r="M153" s="344" t="str">
        <f t="shared" si="163"/>
        <v/>
      </c>
      <c r="N153" s="367" t="str">
        <f t="shared" si="243"/>
        <v/>
      </c>
      <c r="O153" s="344" t="str">
        <f t="shared" si="242"/>
        <v/>
      </c>
      <c r="P153" s="347"/>
      <c r="Q153" s="232" t="str">
        <f t="shared" si="164"/>
        <v/>
      </c>
      <c r="AB153" s="314" t="str">
        <f t="shared" si="165"/>
        <v/>
      </c>
      <c r="AC153" s="312" t="str">
        <f t="shared" si="166"/>
        <v/>
      </c>
      <c r="AD153" s="313" t="str">
        <f t="shared" si="167"/>
        <v/>
      </c>
      <c r="AE153" s="312" t="str">
        <f t="shared" si="168"/>
        <v/>
      </c>
      <c r="AF153" s="313" t="str">
        <f t="shared" si="169"/>
        <v/>
      </c>
      <c r="AG153" s="312" t="str">
        <f t="shared" si="170"/>
        <v/>
      </c>
      <c r="AH153" s="313" t="str">
        <f t="shared" si="171"/>
        <v/>
      </c>
      <c r="AI153" s="312" t="str">
        <f t="shared" si="172"/>
        <v/>
      </c>
      <c r="AJ153" s="311" t="str">
        <f t="shared" si="173"/>
        <v/>
      </c>
      <c r="AK153" s="310" t="str">
        <f t="shared" si="174"/>
        <v/>
      </c>
      <c r="AL153" s="310" t="str">
        <f t="shared" si="175"/>
        <v/>
      </c>
      <c r="AM153" s="309" t="str">
        <f t="shared" si="176"/>
        <v/>
      </c>
      <c r="AN153" s="309" t="str">
        <f t="shared" si="177"/>
        <v/>
      </c>
      <c r="AP153" s="306">
        <f t="shared" si="178"/>
        <v>0</v>
      </c>
      <c r="AQ153" s="306">
        <f t="shared" si="179"/>
        <v>0</v>
      </c>
      <c r="AR153" s="308">
        <f t="shared" si="180"/>
        <v>0</v>
      </c>
      <c r="AS153" s="306">
        <f t="shared" si="181"/>
        <v>0</v>
      </c>
      <c r="AT153" s="306">
        <f t="shared" si="182"/>
        <v>0</v>
      </c>
      <c r="AU153" s="306">
        <f t="shared" si="183"/>
        <v>0</v>
      </c>
      <c r="AV153" s="306">
        <f t="shared" si="184"/>
        <v>0</v>
      </c>
      <c r="AW153" s="306">
        <f t="shared" si="185"/>
        <v>0</v>
      </c>
      <c r="AX153" s="306">
        <f t="shared" si="186"/>
        <v>0</v>
      </c>
      <c r="AY153" s="305">
        <f t="shared" si="187"/>
        <v>0</v>
      </c>
      <c r="AZ153" s="304">
        <f t="shared" si="188"/>
        <v>0</v>
      </c>
      <c r="BA153" s="301">
        <f t="shared" si="189"/>
        <v>0</v>
      </c>
      <c r="BB153" s="301">
        <f t="shared" si="190"/>
        <v>0</v>
      </c>
      <c r="BC153" s="301">
        <f t="shared" si="191"/>
        <v>0</v>
      </c>
      <c r="BD153" s="301">
        <f t="shared" si="192"/>
        <v>0</v>
      </c>
      <c r="BE153" s="301">
        <f t="shared" si="193"/>
        <v>0</v>
      </c>
      <c r="BF153" s="301">
        <f t="shared" si="194"/>
        <v>0</v>
      </c>
      <c r="BG153" s="301">
        <f t="shared" si="195"/>
        <v>0</v>
      </c>
      <c r="BH153" s="301">
        <f t="shared" si="196"/>
        <v>0</v>
      </c>
      <c r="BI153" s="301">
        <f t="shared" si="197"/>
        <v>0</v>
      </c>
      <c r="BJ153" s="300">
        <f t="shared" si="198"/>
        <v>0</v>
      </c>
      <c r="BL153" s="306">
        <f t="shared" si="199"/>
        <v>0</v>
      </c>
      <c r="BM153" s="306">
        <f t="shared" si="200"/>
        <v>0</v>
      </c>
      <c r="BN153" s="308">
        <f t="shared" si="201"/>
        <v>0</v>
      </c>
      <c r="BO153" s="307">
        <f t="shared" si="202"/>
        <v>0</v>
      </c>
      <c r="BP153" s="307">
        <f t="shared" si="203"/>
        <v>0</v>
      </c>
      <c r="BQ153" s="306">
        <f t="shared" si="204"/>
        <v>0</v>
      </c>
      <c r="BR153" s="306">
        <f t="shared" si="205"/>
        <v>0</v>
      </c>
      <c r="BS153" s="306">
        <f t="shared" si="206"/>
        <v>0</v>
      </c>
      <c r="BT153" s="306">
        <f t="shared" si="207"/>
        <v>0</v>
      </c>
      <c r="BU153" s="305">
        <f t="shared" si="208"/>
        <v>0</v>
      </c>
      <c r="BV153" s="304">
        <f t="shared" si="209"/>
        <v>0</v>
      </c>
      <c r="BW153" s="301">
        <f t="shared" si="210"/>
        <v>0</v>
      </c>
      <c r="BX153" s="301">
        <f t="shared" si="211"/>
        <v>0</v>
      </c>
      <c r="BY153" s="301">
        <f t="shared" si="212"/>
        <v>0</v>
      </c>
      <c r="BZ153" s="301">
        <f t="shared" si="213"/>
        <v>0</v>
      </c>
      <c r="CA153" s="301">
        <f t="shared" si="214"/>
        <v>0</v>
      </c>
      <c r="CB153" s="301">
        <f t="shared" si="215"/>
        <v>0</v>
      </c>
      <c r="CC153" s="301">
        <f t="shared" si="216"/>
        <v>0</v>
      </c>
      <c r="CD153" s="301">
        <f t="shared" si="217"/>
        <v>0</v>
      </c>
      <c r="CE153" s="301">
        <f t="shared" si="218"/>
        <v>0</v>
      </c>
      <c r="CF153" s="300">
        <f t="shared" si="219"/>
        <v>0</v>
      </c>
      <c r="CG153" s="300"/>
      <c r="CH153" s="300">
        <f t="shared" si="220"/>
        <v>0</v>
      </c>
      <c r="CI153" s="300">
        <f t="shared" si="221"/>
        <v>0</v>
      </c>
      <c r="CJ153" s="300">
        <f t="shared" si="222"/>
        <v>0</v>
      </c>
      <c r="CK153" s="300">
        <f t="shared" si="223"/>
        <v>0</v>
      </c>
      <c r="CL153" s="303"/>
      <c r="CM153" s="302">
        <f t="shared" si="224"/>
        <v>0</v>
      </c>
      <c r="CN153" s="302">
        <f t="shared" si="225"/>
        <v>0</v>
      </c>
      <c r="CO153" s="301">
        <f t="shared" si="226"/>
        <v>0</v>
      </c>
      <c r="CP153" s="301">
        <f t="shared" si="227"/>
        <v>0</v>
      </c>
      <c r="CQ153" s="301">
        <f t="shared" si="228"/>
        <v>0</v>
      </c>
      <c r="CR153" s="301">
        <f t="shared" si="229"/>
        <v>0</v>
      </c>
      <c r="CS153" s="301">
        <f t="shared" si="230"/>
        <v>0</v>
      </c>
      <c r="CT153" s="301">
        <f t="shared" si="231"/>
        <v>0</v>
      </c>
      <c r="CU153" s="301">
        <f t="shared" si="232"/>
        <v>0</v>
      </c>
      <c r="CV153" s="301">
        <f t="shared" si="233"/>
        <v>0</v>
      </c>
      <c r="CW153" s="301">
        <f t="shared" si="234"/>
        <v>0</v>
      </c>
      <c r="CX153" s="301">
        <f t="shared" si="235"/>
        <v>0</v>
      </c>
      <c r="CY153" s="301">
        <f t="shared" si="236"/>
        <v>0</v>
      </c>
      <c r="CZ153" s="301">
        <f t="shared" si="237"/>
        <v>0</v>
      </c>
      <c r="DA153" s="300">
        <f t="shared" si="238"/>
        <v>0</v>
      </c>
      <c r="DC153" s="299">
        <f t="shared" si="239"/>
        <v>0</v>
      </c>
      <c r="DD153" s="299">
        <f t="shared" si="240"/>
        <v>0</v>
      </c>
      <c r="DE153" s="299">
        <f t="shared" si="241"/>
        <v>0</v>
      </c>
    </row>
    <row r="154" spans="2:109" x14ac:dyDescent="0.2">
      <c r="B154" s="368"/>
      <c r="C154" s="368"/>
      <c r="D154" s="315"/>
      <c r="E154" s="315"/>
      <c r="F154" s="315"/>
      <c r="G154" s="368"/>
      <c r="H154" s="368"/>
      <c r="I154" s="368"/>
      <c r="J154" s="368"/>
      <c r="K154" s="368"/>
      <c r="M154" s="344" t="str">
        <f t="shared" si="163"/>
        <v/>
      </c>
      <c r="N154" s="367" t="str">
        <f t="shared" si="243"/>
        <v/>
      </c>
      <c r="O154" s="344" t="str">
        <f t="shared" si="242"/>
        <v/>
      </c>
      <c r="P154" s="347"/>
      <c r="Q154" s="232" t="str">
        <f t="shared" si="164"/>
        <v/>
      </c>
      <c r="AB154" s="314" t="str">
        <f t="shared" si="165"/>
        <v/>
      </c>
      <c r="AC154" s="312" t="str">
        <f t="shared" si="166"/>
        <v/>
      </c>
      <c r="AD154" s="313" t="str">
        <f t="shared" si="167"/>
        <v/>
      </c>
      <c r="AE154" s="312" t="str">
        <f t="shared" si="168"/>
        <v/>
      </c>
      <c r="AF154" s="313" t="str">
        <f t="shared" si="169"/>
        <v/>
      </c>
      <c r="AG154" s="312" t="str">
        <f t="shared" si="170"/>
        <v/>
      </c>
      <c r="AH154" s="313" t="str">
        <f t="shared" si="171"/>
        <v/>
      </c>
      <c r="AI154" s="312" t="str">
        <f t="shared" si="172"/>
        <v/>
      </c>
      <c r="AJ154" s="311" t="str">
        <f t="shared" si="173"/>
        <v/>
      </c>
      <c r="AK154" s="310" t="str">
        <f t="shared" si="174"/>
        <v/>
      </c>
      <c r="AL154" s="310" t="str">
        <f t="shared" si="175"/>
        <v/>
      </c>
      <c r="AM154" s="309" t="str">
        <f t="shared" si="176"/>
        <v/>
      </c>
      <c r="AN154" s="309" t="str">
        <f t="shared" si="177"/>
        <v/>
      </c>
      <c r="AP154" s="306">
        <f t="shared" si="178"/>
        <v>0</v>
      </c>
      <c r="AQ154" s="306">
        <f t="shared" si="179"/>
        <v>0</v>
      </c>
      <c r="AR154" s="308">
        <f t="shared" si="180"/>
        <v>0</v>
      </c>
      <c r="AS154" s="306">
        <f t="shared" si="181"/>
        <v>0</v>
      </c>
      <c r="AT154" s="306">
        <f t="shared" si="182"/>
        <v>0</v>
      </c>
      <c r="AU154" s="306">
        <f t="shared" si="183"/>
        <v>0</v>
      </c>
      <c r="AV154" s="306">
        <f t="shared" si="184"/>
        <v>0</v>
      </c>
      <c r="AW154" s="306">
        <f t="shared" si="185"/>
        <v>0</v>
      </c>
      <c r="AX154" s="306">
        <f t="shared" si="186"/>
        <v>0</v>
      </c>
      <c r="AY154" s="305">
        <f t="shared" si="187"/>
        <v>0</v>
      </c>
      <c r="AZ154" s="304">
        <f t="shared" si="188"/>
        <v>0</v>
      </c>
      <c r="BA154" s="301">
        <f t="shared" si="189"/>
        <v>0</v>
      </c>
      <c r="BB154" s="301">
        <f t="shared" si="190"/>
        <v>0</v>
      </c>
      <c r="BC154" s="301">
        <f t="shared" si="191"/>
        <v>0</v>
      </c>
      <c r="BD154" s="301">
        <f t="shared" si="192"/>
        <v>0</v>
      </c>
      <c r="BE154" s="301">
        <f t="shared" si="193"/>
        <v>0</v>
      </c>
      <c r="BF154" s="301">
        <f t="shared" si="194"/>
        <v>0</v>
      </c>
      <c r="BG154" s="301">
        <f t="shared" si="195"/>
        <v>0</v>
      </c>
      <c r="BH154" s="301">
        <f t="shared" si="196"/>
        <v>0</v>
      </c>
      <c r="BI154" s="301">
        <f t="shared" si="197"/>
        <v>0</v>
      </c>
      <c r="BJ154" s="300">
        <f t="shared" si="198"/>
        <v>0</v>
      </c>
      <c r="BL154" s="306">
        <f t="shared" si="199"/>
        <v>0</v>
      </c>
      <c r="BM154" s="306">
        <f t="shared" si="200"/>
        <v>0</v>
      </c>
      <c r="BN154" s="308">
        <f t="shared" si="201"/>
        <v>0</v>
      </c>
      <c r="BO154" s="307">
        <f t="shared" si="202"/>
        <v>0</v>
      </c>
      <c r="BP154" s="307">
        <f t="shared" si="203"/>
        <v>0</v>
      </c>
      <c r="BQ154" s="306">
        <f t="shared" si="204"/>
        <v>0</v>
      </c>
      <c r="BR154" s="306">
        <f t="shared" si="205"/>
        <v>0</v>
      </c>
      <c r="BS154" s="306">
        <f t="shared" si="206"/>
        <v>0</v>
      </c>
      <c r="BT154" s="306">
        <f t="shared" si="207"/>
        <v>0</v>
      </c>
      <c r="BU154" s="305">
        <f t="shared" si="208"/>
        <v>0</v>
      </c>
      <c r="BV154" s="304">
        <f t="shared" si="209"/>
        <v>0</v>
      </c>
      <c r="BW154" s="301">
        <f t="shared" si="210"/>
        <v>0</v>
      </c>
      <c r="BX154" s="301">
        <f t="shared" si="211"/>
        <v>0</v>
      </c>
      <c r="BY154" s="301">
        <f t="shared" si="212"/>
        <v>0</v>
      </c>
      <c r="BZ154" s="301">
        <f t="shared" si="213"/>
        <v>0</v>
      </c>
      <c r="CA154" s="301">
        <f t="shared" si="214"/>
        <v>0</v>
      </c>
      <c r="CB154" s="301">
        <f t="shared" si="215"/>
        <v>0</v>
      </c>
      <c r="CC154" s="301">
        <f t="shared" si="216"/>
        <v>0</v>
      </c>
      <c r="CD154" s="301">
        <f t="shared" si="217"/>
        <v>0</v>
      </c>
      <c r="CE154" s="301">
        <f t="shared" si="218"/>
        <v>0</v>
      </c>
      <c r="CF154" s="300">
        <f t="shared" si="219"/>
        <v>0</v>
      </c>
      <c r="CG154" s="300"/>
      <c r="CH154" s="300">
        <f t="shared" si="220"/>
        <v>0</v>
      </c>
      <c r="CI154" s="300">
        <f t="shared" si="221"/>
        <v>0</v>
      </c>
      <c r="CJ154" s="300">
        <f t="shared" si="222"/>
        <v>0</v>
      </c>
      <c r="CK154" s="300">
        <f t="shared" si="223"/>
        <v>0</v>
      </c>
      <c r="CL154" s="303"/>
      <c r="CM154" s="302">
        <f t="shared" si="224"/>
        <v>0</v>
      </c>
      <c r="CN154" s="302">
        <f t="shared" si="225"/>
        <v>0</v>
      </c>
      <c r="CO154" s="301">
        <f t="shared" si="226"/>
        <v>0</v>
      </c>
      <c r="CP154" s="301">
        <f t="shared" si="227"/>
        <v>0</v>
      </c>
      <c r="CQ154" s="301">
        <f t="shared" si="228"/>
        <v>0</v>
      </c>
      <c r="CR154" s="301">
        <f t="shared" si="229"/>
        <v>0</v>
      </c>
      <c r="CS154" s="301">
        <f t="shared" si="230"/>
        <v>0</v>
      </c>
      <c r="CT154" s="301">
        <f t="shared" si="231"/>
        <v>0</v>
      </c>
      <c r="CU154" s="301">
        <f t="shared" si="232"/>
        <v>0</v>
      </c>
      <c r="CV154" s="301">
        <f t="shared" si="233"/>
        <v>0</v>
      </c>
      <c r="CW154" s="301">
        <f t="shared" si="234"/>
        <v>0</v>
      </c>
      <c r="CX154" s="301">
        <f t="shared" si="235"/>
        <v>0</v>
      </c>
      <c r="CY154" s="301">
        <f t="shared" si="236"/>
        <v>0</v>
      </c>
      <c r="CZ154" s="301">
        <f t="shared" si="237"/>
        <v>0</v>
      </c>
      <c r="DA154" s="300">
        <f t="shared" si="238"/>
        <v>0</v>
      </c>
      <c r="DC154" s="299">
        <f t="shared" si="239"/>
        <v>0</v>
      </c>
      <c r="DD154" s="299">
        <f t="shared" si="240"/>
        <v>0</v>
      </c>
      <c r="DE154" s="299">
        <f t="shared" si="241"/>
        <v>0</v>
      </c>
    </row>
    <row r="155" spans="2:109" x14ac:dyDescent="0.2">
      <c r="B155" s="368"/>
      <c r="C155" s="368"/>
      <c r="D155" s="315"/>
      <c r="E155" s="315"/>
      <c r="F155" s="315"/>
      <c r="G155" s="368"/>
      <c r="H155" s="368"/>
      <c r="I155" s="368"/>
      <c r="J155" s="368"/>
      <c r="K155" s="368"/>
      <c r="M155" s="344" t="str">
        <f t="shared" si="163"/>
        <v/>
      </c>
      <c r="N155" s="367" t="str">
        <f t="shared" si="243"/>
        <v/>
      </c>
      <c r="O155" s="344" t="str">
        <f t="shared" si="242"/>
        <v/>
      </c>
      <c r="P155" s="347"/>
      <c r="Q155" s="232" t="str">
        <f t="shared" si="164"/>
        <v/>
      </c>
      <c r="AB155" s="314" t="str">
        <f t="shared" si="165"/>
        <v/>
      </c>
      <c r="AC155" s="312" t="str">
        <f t="shared" si="166"/>
        <v/>
      </c>
      <c r="AD155" s="313" t="str">
        <f t="shared" si="167"/>
        <v/>
      </c>
      <c r="AE155" s="312" t="str">
        <f t="shared" si="168"/>
        <v/>
      </c>
      <c r="AF155" s="313" t="str">
        <f t="shared" si="169"/>
        <v/>
      </c>
      <c r="AG155" s="312" t="str">
        <f t="shared" si="170"/>
        <v/>
      </c>
      <c r="AH155" s="313" t="str">
        <f t="shared" si="171"/>
        <v/>
      </c>
      <c r="AI155" s="312" t="str">
        <f t="shared" si="172"/>
        <v/>
      </c>
      <c r="AJ155" s="311" t="str">
        <f t="shared" si="173"/>
        <v/>
      </c>
      <c r="AK155" s="310" t="str">
        <f t="shared" si="174"/>
        <v/>
      </c>
      <c r="AL155" s="310" t="str">
        <f t="shared" si="175"/>
        <v/>
      </c>
      <c r="AM155" s="309" t="str">
        <f t="shared" si="176"/>
        <v/>
      </c>
      <c r="AN155" s="309" t="str">
        <f t="shared" si="177"/>
        <v/>
      </c>
      <c r="AP155" s="306">
        <f t="shared" si="178"/>
        <v>0</v>
      </c>
      <c r="AQ155" s="306">
        <f t="shared" si="179"/>
        <v>0</v>
      </c>
      <c r="AR155" s="308">
        <f t="shared" si="180"/>
        <v>0</v>
      </c>
      <c r="AS155" s="306">
        <f t="shared" si="181"/>
        <v>0</v>
      </c>
      <c r="AT155" s="306">
        <f t="shared" si="182"/>
        <v>0</v>
      </c>
      <c r="AU155" s="306">
        <f t="shared" si="183"/>
        <v>0</v>
      </c>
      <c r="AV155" s="306">
        <f t="shared" si="184"/>
        <v>0</v>
      </c>
      <c r="AW155" s="306">
        <f t="shared" si="185"/>
        <v>0</v>
      </c>
      <c r="AX155" s="306">
        <f t="shared" si="186"/>
        <v>0</v>
      </c>
      <c r="AY155" s="305">
        <f t="shared" si="187"/>
        <v>0</v>
      </c>
      <c r="AZ155" s="304">
        <f t="shared" si="188"/>
        <v>0</v>
      </c>
      <c r="BA155" s="301">
        <f t="shared" si="189"/>
        <v>0</v>
      </c>
      <c r="BB155" s="301">
        <f t="shared" si="190"/>
        <v>0</v>
      </c>
      <c r="BC155" s="301">
        <f t="shared" si="191"/>
        <v>0</v>
      </c>
      <c r="BD155" s="301">
        <f t="shared" si="192"/>
        <v>0</v>
      </c>
      <c r="BE155" s="301">
        <f t="shared" si="193"/>
        <v>0</v>
      </c>
      <c r="BF155" s="301">
        <f t="shared" si="194"/>
        <v>0</v>
      </c>
      <c r="BG155" s="301">
        <f t="shared" si="195"/>
        <v>0</v>
      </c>
      <c r="BH155" s="301">
        <f t="shared" si="196"/>
        <v>0</v>
      </c>
      <c r="BI155" s="301">
        <f t="shared" si="197"/>
        <v>0</v>
      </c>
      <c r="BJ155" s="300">
        <f t="shared" si="198"/>
        <v>0</v>
      </c>
      <c r="BL155" s="306">
        <f t="shared" si="199"/>
        <v>0</v>
      </c>
      <c r="BM155" s="306">
        <f t="shared" si="200"/>
        <v>0</v>
      </c>
      <c r="BN155" s="308">
        <f t="shared" si="201"/>
        <v>0</v>
      </c>
      <c r="BO155" s="307">
        <f t="shared" si="202"/>
        <v>0</v>
      </c>
      <c r="BP155" s="307">
        <f t="shared" si="203"/>
        <v>0</v>
      </c>
      <c r="BQ155" s="306">
        <f t="shared" si="204"/>
        <v>0</v>
      </c>
      <c r="BR155" s="306">
        <f t="shared" si="205"/>
        <v>0</v>
      </c>
      <c r="BS155" s="306">
        <f t="shared" si="206"/>
        <v>0</v>
      </c>
      <c r="BT155" s="306">
        <f t="shared" si="207"/>
        <v>0</v>
      </c>
      <c r="BU155" s="305">
        <f t="shared" si="208"/>
        <v>0</v>
      </c>
      <c r="BV155" s="304">
        <f t="shared" si="209"/>
        <v>0</v>
      </c>
      <c r="BW155" s="301">
        <f t="shared" si="210"/>
        <v>0</v>
      </c>
      <c r="BX155" s="301">
        <f t="shared" si="211"/>
        <v>0</v>
      </c>
      <c r="BY155" s="301">
        <f t="shared" si="212"/>
        <v>0</v>
      </c>
      <c r="BZ155" s="301">
        <f t="shared" si="213"/>
        <v>0</v>
      </c>
      <c r="CA155" s="301">
        <f t="shared" si="214"/>
        <v>0</v>
      </c>
      <c r="CB155" s="301">
        <f t="shared" si="215"/>
        <v>0</v>
      </c>
      <c r="CC155" s="301">
        <f t="shared" si="216"/>
        <v>0</v>
      </c>
      <c r="CD155" s="301">
        <f t="shared" si="217"/>
        <v>0</v>
      </c>
      <c r="CE155" s="301">
        <f t="shared" si="218"/>
        <v>0</v>
      </c>
      <c r="CF155" s="300">
        <f t="shared" si="219"/>
        <v>0</v>
      </c>
      <c r="CG155" s="300"/>
      <c r="CH155" s="300">
        <f t="shared" si="220"/>
        <v>0</v>
      </c>
      <c r="CI155" s="300">
        <f t="shared" si="221"/>
        <v>0</v>
      </c>
      <c r="CJ155" s="300">
        <f t="shared" si="222"/>
        <v>0</v>
      </c>
      <c r="CK155" s="300">
        <f t="shared" si="223"/>
        <v>0</v>
      </c>
      <c r="CL155" s="303"/>
      <c r="CM155" s="302">
        <f t="shared" si="224"/>
        <v>0</v>
      </c>
      <c r="CN155" s="302">
        <f t="shared" si="225"/>
        <v>0</v>
      </c>
      <c r="CO155" s="301">
        <f t="shared" si="226"/>
        <v>0</v>
      </c>
      <c r="CP155" s="301">
        <f t="shared" si="227"/>
        <v>0</v>
      </c>
      <c r="CQ155" s="301">
        <f t="shared" si="228"/>
        <v>0</v>
      </c>
      <c r="CR155" s="301">
        <f t="shared" si="229"/>
        <v>0</v>
      </c>
      <c r="CS155" s="301">
        <f t="shared" si="230"/>
        <v>0</v>
      </c>
      <c r="CT155" s="301">
        <f t="shared" si="231"/>
        <v>0</v>
      </c>
      <c r="CU155" s="301">
        <f t="shared" si="232"/>
        <v>0</v>
      </c>
      <c r="CV155" s="301">
        <f t="shared" si="233"/>
        <v>0</v>
      </c>
      <c r="CW155" s="301">
        <f t="shared" si="234"/>
        <v>0</v>
      </c>
      <c r="CX155" s="301">
        <f t="shared" si="235"/>
        <v>0</v>
      </c>
      <c r="CY155" s="301">
        <f t="shared" si="236"/>
        <v>0</v>
      </c>
      <c r="CZ155" s="301">
        <f t="shared" si="237"/>
        <v>0</v>
      </c>
      <c r="DA155" s="300">
        <f t="shared" si="238"/>
        <v>0</v>
      </c>
      <c r="DC155" s="299">
        <f t="shared" si="239"/>
        <v>0</v>
      </c>
      <c r="DD155" s="299">
        <f t="shared" si="240"/>
        <v>0</v>
      </c>
      <c r="DE155" s="299">
        <f t="shared" si="241"/>
        <v>0</v>
      </c>
    </row>
    <row r="156" spans="2:109" x14ac:dyDescent="0.2">
      <c r="B156" s="368"/>
      <c r="C156" s="368"/>
      <c r="D156" s="315"/>
      <c r="E156" s="315"/>
      <c r="F156" s="315"/>
      <c r="G156" s="368"/>
      <c r="H156" s="368"/>
      <c r="I156" s="368"/>
      <c r="J156" s="368"/>
      <c r="K156" s="368"/>
      <c r="M156" s="344" t="str">
        <f t="shared" si="163"/>
        <v/>
      </c>
      <c r="N156" s="367" t="str">
        <f t="shared" si="243"/>
        <v/>
      </c>
      <c r="O156" s="344" t="str">
        <f t="shared" si="242"/>
        <v/>
      </c>
      <c r="P156" s="347"/>
      <c r="Q156" s="232" t="str">
        <f t="shared" si="164"/>
        <v/>
      </c>
      <c r="AB156" s="314" t="str">
        <f t="shared" si="165"/>
        <v/>
      </c>
      <c r="AC156" s="312" t="str">
        <f t="shared" si="166"/>
        <v/>
      </c>
      <c r="AD156" s="313" t="str">
        <f t="shared" si="167"/>
        <v/>
      </c>
      <c r="AE156" s="312" t="str">
        <f t="shared" si="168"/>
        <v/>
      </c>
      <c r="AF156" s="313" t="str">
        <f t="shared" si="169"/>
        <v/>
      </c>
      <c r="AG156" s="312" t="str">
        <f t="shared" si="170"/>
        <v/>
      </c>
      <c r="AH156" s="313" t="str">
        <f t="shared" si="171"/>
        <v/>
      </c>
      <c r="AI156" s="312" t="str">
        <f t="shared" si="172"/>
        <v/>
      </c>
      <c r="AJ156" s="311" t="str">
        <f t="shared" si="173"/>
        <v/>
      </c>
      <c r="AK156" s="310" t="str">
        <f t="shared" si="174"/>
        <v/>
      </c>
      <c r="AL156" s="310" t="str">
        <f t="shared" si="175"/>
        <v/>
      </c>
      <c r="AM156" s="309" t="str">
        <f t="shared" si="176"/>
        <v/>
      </c>
      <c r="AN156" s="309" t="str">
        <f t="shared" si="177"/>
        <v/>
      </c>
      <c r="AP156" s="306">
        <f t="shared" si="178"/>
        <v>0</v>
      </c>
      <c r="AQ156" s="306">
        <f t="shared" si="179"/>
        <v>0</v>
      </c>
      <c r="AR156" s="308">
        <f t="shared" si="180"/>
        <v>0</v>
      </c>
      <c r="AS156" s="306">
        <f t="shared" si="181"/>
        <v>0</v>
      </c>
      <c r="AT156" s="306">
        <f t="shared" si="182"/>
        <v>0</v>
      </c>
      <c r="AU156" s="306">
        <f t="shared" si="183"/>
        <v>0</v>
      </c>
      <c r="AV156" s="306">
        <f t="shared" si="184"/>
        <v>0</v>
      </c>
      <c r="AW156" s="306">
        <f t="shared" si="185"/>
        <v>0</v>
      </c>
      <c r="AX156" s="306">
        <f t="shared" si="186"/>
        <v>0</v>
      </c>
      <c r="AY156" s="305">
        <f t="shared" si="187"/>
        <v>0</v>
      </c>
      <c r="AZ156" s="304">
        <f t="shared" si="188"/>
        <v>0</v>
      </c>
      <c r="BA156" s="301">
        <f t="shared" si="189"/>
        <v>0</v>
      </c>
      <c r="BB156" s="301">
        <f t="shared" si="190"/>
        <v>0</v>
      </c>
      <c r="BC156" s="301">
        <f t="shared" si="191"/>
        <v>0</v>
      </c>
      <c r="BD156" s="301">
        <f t="shared" si="192"/>
        <v>0</v>
      </c>
      <c r="BE156" s="301">
        <f t="shared" si="193"/>
        <v>0</v>
      </c>
      <c r="BF156" s="301">
        <f t="shared" si="194"/>
        <v>0</v>
      </c>
      <c r="BG156" s="301">
        <f t="shared" si="195"/>
        <v>0</v>
      </c>
      <c r="BH156" s="301">
        <f t="shared" si="196"/>
        <v>0</v>
      </c>
      <c r="BI156" s="301">
        <f t="shared" si="197"/>
        <v>0</v>
      </c>
      <c r="BJ156" s="300">
        <f t="shared" si="198"/>
        <v>0</v>
      </c>
      <c r="BL156" s="306">
        <f t="shared" si="199"/>
        <v>0</v>
      </c>
      <c r="BM156" s="306">
        <f t="shared" si="200"/>
        <v>0</v>
      </c>
      <c r="BN156" s="308">
        <f t="shared" si="201"/>
        <v>0</v>
      </c>
      <c r="BO156" s="307">
        <f t="shared" si="202"/>
        <v>0</v>
      </c>
      <c r="BP156" s="307">
        <f t="shared" si="203"/>
        <v>0</v>
      </c>
      <c r="BQ156" s="306">
        <f t="shared" si="204"/>
        <v>0</v>
      </c>
      <c r="BR156" s="306">
        <f t="shared" si="205"/>
        <v>0</v>
      </c>
      <c r="BS156" s="306">
        <f t="shared" si="206"/>
        <v>0</v>
      </c>
      <c r="BT156" s="306">
        <f t="shared" si="207"/>
        <v>0</v>
      </c>
      <c r="BU156" s="305">
        <f t="shared" si="208"/>
        <v>0</v>
      </c>
      <c r="BV156" s="304">
        <f t="shared" si="209"/>
        <v>0</v>
      </c>
      <c r="BW156" s="301">
        <f t="shared" si="210"/>
        <v>0</v>
      </c>
      <c r="BX156" s="301">
        <f t="shared" si="211"/>
        <v>0</v>
      </c>
      <c r="BY156" s="301">
        <f t="shared" si="212"/>
        <v>0</v>
      </c>
      <c r="BZ156" s="301">
        <f t="shared" si="213"/>
        <v>0</v>
      </c>
      <c r="CA156" s="301">
        <f t="shared" si="214"/>
        <v>0</v>
      </c>
      <c r="CB156" s="301">
        <f t="shared" si="215"/>
        <v>0</v>
      </c>
      <c r="CC156" s="301">
        <f t="shared" si="216"/>
        <v>0</v>
      </c>
      <c r="CD156" s="301">
        <f t="shared" si="217"/>
        <v>0</v>
      </c>
      <c r="CE156" s="301">
        <f t="shared" si="218"/>
        <v>0</v>
      </c>
      <c r="CF156" s="300">
        <f t="shared" si="219"/>
        <v>0</v>
      </c>
      <c r="CG156" s="300"/>
      <c r="CH156" s="300">
        <f t="shared" si="220"/>
        <v>0</v>
      </c>
      <c r="CI156" s="300">
        <f t="shared" si="221"/>
        <v>0</v>
      </c>
      <c r="CJ156" s="300">
        <f t="shared" si="222"/>
        <v>0</v>
      </c>
      <c r="CK156" s="300">
        <f t="shared" si="223"/>
        <v>0</v>
      </c>
      <c r="CL156" s="303"/>
      <c r="CM156" s="302">
        <f t="shared" si="224"/>
        <v>0</v>
      </c>
      <c r="CN156" s="302">
        <f t="shared" si="225"/>
        <v>0</v>
      </c>
      <c r="CO156" s="301">
        <f t="shared" si="226"/>
        <v>0</v>
      </c>
      <c r="CP156" s="301">
        <f t="shared" si="227"/>
        <v>0</v>
      </c>
      <c r="CQ156" s="301">
        <f t="shared" si="228"/>
        <v>0</v>
      </c>
      <c r="CR156" s="301">
        <f t="shared" si="229"/>
        <v>0</v>
      </c>
      <c r="CS156" s="301">
        <f t="shared" si="230"/>
        <v>0</v>
      </c>
      <c r="CT156" s="301">
        <f t="shared" si="231"/>
        <v>0</v>
      </c>
      <c r="CU156" s="301">
        <f t="shared" si="232"/>
        <v>0</v>
      </c>
      <c r="CV156" s="301">
        <f t="shared" si="233"/>
        <v>0</v>
      </c>
      <c r="CW156" s="301">
        <f t="shared" si="234"/>
        <v>0</v>
      </c>
      <c r="CX156" s="301">
        <f t="shared" si="235"/>
        <v>0</v>
      </c>
      <c r="CY156" s="301">
        <f t="shared" si="236"/>
        <v>0</v>
      </c>
      <c r="CZ156" s="301">
        <f t="shared" si="237"/>
        <v>0</v>
      </c>
      <c r="DA156" s="300">
        <f t="shared" si="238"/>
        <v>0</v>
      </c>
      <c r="DC156" s="299">
        <f t="shared" si="239"/>
        <v>0</v>
      </c>
      <c r="DD156" s="299">
        <f t="shared" si="240"/>
        <v>0</v>
      </c>
      <c r="DE156" s="299">
        <f t="shared" si="241"/>
        <v>0</v>
      </c>
    </row>
    <row r="157" spans="2:109" x14ac:dyDescent="0.2">
      <c r="B157" s="368"/>
      <c r="C157" s="368"/>
      <c r="D157" s="315"/>
      <c r="E157" s="315"/>
      <c r="F157" s="315"/>
      <c r="G157" s="368"/>
      <c r="H157" s="368"/>
      <c r="I157" s="368"/>
      <c r="J157" s="368"/>
      <c r="K157" s="368"/>
      <c r="M157" s="344" t="str">
        <f t="shared" si="163"/>
        <v/>
      </c>
      <c r="N157" s="367" t="str">
        <f t="shared" si="243"/>
        <v/>
      </c>
      <c r="O157" s="344" t="str">
        <f t="shared" si="242"/>
        <v/>
      </c>
      <c r="P157" s="347"/>
      <c r="Q157" s="232" t="str">
        <f t="shared" si="164"/>
        <v/>
      </c>
      <c r="AB157" s="314" t="str">
        <f t="shared" si="165"/>
        <v/>
      </c>
      <c r="AC157" s="312" t="str">
        <f t="shared" si="166"/>
        <v/>
      </c>
      <c r="AD157" s="313" t="str">
        <f t="shared" si="167"/>
        <v/>
      </c>
      <c r="AE157" s="312" t="str">
        <f t="shared" si="168"/>
        <v/>
      </c>
      <c r="AF157" s="313" t="str">
        <f t="shared" si="169"/>
        <v/>
      </c>
      <c r="AG157" s="312" t="str">
        <f t="shared" si="170"/>
        <v/>
      </c>
      <c r="AH157" s="313" t="str">
        <f t="shared" si="171"/>
        <v/>
      </c>
      <c r="AI157" s="312" t="str">
        <f t="shared" si="172"/>
        <v/>
      </c>
      <c r="AJ157" s="311" t="str">
        <f t="shared" si="173"/>
        <v/>
      </c>
      <c r="AK157" s="310" t="str">
        <f t="shared" si="174"/>
        <v/>
      </c>
      <c r="AL157" s="310" t="str">
        <f t="shared" si="175"/>
        <v/>
      </c>
      <c r="AM157" s="309" t="str">
        <f t="shared" si="176"/>
        <v/>
      </c>
      <c r="AN157" s="309" t="str">
        <f t="shared" si="177"/>
        <v/>
      </c>
      <c r="AP157" s="306">
        <f t="shared" si="178"/>
        <v>0</v>
      </c>
      <c r="AQ157" s="306">
        <f t="shared" si="179"/>
        <v>0</v>
      </c>
      <c r="AR157" s="308">
        <f t="shared" si="180"/>
        <v>0</v>
      </c>
      <c r="AS157" s="306">
        <f t="shared" si="181"/>
        <v>0</v>
      </c>
      <c r="AT157" s="306">
        <f t="shared" si="182"/>
        <v>0</v>
      </c>
      <c r="AU157" s="306">
        <f t="shared" si="183"/>
        <v>0</v>
      </c>
      <c r="AV157" s="306">
        <f t="shared" si="184"/>
        <v>0</v>
      </c>
      <c r="AW157" s="306">
        <f t="shared" si="185"/>
        <v>0</v>
      </c>
      <c r="AX157" s="306">
        <f t="shared" si="186"/>
        <v>0</v>
      </c>
      <c r="AY157" s="305">
        <f t="shared" si="187"/>
        <v>0</v>
      </c>
      <c r="AZ157" s="304">
        <f t="shared" si="188"/>
        <v>0</v>
      </c>
      <c r="BA157" s="301">
        <f t="shared" si="189"/>
        <v>0</v>
      </c>
      <c r="BB157" s="301">
        <f t="shared" si="190"/>
        <v>0</v>
      </c>
      <c r="BC157" s="301">
        <f t="shared" si="191"/>
        <v>0</v>
      </c>
      <c r="BD157" s="301">
        <f t="shared" si="192"/>
        <v>0</v>
      </c>
      <c r="BE157" s="301">
        <f t="shared" si="193"/>
        <v>0</v>
      </c>
      <c r="BF157" s="301">
        <f t="shared" si="194"/>
        <v>0</v>
      </c>
      <c r="BG157" s="301">
        <f t="shared" si="195"/>
        <v>0</v>
      </c>
      <c r="BH157" s="301">
        <f t="shared" si="196"/>
        <v>0</v>
      </c>
      <c r="BI157" s="301">
        <f t="shared" si="197"/>
        <v>0</v>
      </c>
      <c r="BJ157" s="300">
        <f t="shared" si="198"/>
        <v>0</v>
      </c>
      <c r="BL157" s="306">
        <f t="shared" si="199"/>
        <v>0</v>
      </c>
      <c r="BM157" s="306">
        <f t="shared" si="200"/>
        <v>0</v>
      </c>
      <c r="BN157" s="308">
        <f t="shared" si="201"/>
        <v>0</v>
      </c>
      <c r="BO157" s="307">
        <f t="shared" si="202"/>
        <v>0</v>
      </c>
      <c r="BP157" s="307">
        <f t="shared" si="203"/>
        <v>0</v>
      </c>
      <c r="BQ157" s="306">
        <f t="shared" si="204"/>
        <v>0</v>
      </c>
      <c r="BR157" s="306">
        <f t="shared" si="205"/>
        <v>0</v>
      </c>
      <c r="BS157" s="306">
        <f t="shared" si="206"/>
        <v>0</v>
      </c>
      <c r="BT157" s="306">
        <f t="shared" si="207"/>
        <v>0</v>
      </c>
      <c r="BU157" s="305">
        <f t="shared" si="208"/>
        <v>0</v>
      </c>
      <c r="BV157" s="304">
        <f t="shared" si="209"/>
        <v>0</v>
      </c>
      <c r="BW157" s="301">
        <f t="shared" si="210"/>
        <v>0</v>
      </c>
      <c r="BX157" s="301">
        <f t="shared" si="211"/>
        <v>0</v>
      </c>
      <c r="BY157" s="301">
        <f t="shared" si="212"/>
        <v>0</v>
      </c>
      <c r="BZ157" s="301">
        <f t="shared" si="213"/>
        <v>0</v>
      </c>
      <c r="CA157" s="301">
        <f t="shared" si="214"/>
        <v>0</v>
      </c>
      <c r="CB157" s="301">
        <f t="shared" si="215"/>
        <v>0</v>
      </c>
      <c r="CC157" s="301">
        <f t="shared" si="216"/>
        <v>0</v>
      </c>
      <c r="CD157" s="301">
        <f t="shared" si="217"/>
        <v>0</v>
      </c>
      <c r="CE157" s="301">
        <f t="shared" si="218"/>
        <v>0</v>
      </c>
      <c r="CF157" s="300">
        <f t="shared" si="219"/>
        <v>0</v>
      </c>
      <c r="CG157" s="300"/>
      <c r="CH157" s="300">
        <f t="shared" si="220"/>
        <v>0</v>
      </c>
      <c r="CI157" s="300">
        <f t="shared" si="221"/>
        <v>0</v>
      </c>
      <c r="CJ157" s="300">
        <f t="shared" si="222"/>
        <v>0</v>
      </c>
      <c r="CK157" s="300">
        <f t="shared" si="223"/>
        <v>0</v>
      </c>
      <c r="CL157" s="303"/>
      <c r="CM157" s="302">
        <f t="shared" si="224"/>
        <v>0</v>
      </c>
      <c r="CN157" s="302">
        <f t="shared" si="225"/>
        <v>0</v>
      </c>
      <c r="CO157" s="301">
        <f t="shared" si="226"/>
        <v>0</v>
      </c>
      <c r="CP157" s="301">
        <f t="shared" si="227"/>
        <v>0</v>
      </c>
      <c r="CQ157" s="301">
        <f t="shared" si="228"/>
        <v>0</v>
      </c>
      <c r="CR157" s="301">
        <f t="shared" si="229"/>
        <v>0</v>
      </c>
      <c r="CS157" s="301">
        <f t="shared" si="230"/>
        <v>0</v>
      </c>
      <c r="CT157" s="301">
        <f t="shared" si="231"/>
        <v>0</v>
      </c>
      <c r="CU157" s="301">
        <f t="shared" si="232"/>
        <v>0</v>
      </c>
      <c r="CV157" s="301">
        <f t="shared" si="233"/>
        <v>0</v>
      </c>
      <c r="CW157" s="301">
        <f t="shared" si="234"/>
        <v>0</v>
      </c>
      <c r="CX157" s="301">
        <f t="shared" si="235"/>
        <v>0</v>
      </c>
      <c r="CY157" s="301">
        <f t="shared" si="236"/>
        <v>0</v>
      </c>
      <c r="CZ157" s="301">
        <f t="shared" si="237"/>
        <v>0</v>
      </c>
      <c r="DA157" s="300">
        <f t="shared" si="238"/>
        <v>0</v>
      </c>
      <c r="DC157" s="299">
        <f t="shared" si="239"/>
        <v>0</v>
      </c>
      <c r="DD157" s="299">
        <f t="shared" si="240"/>
        <v>0</v>
      </c>
      <c r="DE157" s="299">
        <f t="shared" si="241"/>
        <v>0</v>
      </c>
    </row>
    <row r="158" spans="2:109" x14ac:dyDescent="0.2">
      <c r="B158" s="368"/>
      <c r="C158" s="368"/>
      <c r="D158" s="315"/>
      <c r="E158" s="315"/>
      <c r="F158" s="315"/>
      <c r="G158" s="368"/>
      <c r="H158" s="368"/>
      <c r="I158" s="368"/>
      <c r="J158" s="368"/>
      <c r="K158" s="368"/>
      <c r="M158" s="344" t="str">
        <f t="shared" si="163"/>
        <v/>
      </c>
      <c r="N158" s="367" t="str">
        <f t="shared" si="243"/>
        <v/>
      </c>
      <c r="O158" s="344" t="str">
        <f t="shared" si="242"/>
        <v/>
      </c>
      <c r="P158" s="347"/>
      <c r="Q158" s="232" t="str">
        <f t="shared" si="164"/>
        <v/>
      </c>
      <c r="AB158" s="314" t="str">
        <f t="shared" si="165"/>
        <v/>
      </c>
      <c r="AC158" s="312" t="str">
        <f t="shared" si="166"/>
        <v/>
      </c>
      <c r="AD158" s="313" t="str">
        <f t="shared" si="167"/>
        <v/>
      </c>
      <c r="AE158" s="312" t="str">
        <f t="shared" si="168"/>
        <v/>
      </c>
      <c r="AF158" s="313" t="str">
        <f t="shared" si="169"/>
        <v/>
      </c>
      <c r="AG158" s="312" t="str">
        <f t="shared" si="170"/>
        <v/>
      </c>
      <c r="AH158" s="313" t="str">
        <f t="shared" si="171"/>
        <v/>
      </c>
      <c r="AI158" s="312" t="str">
        <f t="shared" si="172"/>
        <v/>
      </c>
      <c r="AJ158" s="311" t="str">
        <f t="shared" si="173"/>
        <v/>
      </c>
      <c r="AK158" s="310" t="str">
        <f t="shared" si="174"/>
        <v/>
      </c>
      <c r="AL158" s="310" t="str">
        <f t="shared" si="175"/>
        <v/>
      </c>
      <c r="AM158" s="309" t="str">
        <f t="shared" si="176"/>
        <v/>
      </c>
      <c r="AN158" s="309" t="str">
        <f t="shared" si="177"/>
        <v/>
      </c>
      <c r="AP158" s="306">
        <f t="shared" si="178"/>
        <v>0</v>
      </c>
      <c r="AQ158" s="306">
        <f t="shared" si="179"/>
        <v>0</v>
      </c>
      <c r="AR158" s="308">
        <f t="shared" si="180"/>
        <v>0</v>
      </c>
      <c r="AS158" s="306">
        <f t="shared" si="181"/>
        <v>0</v>
      </c>
      <c r="AT158" s="306">
        <f t="shared" si="182"/>
        <v>0</v>
      </c>
      <c r="AU158" s="306">
        <f t="shared" si="183"/>
        <v>0</v>
      </c>
      <c r="AV158" s="306">
        <f t="shared" si="184"/>
        <v>0</v>
      </c>
      <c r="AW158" s="306">
        <f t="shared" si="185"/>
        <v>0</v>
      </c>
      <c r="AX158" s="306">
        <f t="shared" si="186"/>
        <v>0</v>
      </c>
      <c r="AY158" s="305">
        <f t="shared" si="187"/>
        <v>0</v>
      </c>
      <c r="AZ158" s="304">
        <f t="shared" si="188"/>
        <v>0</v>
      </c>
      <c r="BA158" s="301">
        <f t="shared" si="189"/>
        <v>0</v>
      </c>
      <c r="BB158" s="301">
        <f t="shared" si="190"/>
        <v>0</v>
      </c>
      <c r="BC158" s="301">
        <f t="shared" si="191"/>
        <v>0</v>
      </c>
      <c r="BD158" s="301">
        <f t="shared" si="192"/>
        <v>0</v>
      </c>
      <c r="BE158" s="301">
        <f t="shared" si="193"/>
        <v>0</v>
      </c>
      <c r="BF158" s="301">
        <f t="shared" si="194"/>
        <v>0</v>
      </c>
      <c r="BG158" s="301">
        <f t="shared" si="195"/>
        <v>0</v>
      </c>
      <c r="BH158" s="301">
        <f t="shared" si="196"/>
        <v>0</v>
      </c>
      <c r="BI158" s="301">
        <f t="shared" si="197"/>
        <v>0</v>
      </c>
      <c r="BJ158" s="300">
        <f t="shared" si="198"/>
        <v>0</v>
      </c>
      <c r="BL158" s="306">
        <f t="shared" si="199"/>
        <v>0</v>
      </c>
      <c r="BM158" s="306">
        <f t="shared" si="200"/>
        <v>0</v>
      </c>
      <c r="BN158" s="308">
        <f t="shared" si="201"/>
        <v>0</v>
      </c>
      <c r="BO158" s="307">
        <f t="shared" si="202"/>
        <v>0</v>
      </c>
      <c r="BP158" s="307">
        <f t="shared" si="203"/>
        <v>0</v>
      </c>
      <c r="BQ158" s="306">
        <f t="shared" si="204"/>
        <v>0</v>
      </c>
      <c r="BR158" s="306">
        <f t="shared" si="205"/>
        <v>0</v>
      </c>
      <c r="BS158" s="306">
        <f t="shared" si="206"/>
        <v>0</v>
      </c>
      <c r="BT158" s="306">
        <f t="shared" si="207"/>
        <v>0</v>
      </c>
      <c r="BU158" s="305">
        <f t="shared" si="208"/>
        <v>0</v>
      </c>
      <c r="BV158" s="304">
        <f t="shared" si="209"/>
        <v>0</v>
      </c>
      <c r="BW158" s="301">
        <f t="shared" si="210"/>
        <v>0</v>
      </c>
      <c r="BX158" s="301">
        <f t="shared" si="211"/>
        <v>0</v>
      </c>
      <c r="BY158" s="301">
        <f t="shared" si="212"/>
        <v>0</v>
      </c>
      <c r="BZ158" s="301">
        <f t="shared" si="213"/>
        <v>0</v>
      </c>
      <c r="CA158" s="301">
        <f t="shared" si="214"/>
        <v>0</v>
      </c>
      <c r="CB158" s="301">
        <f t="shared" si="215"/>
        <v>0</v>
      </c>
      <c r="CC158" s="301">
        <f t="shared" si="216"/>
        <v>0</v>
      </c>
      <c r="CD158" s="301">
        <f t="shared" si="217"/>
        <v>0</v>
      </c>
      <c r="CE158" s="301">
        <f t="shared" si="218"/>
        <v>0</v>
      </c>
      <c r="CF158" s="300">
        <f t="shared" si="219"/>
        <v>0</v>
      </c>
      <c r="CG158" s="300"/>
      <c r="CH158" s="300">
        <f t="shared" si="220"/>
        <v>0</v>
      </c>
      <c r="CI158" s="300">
        <f t="shared" si="221"/>
        <v>0</v>
      </c>
      <c r="CJ158" s="300">
        <f t="shared" si="222"/>
        <v>0</v>
      </c>
      <c r="CK158" s="300">
        <f t="shared" si="223"/>
        <v>0</v>
      </c>
      <c r="CL158" s="303"/>
      <c r="CM158" s="302">
        <f t="shared" si="224"/>
        <v>0</v>
      </c>
      <c r="CN158" s="302">
        <f t="shared" si="225"/>
        <v>0</v>
      </c>
      <c r="CO158" s="301">
        <f t="shared" si="226"/>
        <v>0</v>
      </c>
      <c r="CP158" s="301">
        <f t="shared" si="227"/>
        <v>0</v>
      </c>
      <c r="CQ158" s="301">
        <f t="shared" si="228"/>
        <v>0</v>
      </c>
      <c r="CR158" s="301">
        <f t="shared" si="229"/>
        <v>0</v>
      </c>
      <c r="CS158" s="301">
        <f t="shared" si="230"/>
        <v>0</v>
      </c>
      <c r="CT158" s="301">
        <f t="shared" si="231"/>
        <v>0</v>
      </c>
      <c r="CU158" s="301">
        <f t="shared" si="232"/>
        <v>0</v>
      </c>
      <c r="CV158" s="301">
        <f t="shared" si="233"/>
        <v>0</v>
      </c>
      <c r="CW158" s="301">
        <f t="shared" si="234"/>
        <v>0</v>
      </c>
      <c r="CX158" s="301">
        <f t="shared" si="235"/>
        <v>0</v>
      </c>
      <c r="CY158" s="301">
        <f t="shared" si="236"/>
        <v>0</v>
      </c>
      <c r="CZ158" s="301">
        <f t="shared" si="237"/>
        <v>0</v>
      </c>
      <c r="DA158" s="300">
        <f t="shared" si="238"/>
        <v>0</v>
      </c>
      <c r="DC158" s="299">
        <f t="shared" si="239"/>
        <v>0</v>
      </c>
      <c r="DD158" s="299">
        <f t="shared" si="240"/>
        <v>0</v>
      </c>
      <c r="DE158" s="299">
        <f t="shared" si="241"/>
        <v>0</v>
      </c>
    </row>
    <row r="159" spans="2:109" x14ac:dyDescent="0.2">
      <c r="B159" s="368"/>
      <c r="C159" s="368"/>
      <c r="D159" s="315"/>
      <c r="E159" s="315"/>
      <c r="F159" s="315"/>
      <c r="G159" s="368"/>
      <c r="H159" s="368"/>
      <c r="I159" s="368"/>
      <c r="J159" s="368"/>
      <c r="K159" s="368"/>
      <c r="M159" s="344" t="str">
        <f t="shared" si="163"/>
        <v/>
      </c>
      <c r="N159" s="367" t="str">
        <f t="shared" si="243"/>
        <v/>
      </c>
      <c r="O159" s="344" t="str">
        <f t="shared" si="242"/>
        <v/>
      </c>
      <c r="P159" s="347"/>
      <c r="Q159" s="232" t="str">
        <f t="shared" si="164"/>
        <v/>
      </c>
      <c r="AB159" s="314" t="str">
        <f t="shared" si="165"/>
        <v/>
      </c>
      <c r="AC159" s="312" t="str">
        <f t="shared" si="166"/>
        <v/>
      </c>
      <c r="AD159" s="313" t="str">
        <f t="shared" si="167"/>
        <v/>
      </c>
      <c r="AE159" s="312" t="str">
        <f t="shared" si="168"/>
        <v/>
      </c>
      <c r="AF159" s="313" t="str">
        <f t="shared" si="169"/>
        <v/>
      </c>
      <c r="AG159" s="312" t="str">
        <f t="shared" si="170"/>
        <v/>
      </c>
      <c r="AH159" s="313" t="str">
        <f t="shared" si="171"/>
        <v/>
      </c>
      <c r="AI159" s="312" t="str">
        <f t="shared" si="172"/>
        <v/>
      </c>
      <c r="AJ159" s="311" t="str">
        <f t="shared" si="173"/>
        <v/>
      </c>
      <c r="AK159" s="310" t="str">
        <f t="shared" si="174"/>
        <v/>
      </c>
      <c r="AL159" s="310" t="str">
        <f t="shared" si="175"/>
        <v/>
      </c>
      <c r="AM159" s="309" t="str">
        <f t="shared" si="176"/>
        <v/>
      </c>
      <c r="AN159" s="309" t="str">
        <f t="shared" si="177"/>
        <v/>
      </c>
      <c r="AP159" s="306">
        <f t="shared" si="178"/>
        <v>0</v>
      </c>
      <c r="AQ159" s="306">
        <f t="shared" si="179"/>
        <v>0</v>
      </c>
      <c r="AR159" s="308">
        <f t="shared" si="180"/>
        <v>0</v>
      </c>
      <c r="AS159" s="306">
        <f t="shared" si="181"/>
        <v>0</v>
      </c>
      <c r="AT159" s="306">
        <f t="shared" si="182"/>
        <v>0</v>
      </c>
      <c r="AU159" s="306">
        <f t="shared" si="183"/>
        <v>0</v>
      </c>
      <c r="AV159" s="306">
        <f t="shared" si="184"/>
        <v>0</v>
      </c>
      <c r="AW159" s="306">
        <f t="shared" si="185"/>
        <v>0</v>
      </c>
      <c r="AX159" s="306">
        <f t="shared" si="186"/>
        <v>0</v>
      </c>
      <c r="AY159" s="305">
        <f t="shared" si="187"/>
        <v>0</v>
      </c>
      <c r="AZ159" s="304">
        <f t="shared" si="188"/>
        <v>0</v>
      </c>
      <c r="BA159" s="301">
        <f t="shared" si="189"/>
        <v>0</v>
      </c>
      <c r="BB159" s="301">
        <f t="shared" si="190"/>
        <v>0</v>
      </c>
      <c r="BC159" s="301">
        <f t="shared" si="191"/>
        <v>0</v>
      </c>
      <c r="BD159" s="301">
        <f t="shared" si="192"/>
        <v>0</v>
      </c>
      <c r="BE159" s="301">
        <f t="shared" si="193"/>
        <v>0</v>
      </c>
      <c r="BF159" s="301">
        <f t="shared" si="194"/>
        <v>0</v>
      </c>
      <c r="BG159" s="301">
        <f t="shared" si="195"/>
        <v>0</v>
      </c>
      <c r="BH159" s="301">
        <f t="shared" si="196"/>
        <v>0</v>
      </c>
      <c r="BI159" s="301">
        <f t="shared" si="197"/>
        <v>0</v>
      </c>
      <c r="BJ159" s="300">
        <f t="shared" si="198"/>
        <v>0</v>
      </c>
      <c r="BL159" s="306">
        <f t="shared" si="199"/>
        <v>0</v>
      </c>
      <c r="BM159" s="306">
        <f t="shared" si="200"/>
        <v>0</v>
      </c>
      <c r="BN159" s="308">
        <f t="shared" si="201"/>
        <v>0</v>
      </c>
      <c r="BO159" s="307">
        <f t="shared" si="202"/>
        <v>0</v>
      </c>
      <c r="BP159" s="307">
        <f t="shared" si="203"/>
        <v>0</v>
      </c>
      <c r="BQ159" s="306">
        <f t="shared" si="204"/>
        <v>0</v>
      </c>
      <c r="BR159" s="306">
        <f t="shared" si="205"/>
        <v>0</v>
      </c>
      <c r="BS159" s="306">
        <f t="shared" si="206"/>
        <v>0</v>
      </c>
      <c r="BT159" s="306">
        <f t="shared" si="207"/>
        <v>0</v>
      </c>
      <c r="BU159" s="305">
        <f t="shared" si="208"/>
        <v>0</v>
      </c>
      <c r="BV159" s="304">
        <f t="shared" si="209"/>
        <v>0</v>
      </c>
      <c r="BW159" s="301">
        <f t="shared" si="210"/>
        <v>0</v>
      </c>
      <c r="BX159" s="301">
        <f t="shared" si="211"/>
        <v>0</v>
      </c>
      <c r="BY159" s="301">
        <f t="shared" si="212"/>
        <v>0</v>
      </c>
      <c r="BZ159" s="301">
        <f t="shared" si="213"/>
        <v>0</v>
      </c>
      <c r="CA159" s="301">
        <f t="shared" si="214"/>
        <v>0</v>
      </c>
      <c r="CB159" s="301">
        <f t="shared" si="215"/>
        <v>0</v>
      </c>
      <c r="CC159" s="301">
        <f t="shared" si="216"/>
        <v>0</v>
      </c>
      <c r="CD159" s="301">
        <f t="shared" si="217"/>
        <v>0</v>
      </c>
      <c r="CE159" s="301">
        <f t="shared" si="218"/>
        <v>0</v>
      </c>
      <c r="CF159" s="300">
        <f t="shared" si="219"/>
        <v>0</v>
      </c>
      <c r="CG159" s="300"/>
      <c r="CH159" s="300">
        <f t="shared" si="220"/>
        <v>0</v>
      </c>
      <c r="CI159" s="300">
        <f t="shared" si="221"/>
        <v>0</v>
      </c>
      <c r="CJ159" s="300">
        <f t="shared" si="222"/>
        <v>0</v>
      </c>
      <c r="CK159" s="300">
        <f t="shared" si="223"/>
        <v>0</v>
      </c>
      <c r="CL159" s="303"/>
      <c r="CM159" s="302">
        <f t="shared" si="224"/>
        <v>0</v>
      </c>
      <c r="CN159" s="302">
        <f t="shared" si="225"/>
        <v>0</v>
      </c>
      <c r="CO159" s="301">
        <f t="shared" si="226"/>
        <v>0</v>
      </c>
      <c r="CP159" s="301">
        <f t="shared" si="227"/>
        <v>0</v>
      </c>
      <c r="CQ159" s="301">
        <f t="shared" si="228"/>
        <v>0</v>
      </c>
      <c r="CR159" s="301">
        <f t="shared" si="229"/>
        <v>0</v>
      </c>
      <c r="CS159" s="301">
        <f t="shared" si="230"/>
        <v>0</v>
      </c>
      <c r="CT159" s="301">
        <f t="shared" si="231"/>
        <v>0</v>
      </c>
      <c r="CU159" s="301">
        <f t="shared" si="232"/>
        <v>0</v>
      </c>
      <c r="CV159" s="301">
        <f t="shared" si="233"/>
        <v>0</v>
      </c>
      <c r="CW159" s="301">
        <f t="shared" si="234"/>
        <v>0</v>
      </c>
      <c r="CX159" s="301">
        <f t="shared" si="235"/>
        <v>0</v>
      </c>
      <c r="CY159" s="301">
        <f t="shared" si="236"/>
        <v>0</v>
      </c>
      <c r="CZ159" s="301">
        <f t="shared" si="237"/>
        <v>0</v>
      </c>
      <c r="DA159" s="300">
        <f t="shared" si="238"/>
        <v>0</v>
      </c>
      <c r="DC159" s="299">
        <f t="shared" si="239"/>
        <v>0</v>
      </c>
      <c r="DD159" s="299">
        <f t="shared" si="240"/>
        <v>0</v>
      </c>
      <c r="DE159" s="299">
        <f t="shared" si="241"/>
        <v>0</v>
      </c>
    </row>
    <row r="160" spans="2:109" x14ac:dyDescent="0.2">
      <c r="B160" s="368"/>
      <c r="C160" s="368"/>
      <c r="D160" s="315"/>
      <c r="E160" s="315"/>
      <c r="F160" s="315"/>
      <c r="G160" s="368"/>
      <c r="H160" s="368"/>
      <c r="I160" s="368"/>
      <c r="J160" s="368"/>
      <c r="K160" s="368"/>
      <c r="M160" s="344" t="str">
        <f t="shared" si="163"/>
        <v/>
      </c>
      <c r="N160" s="367" t="str">
        <f t="shared" si="243"/>
        <v/>
      </c>
      <c r="O160" s="344" t="str">
        <f t="shared" si="242"/>
        <v/>
      </c>
      <c r="P160" s="347"/>
      <c r="Q160" s="232" t="str">
        <f t="shared" si="164"/>
        <v/>
      </c>
      <c r="AB160" s="314" t="str">
        <f t="shared" si="165"/>
        <v/>
      </c>
      <c r="AC160" s="312" t="str">
        <f t="shared" si="166"/>
        <v/>
      </c>
      <c r="AD160" s="313" t="str">
        <f t="shared" si="167"/>
        <v/>
      </c>
      <c r="AE160" s="312" t="str">
        <f t="shared" si="168"/>
        <v/>
      </c>
      <c r="AF160" s="313" t="str">
        <f t="shared" si="169"/>
        <v/>
      </c>
      <c r="AG160" s="312" t="str">
        <f t="shared" si="170"/>
        <v/>
      </c>
      <c r="AH160" s="313" t="str">
        <f t="shared" si="171"/>
        <v/>
      </c>
      <c r="AI160" s="312" t="str">
        <f t="shared" si="172"/>
        <v/>
      </c>
      <c r="AJ160" s="311" t="str">
        <f t="shared" si="173"/>
        <v/>
      </c>
      <c r="AK160" s="310" t="str">
        <f t="shared" si="174"/>
        <v/>
      </c>
      <c r="AL160" s="310" t="str">
        <f t="shared" si="175"/>
        <v/>
      </c>
      <c r="AM160" s="309" t="str">
        <f t="shared" si="176"/>
        <v/>
      </c>
      <c r="AN160" s="309" t="str">
        <f t="shared" si="177"/>
        <v/>
      </c>
      <c r="AP160" s="306">
        <f t="shared" si="178"/>
        <v>0</v>
      </c>
      <c r="AQ160" s="306">
        <f t="shared" si="179"/>
        <v>0</v>
      </c>
      <c r="AR160" s="308">
        <f t="shared" si="180"/>
        <v>0</v>
      </c>
      <c r="AS160" s="306">
        <f t="shared" si="181"/>
        <v>0</v>
      </c>
      <c r="AT160" s="306">
        <f t="shared" si="182"/>
        <v>0</v>
      </c>
      <c r="AU160" s="306">
        <f t="shared" si="183"/>
        <v>0</v>
      </c>
      <c r="AV160" s="306">
        <f t="shared" si="184"/>
        <v>0</v>
      </c>
      <c r="AW160" s="306">
        <f t="shared" si="185"/>
        <v>0</v>
      </c>
      <c r="AX160" s="306">
        <f t="shared" si="186"/>
        <v>0</v>
      </c>
      <c r="AY160" s="305">
        <f t="shared" si="187"/>
        <v>0</v>
      </c>
      <c r="AZ160" s="304">
        <f t="shared" si="188"/>
        <v>0</v>
      </c>
      <c r="BA160" s="301">
        <f t="shared" si="189"/>
        <v>0</v>
      </c>
      <c r="BB160" s="301">
        <f t="shared" si="190"/>
        <v>0</v>
      </c>
      <c r="BC160" s="301">
        <f t="shared" si="191"/>
        <v>0</v>
      </c>
      <c r="BD160" s="301">
        <f t="shared" si="192"/>
        <v>0</v>
      </c>
      <c r="BE160" s="301">
        <f t="shared" si="193"/>
        <v>0</v>
      </c>
      <c r="BF160" s="301">
        <f t="shared" si="194"/>
        <v>0</v>
      </c>
      <c r="BG160" s="301">
        <f t="shared" si="195"/>
        <v>0</v>
      </c>
      <c r="BH160" s="301">
        <f t="shared" si="196"/>
        <v>0</v>
      </c>
      <c r="BI160" s="301">
        <f t="shared" si="197"/>
        <v>0</v>
      </c>
      <c r="BJ160" s="300">
        <f t="shared" si="198"/>
        <v>0</v>
      </c>
      <c r="BL160" s="306">
        <f t="shared" si="199"/>
        <v>0</v>
      </c>
      <c r="BM160" s="306">
        <f t="shared" si="200"/>
        <v>0</v>
      </c>
      <c r="BN160" s="308">
        <f t="shared" si="201"/>
        <v>0</v>
      </c>
      <c r="BO160" s="307">
        <f t="shared" si="202"/>
        <v>0</v>
      </c>
      <c r="BP160" s="307">
        <f t="shared" si="203"/>
        <v>0</v>
      </c>
      <c r="BQ160" s="306">
        <f t="shared" si="204"/>
        <v>0</v>
      </c>
      <c r="BR160" s="306">
        <f t="shared" si="205"/>
        <v>0</v>
      </c>
      <c r="BS160" s="306">
        <f t="shared" si="206"/>
        <v>0</v>
      </c>
      <c r="BT160" s="306">
        <f t="shared" si="207"/>
        <v>0</v>
      </c>
      <c r="BU160" s="305">
        <f t="shared" si="208"/>
        <v>0</v>
      </c>
      <c r="BV160" s="304">
        <f t="shared" si="209"/>
        <v>0</v>
      </c>
      <c r="BW160" s="301">
        <f t="shared" si="210"/>
        <v>0</v>
      </c>
      <c r="BX160" s="301">
        <f t="shared" si="211"/>
        <v>0</v>
      </c>
      <c r="BY160" s="301">
        <f t="shared" si="212"/>
        <v>0</v>
      </c>
      <c r="BZ160" s="301">
        <f t="shared" si="213"/>
        <v>0</v>
      </c>
      <c r="CA160" s="301">
        <f t="shared" si="214"/>
        <v>0</v>
      </c>
      <c r="CB160" s="301">
        <f t="shared" si="215"/>
        <v>0</v>
      </c>
      <c r="CC160" s="301">
        <f t="shared" si="216"/>
        <v>0</v>
      </c>
      <c r="CD160" s="301">
        <f t="shared" si="217"/>
        <v>0</v>
      </c>
      <c r="CE160" s="301">
        <f t="shared" si="218"/>
        <v>0</v>
      </c>
      <c r="CF160" s="300">
        <f t="shared" si="219"/>
        <v>0</v>
      </c>
      <c r="CG160" s="300"/>
      <c r="CH160" s="300">
        <f t="shared" si="220"/>
        <v>0</v>
      </c>
      <c r="CI160" s="300">
        <f t="shared" si="221"/>
        <v>0</v>
      </c>
      <c r="CJ160" s="300">
        <f t="shared" si="222"/>
        <v>0</v>
      </c>
      <c r="CK160" s="300">
        <f t="shared" si="223"/>
        <v>0</v>
      </c>
      <c r="CL160" s="303"/>
      <c r="CM160" s="302">
        <f t="shared" si="224"/>
        <v>0</v>
      </c>
      <c r="CN160" s="302">
        <f t="shared" si="225"/>
        <v>0</v>
      </c>
      <c r="CO160" s="301">
        <f t="shared" si="226"/>
        <v>0</v>
      </c>
      <c r="CP160" s="301">
        <f t="shared" si="227"/>
        <v>0</v>
      </c>
      <c r="CQ160" s="301">
        <f t="shared" si="228"/>
        <v>0</v>
      </c>
      <c r="CR160" s="301">
        <f t="shared" si="229"/>
        <v>0</v>
      </c>
      <c r="CS160" s="301">
        <f t="shared" si="230"/>
        <v>0</v>
      </c>
      <c r="CT160" s="301">
        <f t="shared" si="231"/>
        <v>0</v>
      </c>
      <c r="CU160" s="301">
        <f t="shared" si="232"/>
        <v>0</v>
      </c>
      <c r="CV160" s="301">
        <f t="shared" si="233"/>
        <v>0</v>
      </c>
      <c r="CW160" s="301">
        <f t="shared" si="234"/>
        <v>0</v>
      </c>
      <c r="CX160" s="301">
        <f t="shared" si="235"/>
        <v>0</v>
      </c>
      <c r="CY160" s="301">
        <f t="shared" si="236"/>
        <v>0</v>
      </c>
      <c r="CZ160" s="301">
        <f t="shared" si="237"/>
        <v>0</v>
      </c>
      <c r="DA160" s="300">
        <f t="shared" si="238"/>
        <v>0</v>
      </c>
      <c r="DC160" s="299">
        <f t="shared" si="239"/>
        <v>0</v>
      </c>
      <c r="DD160" s="299">
        <f t="shared" si="240"/>
        <v>0</v>
      </c>
      <c r="DE160" s="299">
        <f t="shared" si="241"/>
        <v>0</v>
      </c>
    </row>
    <row r="161" spans="2:109" x14ac:dyDescent="0.2">
      <c r="B161" s="368"/>
      <c r="C161" s="368"/>
      <c r="D161" s="315"/>
      <c r="E161" s="315"/>
      <c r="F161" s="315"/>
      <c r="G161" s="368"/>
      <c r="H161" s="368"/>
      <c r="I161" s="368"/>
      <c r="J161" s="368"/>
      <c r="K161" s="368"/>
      <c r="M161" s="344" t="str">
        <f t="shared" si="163"/>
        <v/>
      </c>
      <c r="N161" s="367" t="str">
        <f t="shared" si="243"/>
        <v/>
      </c>
      <c r="O161" s="344" t="str">
        <f t="shared" si="242"/>
        <v/>
      </c>
      <c r="P161" s="347"/>
      <c r="Q161" s="232" t="str">
        <f t="shared" si="164"/>
        <v/>
      </c>
      <c r="AB161" s="314" t="str">
        <f t="shared" si="165"/>
        <v/>
      </c>
      <c r="AC161" s="312" t="str">
        <f t="shared" si="166"/>
        <v/>
      </c>
      <c r="AD161" s="313" t="str">
        <f t="shared" si="167"/>
        <v/>
      </c>
      <c r="AE161" s="312" t="str">
        <f t="shared" si="168"/>
        <v/>
      </c>
      <c r="AF161" s="313" t="str">
        <f t="shared" si="169"/>
        <v/>
      </c>
      <c r="AG161" s="312" t="str">
        <f t="shared" si="170"/>
        <v/>
      </c>
      <c r="AH161" s="313" t="str">
        <f t="shared" si="171"/>
        <v/>
      </c>
      <c r="AI161" s="312" t="str">
        <f t="shared" si="172"/>
        <v/>
      </c>
      <c r="AJ161" s="311" t="str">
        <f t="shared" si="173"/>
        <v/>
      </c>
      <c r="AK161" s="310" t="str">
        <f t="shared" si="174"/>
        <v/>
      </c>
      <c r="AL161" s="310" t="str">
        <f t="shared" si="175"/>
        <v/>
      </c>
      <c r="AM161" s="309" t="str">
        <f t="shared" si="176"/>
        <v/>
      </c>
      <c r="AN161" s="309" t="str">
        <f t="shared" si="177"/>
        <v/>
      </c>
      <c r="AP161" s="306">
        <f t="shared" si="178"/>
        <v>0</v>
      </c>
      <c r="AQ161" s="306">
        <f t="shared" si="179"/>
        <v>0</v>
      </c>
      <c r="AR161" s="308">
        <f t="shared" si="180"/>
        <v>0</v>
      </c>
      <c r="AS161" s="306">
        <f t="shared" si="181"/>
        <v>0</v>
      </c>
      <c r="AT161" s="306">
        <f t="shared" si="182"/>
        <v>0</v>
      </c>
      <c r="AU161" s="306">
        <f t="shared" si="183"/>
        <v>0</v>
      </c>
      <c r="AV161" s="306">
        <f t="shared" si="184"/>
        <v>0</v>
      </c>
      <c r="AW161" s="306">
        <f t="shared" si="185"/>
        <v>0</v>
      </c>
      <c r="AX161" s="306">
        <f t="shared" si="186"/>
        <v>0</v>
      </c>
      <c r="AY161" s="305">
        <f t="shared" si="187"/>
        <v>0</v>
      </c>
      <c r="AZ161" s="304">
        <f t="shared" si="188"/>
        <v>0</v>
      </c>
      <c r="BA161" s="301">
        <f t="shared" si="189"/>
        <v>0</v>
      </c>
      <c r="BB161" s="301">
        <f t="shared" si="190"/>
        <v>0</v>
      </c>
      <c r="BC161" s="301">
        <f t="shared" si="191"/>
        <v>0</v>
      </c>
      <c r="BD161" s="301">
        <f t="shared" si="192"/>
        <v>0</v>
      </c>
      <c r="BE161" s="301">
        <f t="shared" si="193"/>
        <v>0</v>
      </c>
      <c r="BF161" s="301">
        <f t="shared" si="194"/>
        <v>0</v>
      </c>
      <c r="BG161" s="301">
        <f t="shared" si="195"/>
        <v>0</v>
      </c>
      <c r="BH161" s="301">
        <f t="shared" si="196"/>
        <v>0</v>
      </c>
      <c r="BI161" s="301">
        <f t="shared" si="197"/>
        <v>0</v>
      </c>
      <c r="BJ161" s="300">
        <f t="shared" si="198"/>
        <v>0</v>
      </c>
      <c r="BL161" s="306">
        <f t="shared" si="199"/>
        <v>0</v>
      </c>
      <c r="BM161" s="306">
        <f t="shared" si="200"/>
        <v>0</v>
      </c>
      <c r="BN161" s="308">
        <f t="shared" si="201"/>
        <v>0</v>
      </c>
      <c r="BO161" s="307">
        <f t="shared" si="202"/>
        <v>0</v>
      </c>
      <c r="BP161" s="307">
        <f t="shared" si="203"/>
        <v>0</v>
      </c>
      <c r="BQ161" s="306">
        <f t="shared" si="204"/>
        <v>0</v>
      </c>
      <c r="BR161" s="306">
        <f t="shared" si="205"/>
        <v>0</v>
      </c>
      <c r="BS161" s="306">
        <f t="shared" si="206"/>
        <v>0</v>
      </c>
      <c r="BT161" s="306">
        <f t="shared" si="207"/>
        <v>0</v>
      </c>
      <c r="BU161" s="305">
        <f t="shared" si="208"/>
        <v>0</v>
      </c>
      <c r="BV161" s="304">
        <f t="shared" si="209"/>
        <v>0</v>
      </c>
      <c r="BW161" s="301">
        <f t="shared" si="210"/>
        <v>0</v>
      </c>
      <c r="BX161" s="301">
        <f t="shared" si="211"/>
        <v>0</v>
      </c>
      <c r="BY161" s="301">
        <f t="shared" si="212"/>
        <v>0</v>
      </c>
      <c r="BZ161" s="301">
        <f t="shared" si="213"/>
        <v>0</v>
      </c>
      <c r="CA161" s="301">
        <f t="shared" si="214"/>
        <v>0</v>
      </c>
      <c r="CB161" s="301">
        <f t="shared" si="215"/>
        <v>0</v>
      </c>
      <c r="CC161" s="301">
        <f t="shared" si="216"/>
        <v>0</v>
      </c>
      <c r="CD161" s="301">
        <f t="shared" si="217"/>
        <v>0</v>
      </c>
      <c r="CE161" s="301">
        <f t="shared" si="218"/>
        <v>0</v>
      </c>
      <c r="CF161" s="300">
        <f t="shared" si="219"/>
        <v>0</v>
      </c>
      <c r="CG161" s="300"/>
      <c r="CH161" s="300">
        <f t="shared" si="220"/>
        <v>0</v>
      </c>
      <c r="CI161" s="300">
        <f t="shared" si="221"/>
        <v>0</v>
      </c>
      <c r="CJ161" s="300">
        <f t="shared" si="222"/>
        <v>0</v>
      </c>
      <c r="CK161" s="300">
        <f t="shared" si="223"/>
        <v>0</v>
      </c>
      <c r="CL161" s="303"/>
      <c r="CM161" s="302">
        <f t="shared" si="224"/>
        <v>0</v>
      </c>
      <c r="CN161" s="302">
        <f t="shared" si="225"/>
        <v>0</v>
      </c>
      <c r="CO161" s="301">
        <f t="shared" si="226"/>
        <v>0</v>
      </c>
      <c r="CP161" s="301">
        <f t="shared" si="227"/>
        <v>0</v>
      </c>
      <c r="CQ161" s="301">
        <f t="shared" si="228"/>
        <v>0</v>
      </c>
      <c r="CR161" s="301">
        <f t="shared" si="229"/>
        <v>0</v>
      </c>
      <c r="CS161" s="301">
        <f t="shared" si="230"/>
        <v>0</v>
      </c>
      <c r="CT161" s="301">
        <f t="shared" si="231"/>
        <v>0</v>
      </c>
      <c r="CU161" s="301">
        <f t="shared" si="232"/>
        <v>0</v>
      </c>
      <c r="CV161" s="301">
        <f t="shared" si="233"/>
        <v>0</v>
      </c>
      <c r="CW161" s="301">
        <f t="shared" si="234"/>
        <v>0</v>
      </c>
      <c r="CX161" s="301">
        <f t="shared" si="235"/>
        <v>0</v>
      </c>
      <c r="CY161" s="301">
        <f t="shared" si="236"/>
        <v>0</v>
      </c>
      <c r="CZ161" s="301">
        <f t="shared" si="237"/>
        <v>0</v>
      </c>
      <c r="DA161" s="300">
        <f t="shared" si="238"/>
        <v>0</v>
      </c>
      <c r="DC161" s="299">
        <f t="shared" si="239"/>
        <v>0</v>
      </c>
      <c r="DD161" s="299">
        <f t="shared" si="240"/>
        <v>0</v>
      </c>
      <c r="DE161" s="299">
        <f t="shared" si="241"/>
        <v>0</v>
      </c>
    </row>
    <row r="162" spans="2:109" x14ac:dyDescent="0.2">
      <c r="B162" s="368"/>
      <c r="C162" s="368"/>
      <c r="D162" s="315"/>
      <c r="E162" s="315"/>
      <c r="F162" s="315"/>
      <c r="G162" s="368"/>
      <c r="H162" s="368"/>
      <c r="I162" s="368"/>
      <c r="J162" s="368"/>
      <c r="K162" s="368"/>
      <c r="M162" s="344" t="str">
        <f t="shared" si="163"/>
        <v/>
      </c>
      <c r="N162" s="367" t="str">
        <f t="shared" si="243"/>
        <v/>
      </c>
      <c r="O162" s="344" t="str">
        <f t="shared" si="242"/>
        <v/>
      </c>
      <c r="P162" s="347"/>
      <c r="Q162" s="232" t="str">
        <f t="shared" si="164"/>
        <v/>
      </c>
      <c r="AB162" s="314" t="str">
        <f t="shared" si="165"/>
        <v/>
      </c>
      <c r="AC162" s="312" t="str">
        <f t="shared" si="166"/>
        <v/>
      </c>
      <c r="AD162" s="313" t="str">
        <f t="shared" si="167"/>
        <v/>
      </c>
      <c r="AE162" s="312" t="str">
        <f t="shared" si="168"/>
        <v/>
      </c>
      <c r="AF162" s="313" t="str">
        <f t="shared" si="169"/>
        <v/>
      </c>
      <c r="AG162" s="312" t="str">
        <f t="shared" si="170"/>
        <v/>
      </c>
      <c r="AH162" s="313" t="str">
        <f t="shared" si="171"/>
        <v/>
      </c>
      <c r="AI162" s="312" t="str">
        <f t="shared" si="172"/>
        <v/>
      </c>
      <c r="AJ162" s="311" t="str">
        <f t="shared" si="173"/>
        <v/>
      </c>
      <c r="AK162" s="310" t="str">
        <f t="shared" si="174"/>
        <v/>
      </c>
      <c r="AL162" s="310" t="str">
        <f t="shared" si="175"/>
        <v/>
      </c>
      <c r="AM162" s="309" t="str">
        <f t="shared" si="176"/>
        <v/>
      </c>
      <c r="AN162" s="309" t="str">
        <f t="shared" si="177"/>
        <v/>
      </c>
      <c r="AP162" s="306">
        <f t="shared" si="178"/>
        <v>0</v>
      </c>
      <c r="AQ162" s="306">
        <f t="shared" si="179"/>
        <v>0</v>
      </c>
      <c r="AR162" s="308">
        <f t="shared" si="180"/>
        <v>0</v>
      </c>
      <c r="AS162" s="306">
        <f t="shared" si="181"/>
        <v>0</v>
      </c>
      <c r="AT162" s="306">
        <f t="shared" si="182"/>
        <v>0</v>
      </c>
      <c r="AU162" s="306">
        <f t="shared" si="183"/>
        <v>0</v>
      </c>
      <c r="AV162" s="306">
        <f t="shared" si="184"/>
        <v>0</v>
      </c>
      <c r="AW162" s="306">
        <f t="shared" si="185"/>
        <v>0</v>
      </c>
      <c r="AX162" s="306">
        <f t="shared" si="186"/>
        <v>0</v>
      </c>
      <c r="AY162" s="305">
        <f t="shared" si="187"/>
        <v>0</v>
      </c>
      <c r="AZ162" s="304">
        <f t="shared" si="188"/>
        <v>0</v>
      </c>
      <c r="BA162" s="301">
        <f t="shared" si="189"/>
        <v>0</v>
      </c>
      <c r="BB162" s="301">
        <f t="shared" si="190"/>
        <v>0</v>
      </c>
      <c r="BC162" s="301">
        <f t="shared" si="191"/>
        <v>0</v>
      </c>
      <c r="BD162" s="301">
        <f t="shared" si="192"/>
        <v>0</v>
      </c>
      <c r="BE162" s="301">
        <f t="shared" si="193"/>
        <v>0</v>
      </c>
      <c r="BF162" s="301">
        <f t="shared" si="194"/>
        <v>0</v>
      </c>
      <c r="BG162" s="301">
        <f t="shared" si="195"/>
        <v>0</v>
      </c>
      <c r="BH162" s="301">
        <f t="shared" si="196"/>
        <v>0</v>
      </c>
      <c r="BI162" s="301">
        <f t="shared" si="197"/>
        <v>0</v>
      </c>
      <c r="BJ162" s="300">
        <f t="shared" si="198"/>
        <v>0</v>
      </c>
      <c r="BL162" s="306">
        <f t="shared" si="199"/>
        <v>0</v>
      </c>
      <c r="BM162" s="306">
        <f t="shared" si="200"/>
        <v>0</v>
      </c>
      <c r="BN162" s="308">
        <f t="shared" si="201"/>
        <v>0</v>
      </c>
      <c r="BO162" s="307">
        <f t="shared" si="202"/>
        <v>0</v>
      </c>
      <c r="BP162" s="307">
        <f t="shared" si="203"/>
        <v>0</v>
      </c>
      <c r="BQ162" s="306">
        <f t="shared" si="204"/>
        <v>0</v>
      </c>
      <c r="BR162" s="306">
        <f t="shared" si="205"/>
        <v>0</v>
      </c>
      <c r="BS162" s="306">
        <f t="shared" si="206"/>
        <v>0</v>
      </c>
      <c r="BT162" s="306">
        <f t="shared" si="207"/>
        <v>0</v>
      </c>
      <c r="BU162" s="305">
        <f t="shared" si="208"/>
        <v>0</v>
      </c>
      <c r="BV162" s="304">
        <f t="shared" si="209"/>
        <v>0</v>
      </c>
      <c r="BW162" s="301">
        <f t="shared" si="210"/>
        <v>0</v>
      </c>
      <c r="BX162" s="301">
        <f t="shared" si="211"/>
        <v>0</v>
      </c>
      <c r="BY162" s="301">
        <f t="shared" si="212"/>
        <v>0</v>
      </c>
      <c r="BZ162" s="301">
        <f t="shared" si="213"/>
        <v>0</v>
      </c>
      <c r="CA162" s="301">
        <f t="shared" si="214"/>
        <v>0</v>
      </c>
      <c r="CB162" s="301">
        <f t="shared" si="215"/>
        <v>0</v>
      </c>
      <c r="CC162" s="301">
        <f t="shared" si="216"/>
        <v>0</v>
      </c>
      <c r="CD162" s="301">
        <f t="shared" si="217"/>
        <v>0</v>
      </c>
      <c r="CE162" s="301">
        <f t="shared" si="218"/>
        <v>0</v>
      </c>
      <c r="CF162" s="300">
        <f t="shared" si="219"/>
        <v>0</v>
      </c>
      <c r="CG162" s="300"/>
      <c r="CH162" s="300">
        <f t="shared" si="220"/>
        <v>0</v>
      </c>
      <c r="CI162" s="300">
        <f t="shared" si="221"/>
        <v>0</v>
      </c>
      <c r="CJ162" s="300">
        <f t="shared" si="222"/>
        <v>0</v>
      </c>
      <c r="CK162" s="300">
        <f t="shared" si="223"/>
        <v>0</v>
      </c>
      <c r="CL162" s="303"/>
      <c r="CM162" s="302">
        <f t="shared" si="224"/>
        <v>0</v>
      </c>
      <c r="CN162" s="302">
        <f t="shared" si="225"/>
        <v>0</v>
      </c>
      <c r="CO162" s="301">
        <f t="shared" si="226"/>
        <v>0</v>
      </c>
      <c r="CP162" s="301">
        <f t="shared" si="227"/>
        <v>0</v>
      </c>
      <c r="CQ162" s="301">
        <f t="shared" si="228"/>
        <v>0</v>
      </c>
      <c r="CR162" s="301">
        <f t="shared" si="229"/>
        <v>0</v>
      </c>
      <c r="CS162" s="301">
        <f t="shared" si="230"/>
        <v>0</v>
      </c>
      <c r="CT162" s="301">
        <f t="shared" si="231"/>
        <v>0</v>
      </c>
      <c r="CU162" s="301">
        <f t="shared" si="232"/>
        <v>0</v>
      </c>
      <c r="CV162" s="301">
        <f t="shared" si="233"/>
        <v>0</v>
      </c>
      <c r="CW162" s="301">
        <f t="shared" si="234"/>
        <v>0</v>
      </c>
      <c r="CX162" s="301">
        <f t="shared" si="235"/>
        <v>0</v>
      </c>
      <c r="CY162" s="301">
        <f t="shared" si="236"/>
        <v>0</v>
      </c>
      <c r="CZ162" s="301">
        <f t="shared" si="237"/>
        <v>0</v>
      </c>
      <c r="DA162" s="300">
        <f t="shared" si="238"/>
        <v>0</v>
      </c>
      <c r="DC162" s="299">
        <f t="shared" si="239"/>
        <v>0</v>
      </c>
      <c r="DD162" s="299">
        <f t="shared" si="240"/>
        <v>0</v>
      </c>
      <c r="DE162" s="299">
        <f t="shared" si="241"/>
        <v>0</v>
      </c>
    </row>
    <row r="163" spans="2:109" x14ac:dyDescent="0.2">
      <c r="B163" s="368"/>
      <c r="C163" s="368"/>
      <c r="D163" s="315"/>
      <c r="E163" s="315"/>
      <c r="F163" s="315"/>
      <c r="G163" s="368"/>
      <c r="H163" s="368"/>
      <c r="I163" s="368"/>
      <c r="J163" s="368"/>
      <c r="K163" s="368"/>
      <c r="M163" s="344" t="str">
        <f t="shared" si="163"/>
        <v/>
      </c>
      <c r="N163" s="367" t="str">
        <f t="shared" si="243"/>
        <v/>
      </c>
      <c r="O163" s="344" t="str">
        <f t="shared" si="242"/>
        <v/>
      </c>
      <c r="P163" s="347"/>
      <c r="Q163" s="232" t="str">
        <f t="shared" si="164"/>
        <v/>
      </c>
      <c r="AB163" s="314" t="str">
        <f t="shared" si="165"/>
        <v/>
      </c>
      <c r="AC163" s="312" t="str">
        <f t="shared" si="166"/>
        <v/>
      </c>
      <c r="AD163" s="313" t="str">
        <f t="shared" si="167"/>
        <v/>
      </c>
      <c r="AE163" s="312" t="str">
        <f t="shared" si="168"/>
        <v/>
      </c>
      <c r="AF163" s="313" t="str">
        <f t="shared" si="169"/>
        <v/>
      </c>
      <c r="AG163" s="312" t="str">
        <f t="shared" si="170"/>
        <v/>
      </c>
      <c r="AH163" s="313" t="str">
        <f t="shared" si="171"/>
        <v/>
      </c>
      <c r="AI163" s="312" t="str">
        <f t="shared" si="172"/>
        <v/>
      </c>
      <c r="AJ163" s="311" t="str">
        <f t="shared" si="173"/>
        <v/>
      </c>
      <c r="AK163" s="310" t="str">
        <f t="shared" si="174"/>
        <v/>
      </c>
      <c r="AL163" s="310" t="str">
        <f t="shared" si="175"/>
        <v/>
      </c>
      <c r="AM163" s="309" t="str">
        <f t="shared" si="176"/>
        <v/>
      </c>
      <c r="AN163" s="309" t="str">
        <f t="shared" si="177"/>
        <v/>
      </c>
      <c r="AP163" s="306">
        <f t="shared" si="178"/>
        <v>0</v>
      </c>
      <c r="AQ163" s="306">
        <f t="shared" si="179"/>
        <v>0</v>
      </c>
      <c r="AR163" s="308">
        <f t="shared" si="180"/>
        <v>0</v>
      </c>
      <c r="AS163" s="306">
        <f t="shared" si="181"/>
        <v>0</v>
      </c>
      <c r="AT163" s="306">
        <f t="shared" si="182"/>
        <v>0</v>
      </c>
      <c r="AU163" s="306">
        <f t="shared" si="183"/>
        <v>0</v>
      </c>
      <c r="AV163" s="306">
        <f t="shared" si="184"/>
        <v>0</v>
      </c>
      <c r="AW163" s="306">
        <f t="shared" si="185"/>
        <v>0</v>
      </c>
      <c r="AX163" s="306">
        <f t="shared" si="186"/>
        <v>0</v>
      </c>
      <c r="AY163" s="305">
        <f t="shared" si="187"/>
        <v>0</v>
      </c>
      <c r="AZ163" s="304">
        <f t="shared" si="188"/>
        <v>0</v>
      </c>
      <c r="BA163" s="301">
        <f t="shared" si="189"/>
        <v>0</v>
      </c>
      <c r="BB163" s="301">
        <f t="shared" si="190"/>
        <v>0</v>
      </c>
      <c r="BC163" s="301">
        <f t="shared" si="191"/>
        <v>0</v>
      </c>
      <c r="BD163" s="301">
        <f t="shared" si="192"/>
        <v>0</v>
      </c>
      <c r="BE163" s="301">
        <f t="shared" si="193"/>
        <v>0</v>
      </c>
      <c r="BF163" s="301">
        <f t="shared" si="194"/>
        <v>0</v>
      </c>
      <c r="BG163" s="301">
        <f t="shared" si="195"/>
        <v>0</v>
      </c>
      <c r="BH163" s="301">
        <f t="shared" si="196"/>
        <v>0</v>
      </c>
      <c r="BI163" s="301">
        <f t="shared" si="197"/>
        <v>0</v>
      </c>
      <c r="BJ163" s="300">
        <f t="shared" si="198"/>
        <v>0</v>
      </c>
      <c r="BL163" s="306">
        <f t="shared" si="199"/>
        <v>0</v>
      </c>
      <c r="BM163" s="306">
        <f t="shared" si="200"/>
        <v>0</v>
      </c>
      <c r="BN163" s="308">
        <f t="shared" si="201"/>
        <v>0</v>
      </c>
      <c r="BO163" s="307">
        <f t="shared" si="202"/>
        <v>0</v>
      </c>
      <c r="BP163" s="307">
        <f t="shared" si="203"/>
        <v>0</v>
      </c>
      <c r="BQ163" s="306">
        <f t="shared" si="204"/>
        <v>0</v>
      </c>
      <c r="BR163" s="306">
        <f t="shared" si="205"/>
        <v>0</v>
      </c>
      <c r="BS163" s="306">
        <f t="shared" si="206"/>
        <v>0</v>
      </c>
      <c r="BT163" s="306">
        <f t="shared" si="207"/>
        <v>0</v>
      </c>
      <c r="BU163" s="305">
        <f t="shared" si="208"/>
        <v>0</v>
      </c>
      <c r="BV163" s="304">
        <f t="shared" si="209"/>
        <v>0</v>
      </c>
      <c r="BW163" s="301">
        <f t="shared" si="210"/>
        <v>0</v>
      </c>
      <c r="BX163" s="301">
        <f t="shared" si="211"/>
        <v>0</v>
      </c>
      <c r="BY163" s="301">
        <f t="shared" si="212"/>
        <v>0</v>
      </c>
      <c r="BZ163" s="301">
        <f t="shared" si="213"/>
        <v>0</v>
      </c>
      <c r="CA163" s="301">
        <f t="shared" si="214"/>
        <v>0</v>
      </c>
      <c r="CB163" s="301">
        <f t="shared" si="215"/>
        <v>0</v>
      </c>
      <c r="CC163" s="301">
        <f t="shared" si="216"/>
        <v>0</v>
      </c>
      <c r="CD163" s="301">
        <f t="shared" si="217"/>
        <v>0</v>
      </c>
      <c r="CE163" s="301">
        <f t="shared" si="218"/>
        <v>0</v>
      </c>
      <c r="CF163" s="300">
        <f t="shared" si="219"/>
        <v>0</v>
      </c>
      <c r="CG163" s="300"/>
      <c r="CH163" s="300">
        <f t="shared" si="220"/>
        <v>0</v>
      </c>
      <c r="CI163" s="300">
        <f t="shared" si="221"/>
        <v>0</v>
      </c>
      <c r="CJ163" s="300">
        <f t="shared" si="222"/>
        <v>0</v>
      </c>
      <c r="CK163" s="300">
        <f t="shared" si="223"/>
        <v>0</v>
      </c>
      <c r="CL163" s="303"/>
      <c r="CM163" s="302">
        <f t="shared" si="224"/>
        <v>0</v>
      </c>
      <c r="CN163" s="302">
        <f t="shared" si="225"/>
        <v>0</v>
      </c>
      <c r="CO163" s="301">
        <f t="shared" si="226"/>
        <v>0</v>
      </c>
      <c r="CP163" s="301">
        <f t="shared" si="227"/>
        <v>0</v>
      </c>
      <c r="CQ163" s="301">
        <f t="shared" si="228"/>
        <v>0</v>
      </c>
      <c r="CR163" s="301">
        <f t="shared" si="229"/>
        <v>0</v>
      </c>
      <c r="CS163" s="301">
        <f t="shared" si="230"/>
        <v>0</v>
      </c>
      <c r="CT163" s="301">
        <f t="shared" si="231"/>
        <v>0</v>
      </c>
      <c r="CU163" s="301">
        <f t="shared" si="232"/>
        <v>0</v>
      </c>
      <c r="CV163" s="301">
        <f t="shared" si="233"/>
        <v>0</v>
      </c>
      <c r="CW163" s="301">
        <f t="shared" si="234"/>
        <v>0</v>
      </c>
      <c r="CX163" s="301">
        <f t="shared" si="235"/>
        <v>0</v>
      </c>
      <c r="CY163" s="301">
        <f t="shared" si="236"/>
        <v>0</v>
      </c>
      <c r="CZ163" s="301">
        <f t="shared" si="237"/>
        <v>0</v>
      </c>
      <c r="DA163" s="300">
        <f t="shared" si="238"/>
        <v>0</v>
      </c>
      <c r="DC163" s="299">
        <f t="shared" si="239"/>
        <v>0</v>
      </c>
      <c r="DD163" s="299">
        <f t="shared" si="240"/>
        <v>0</v>
      </c>
      <c r="DE163" s="299">
        <f t="shared" si="241"/>
        <v>0</v>
      </c>
    </row>
    <row r="164" spans="2:109" x14ac:dyDescent="0.2">
      <c r="B164" s="368"/>
      <c r="C164" s="368"/>
      <c r="D164" s="315"/>
      <c r="E164" s="315"/>
      <c r="F164" s="315"/>
      <c r="G164" s="368"/>
      <c r="H164" s="368"/>
      <c r="I164" s="368"/>
      <c r="J164" s="368"/>
      <c r="K164" s="368"/>
      <c r="M164" s="344" t="str">
        <f t="shared" si="163"/>
        <v/>
      </c>
      <c r="N164" s="367" t="str">
        <f t="shared" si="243"/>
        <v/>
      </c>
      <c r="O164" s="344" t="str">
        <f t="shared" si="242"/>
        <v/>
      </c>
      <c r="P164" s="347"/>
      <c r="Q164" s="232" t="str">
        <f t="shared" si="164"/>
        <v/>
      </c>
      <c r="AB164" s="314" t="str">
        <f t="shared" si="165"/>
        <v/>
      </c>
      <c r="AC164" s="312" t="str">
        <f t="shared" si="166"/>
        <v/>
      </c>
      <c r="AD164" s="313" t="str">
        <f t="shared" si="167"/>
        <v/>
      </c>
      <c r="AE164" s="312" t="str">
        <f t="shared" si="168"/>
        <v/>
      </c>
      <c r="AF164" s="313" t="str">
        <f t="shared" si="169"/>
        <v/>
      </c>
      <c r="AG164" s="312" t="str">
        <f t="shared" si="170"/>
        <v/>
      </c>
      <c r="AH164" s="313" t="str">
        <f t="shared" si="171"/>
        <v/>
      </c>
      <c r="AI164" s="312" t="str">
        <f t="shared" si="172"/>
        <v/>
      </c>
      <c r="AJ164" s="311" t="str">
        <f t="shared" si="173"/>
        <v/>
      </c>
      <c r="AK164" s="310" t="str">
        <f t="shared" si="174"/>
        <v/>
      </c>
      <c r="AL164" s="310" t="str">
        <f t="shared" si="175"/>
        <v/>
      </c>
      <c r="AM164" s="309" t="str">
        <f t="shared" si="176"/>
        <v/>
      </c>
      <c r="AN164" s="309" t="str">
        <f t="shared" si="177"/>
        <v/>
      </c>
      <c r="AP164" s="306">
        <f t="shared" si="178"/>
        <v>0</v>
      </c>
      <c r="AQ164" s="306">
        <f t="shared" si="179"/>
        <v>0</v>
      </c>
      <c r="AR164" s="308">
        <f t="shared" si="180"/>
        <v>0</v>
      </c>
      <c r="AS164" s="306">
        <f t="shared" si="181"/>
        <v>0</v>
      </c>
      <c r="AT164" s="306">
        <f t="shared" si="182"/>
        <v>0</v>
      </c>
      <c r="AU164" s="306">
        <f t="shared" si="183"/>
        <v>0</v>
      </c>
      <c r="AV164" s="306">
        <f t="shared" si="184"/>
        <v>0</v>
      </c>
      <c r="AW164" s="306">
        <f t="shared" si="185"/>
        <v>0</v>
      </c>
      <c r="AX164" s="306">
        <f t="shared" si="186"/>
        <v>0</v>
      </c>
      <c r="AY164" s="305">
        <f t="shared" si="187"/>
        <v>0</v>
      </c>
      <c r="AZ164" s="304">
        <f t="shared" si="188"/>
        <v>0</v>
      </c>
      <c r="BA164" s="301">
        <f t="shared" si="189"/>
        <v>0</v>
      </c>
      <c r="BB164" s="301">
        <f t="shared" si="190"/>
        <v>0</v>
      </c>
      <c r="BC164" s="301">
        <f t="shared" si="191"/>
        <v>0</v>
      </c>
      <c r="BD164" s="301">
        <f t="shared" si="192"/>
        <v>0</v>
      </c>
      <c r="BE164" s="301">
        <f t="shared" si="193"/>
        <v>0</v>
      </c>
      <c r="BF164" s="301">
        <f t="shared" si="194"/>
        <v>0</v>
      </c>
      <c r="BG164" s="301">
        <f t="shared" si="195"/>
        <v>0</v>
      </c>
      <c r="BH164" s="301">
        <f t="shared" si="196"/>
        <v>0</v>
      </c>
      <c r="BI164" s="301">
        <f t="shared" si="197"/>
        <v>0</v>
      </c>
      <c r="BJ164" s="300">
        <f t="shared" si="198"/>
        <v>0</v>
      </c>
      <c r="BL164" s="306">
        <f t="shared" si="199"/>
        <v>0</v>
      </c>
      <c r="BM164" s="306">
        <f t="shared" si="200"/>
        <v>0</v>
      </c>
      <c r="BN164" s="308">
        <f t="shared" si="201"/>
        <v>0</v>
      </c>
      <c r="BO164" s="307">
        <f t="shared" si="202"/>
        <v>0</v>
      </c>
      <c r="BP164" s="307">
        <f t="shared" si="203"/>
        <v>0</v>
      </c>
      <c r="BQ164" s="306">
        <f t="shared" si="204"/>
        <v>0</v>
      </c>
      <c r="BR164" s="306">
        <f t="shared" si="205"/>
        <v>0</v>
      </c>
      <c r="BS164" s="306">
        <f t="shared" si="206"/>
        <v>0</v>
      </c>
      <c r="BT164" s="306">
        <f t="shared" si="207"/>
        <v>0</v>
      </c>
      <c r="BU164" s="305">
        <f t="shared" si="208"/>
        <v>0</v>
      </c>
      <c r="BV164" s="304">
        <f t="shared" si="209"/>
        <v>0</v>
      </c>
      <c r="BW164" s="301">
        <f t="shared" si="210"/>
        <v>0</v>
      </c>
      <c r="BX164" s="301">
        <f t="shared" si="211"/>
        <v>0</v>
      </c>
      <c r="BY164" s="301">
        <f t="shared" si="212"/>
        <v>0</v>
      </c>
      <c r="BZ164" s="301">
        <f t="shared" si="213"/>
        <v>0</v>
      </c>
      <c r="CA164" s="301">
        <f t="shared" si="214"/>
        <v>0</v>
      </c>
      <c r="CB164" s="301">
        <f t="shared" si="215"/>
        <v>0</v>
      </c>
      <c r="CC164" s="301">
        <f t="shared" si="216"/>
        <v>0</v>
      </c>
      <c r="CD164" s="301">
        <f t="shared" si="217"/>
        <v>0</v>
      </c>
      <c r="CE164" s="301">
        <f t="shared" si="218"/>
        <v>0</v>
      </c>
      <c r="CF164" s="300">
        <f t="shared" si="219"/>
        <v>0</v>
      </c>
      <c r="CG164" s="300"/>
      <c r="CH164" s="300">
        <f t="shared" si="220"/>
        <v>0</v>
      </c>
      <c r="CI164" s="300">
        <f t="shared" si="221"/>
        <v>0</v>
      </c>
      <c r="CJ164" s="300">
        <f t="shared" si="222"/>
        <v>0</v>
      </c>
      <c r="CK164" s="300">
        <f t="shared" si="223"/>
        <v>0</v>
      </c>
      <c r="CL164" s="303"/>
      <c r="CM164" s="302">
        <f t="shared" si="224"/>
        <v>0</v>
      </c>
      <c r="CN164" s="302">
        <f t="shared" si="225"/>
        <v>0</v>
      </c>
      <c r="CO164" s="301">
        <f t="shared" si="226"/>
        <v>0</v>
      </c>
      <c r="CP164" s="301">
        <f t="shared" si="227"/>
        <v>0</v>
      </c>
      <c r="CQ164" s="301">
        <f t="shared" si="228"/>
        <v>0</v>
      </c>
      <c r="CR164" s="301">
        <f t="shared" si="229"/>
        <v>0</v>
      </c>
      <c r="CS164" s="301">
        <f t="shared" si="230"/>
        <v>0</v>
      </c>
      <c r="CT164" s="301">
        <f t="shared" si="231"/>
        <v>0</v>
      </c>
      <c r="CU164" s="301">
        <f t="shared" si="232"/>
        <v>0</v>
      </c>
      <c r="CV164" s="301">
        <f t="shared" si="233"/>
        <v>0</v>
      </c>
      <c r="CW164" s="301">
        <f t="shared" si="234"/>
        <v>0</v>
      </c>
      <c r="CX164" s="301">
        <f t="shared" si="235"/>
        <v>0</v>
      </c>
      <c r="CY164" s="301">
        <f t="shared" si="236"/>
        <v>0</v>
      </c>
      <c r="CZ164" s="301">
        <f t="shared" si="237"/>
        <v>0</v>
      </c>
      <c r="DA164" s="300">
        <f t="shared" si="238"/>
        <v>0</v>
      </c>
      <c r="DC164" s="299">
        <f t="shared" si="239"/>
        <v>0</v>
      </c>
      <c r="DD164" s="299">
        <f t="shared" si="240"/>
        <v>0</v>
      </c>
      <c r="DE164" s="299">
        <f t="shared" si="241"/>
        <v>0</v>
      </c>
    </row>
    <row r="165" spans="2:109" x14ac:dyDescent="0.2">
      <c r="B165" s="368"/>
      <c r="C165" s="368"/>
      <c r="D165" s="315"/>
      <c r="E165" s="315"/>
      <c r="F165" s="315"/>
      <c r="G165" s="368"/>
      <c r="H165" s="368"/>
      <c r="I165" s="368"/>
      <c r="J165" s="368"/>
      <c r="K165" s="368"/>
      <c r="M165" s="344" t="str">
        <f t="shared" si="163"/>
        <v/>
      </c>
      <c r="N165" s="367" t="str">
        <f t="shared" si="243"/>
        <v/>
      </c>
      <c r="O165" s="344" t="str">
        <f t="shared" si="242"/>
        <v/>
      </c>
      <c r="P165" s="347"/>
      <c r="Q165" s="232" t="str">
        <f t="shared" si="164"/>
        <v/>
      </c>
      <c r="AB165" s="314" t="str">
        <f t="shared" si="165"/>
        <v/>
      </c>
      <c r="AC165" s="312" t="str">
        <f t="shared" si="166"/>
        <v/>
      </c>
      <c r="AD165" s="313" t="str">
        <f t="shared" si="167"/>
        <v/>
      </c>
      <c r="AE165" s="312" t="str">
        <f t="shared" si="168"/>
        <v/>
      </c>
      <c r="AF165" s="313" t="str">
        <f t="shared" si="169"/>
        <v/>
      </c>
      <c r="AG165" s="312" t="str">
        <f t="shared" si="170"/>
        <v/>
      </c>
      <c r="AH165" s="313" t="str">
        <f t="shared" si="171"/>
        <v/>
      </c>
      <c r="AI165" s="312" t="str">
        <f t="shared" si="172"/>
        <v/>
      </c>
      <c r="AJ165" s="311" t="str">
        <f t="shared" si="173"/>
        <v/>
      </c>
      <c r="AK165" s="310" t="str">
        <f t="shared" si="174"/>
        <v/>
      </c>
      <c r="AL165" s="310" t="str">
        <f t="shared" si="175"/>
        <v/>
      </c>
      <c r="AM165" s="309" t="str">
        <f t="shared" si="176"/>
        <v/>
      </c>
      <c r="AN165" s="309" t="str">
        <f t="shared" si="177"/>
        <v/>
      </c>
      <c r="AP165" s="306">
        <f t="shared" si="178"/>
        <v>0</v>
      </c>
      <c r="AQ165" s="306">
        <f t="shared" si="179"/>
        <v>0</v>
      </c>
      <c r="AR165" s="308">
        <f t="shared" si="180"/>
        <v>0</v>
      </c>
      <c r="AS165" s="306">
        <f t="shared" si="181"/>
        <v>0</v>
      </c>
      <c r="AT165" s="306">
        <f t="shared" si="182"/>
        <v>0</v>
      </c>
      <c r="AU165" s="306">
        <f t="shared" si="183"/>
        <v>0</v>
      </c>
      <c r="AV165" s="306">
        <f t="shared" si="184"/>
        <v>0</v>
      </c>
      <c r="AW165" s="306">
        <f t="shared" si="185"/>
        <v>0</v>
      </c>
      <c r="AX165" s="306">
        <f t="shared" si="186"/>
        <v>0</v>
      </c>
      <c r="AY165" s="305">
        <f t="shared" si="187"/>
        <v>0</v>
      </c>
      <c r="AZ165" s="304">
        <f t="shared" si="188"/>
        <v>0</v>
      </c>
      <c r="BA165" s="301">
        <f t="shared" si="189"/>
        <v>0</v>
      </c>
      <c r="BB165" s="301">
        <f t="shared" si="190"/>
        <v>0</v>
      </c>
      <c r="BC165" s="301">
        <f t="shared" si="191"/>
        <v>0</v>
      </c>
      <c r="BD165" s="301">
        <f t="shared" si="192"/>
        <v>0</v>
      </c>
      <c r="BE165" s="301">
        <f t="shared" si="193"/>
        <v>0</v>
      </c>
      <c r="BF165" s="301">
        <f t="shared" si="194"/>
        <v>0</v>
      </c>
      <c r="BG165" s="301">
        <f t="shared" si="195"/>
        <v>0</v>
      </c>
      <c r="BH165" s="301">
        <f t="shared" si="196"/>
        <v>0</v>
      </c>
      <c r="BI165" s="301">
        <f t="shared" si="197"/>
        <v>0</v>
      </c>
      <c r="BJ165" s="300">
        <f t="shared" si="198"/>
        <v>0</v>
      </c>
      <c r="BL165" s="306">
        <f t="shared" si="199"/>
        <v>0</v>
      </c>
      <c r="BM165" s="306">
        <f t="shared" si="200"/>
        <v>0</v>
      </c>
      <c r="BN165" s="308">
        <f t="shared" si="201"/>
        <v>0</v>
      </c>
      <c r="BO165" s="307">
        <f t="shared" si="202"/>
        <v>0</v>
      </c>
      <c r="BP165" s="307">
        <f t="shared" si="203"/>
        <v>0</v>
      </c>
      <c r="BQ165" s="306">
        <f t="shared" si="204"/>
        <v>0</v>
      </c>
      <c r="BR165" s="306">
        <f t="shared" si="205"/>
        <v>0</v>
      </c>
      <c r="BS165" s="306">
        <f t="shared" si="206"/>
        <v>0</v>
      </c>
      <c r="BT165" s="306">
        <f t="shared" si="207"/>
        <v>0</v>
      </c>
      <c r="BU165" s="305">
        <f t="shared" si="208"/>
        <v>0</v>
      </c>
      <c r="BV165" s="304">
        <f t="shared" si="209"/>
        <v>0</v>
      </c>
      <c r="BW165" s="301">
        <f t="shared" si="210"/>
        <v>0</v>
      </c>
      <c r="BX165" s="301">
        <f t="shared" si="211"/>
        <v>0</v>
      </c>
      <c r="BY165" s="301">
        <f t="shared" si="212"/>
        <v>0</v>
      </c>
      <c r="BZ165" s="301">
        <f t="shared" si="213"/>
        <v>0</v>
      </c>
      <c r="CA165" s="301">
        <f t="shared" si="214"/>
        <v>0</v>
      </c>
      <c r="CB165" s="301">
        <f t="shared" si="215"/>
        <v>0</v>
      </c>
      <c r="CC165" s="301">
        <f t="shared" si="216"/>
        <v>0</v>
      </c>
      <c r="CD165" s="301">
        <f t="shared" si="217"/>
        <v>0</v>
      </c>
      <c r="CE165" s="301">
        <f t="shared" si="218"/>
        <v>0</v>
      </c>
      <c r="CF165" s="300">
        <f t="shared" si="219"/>
        <v>0</v>
      </c>
      <c r="CG165" s="300"/>
      <c r="CH165" s="300">
        <f t="shared" si="220"/>
        <v>0</v>
      </c>
      <c r="CI165" s="300">
        <f t="shared" si="221"/>
        <v>0</v>
      </c>
      <c r="CJ165" s="300">
        <f t="shared" si="222"/>
        <v>0</v>
      </c>
      <c r="CK165" s="300">
        <f t="shared" si="223"/>
        <v>0</v>
      </c>
      <c r="CL165" s="303"/>
      <c r="CM165" s="302">
        <f t="shared" si="224"/>
        <v>0</v>
      </c>
      <c r="CN165" s="302">
        <f t="shared" si="225"/>
        <v>0</v>
      </c>
      <c r="CO165" s="301">
        <f t="shared" si="226"/>
        <v>0</v>
      </c>
      <c r="CP165" s="301">
        <f t="shared" si="227"/>
        <v>0</v>
      </c>
      <c r="CQ165" s="301">
        <f t="shared" si="228"/>
        <v>0</v>
      </c>
      <c r="CR165" s="301">
        <f t="shared" si="229"/>
        <v>0</v>
      </c>
      <c r="CS165" s="301">
        <f t="shared" si="230"/>
        <v>0</v>
      </c>
      <c r="CT165" s="301">
        <f t="shared" si="231"/>
        <v>0</v>
      </c>
      <c r="CU165" s="301">
        <f t="shared" si="232"/>
        <v>0</v>
      </c>
      <c r="CV165" s="301">
        <f t="shared" si="233"/>
        <v>0</v>
      </c>
      <c r="CW165" s="301">
        <f t="shared" si="234"/>
        <v>0</v>
      </c>
      <c r="CX165" s="301">
        <f t="shared" si="235"/>
        <v>0</v>
      </c>
      <c r="CY165" s="301">
        <f t="shared" si="236"/>
        <v>0</v>
      </c>
      <c r="CZ165" s="301">
        <f t="shared" si="237"/>
        <v>0</v>
      </c>
      <c r="DA165" s="300">
        <f t="shared" si="238"/>
        <v>0</v>
      </c>
      <c r="DC165" s="299">
        <f t="shared" si="239"/>
        <v>0</v>
      </c>
      <c r="DD165" s="299">
        <f t="shared" si="240"/>
        <v>0</v>
      </c>
      <c r="DE165" s="299">
        <f t="shared" si="241"/>
        <v>0</v>
      </c>
    </row>
    <row r="166" spans="2:109" x14ac:dyDescent="0.2">
      <c r="B166" s="368"/>
      <c r="C166" s="368"/>
      <c r="D166" s="315"/>
      <c r="E166" s="315"/>
      <c r="F166" s="315"/>
      <c r="G166" s="368"/>
      <c r="H166" s="368"/>
      <c r="I166" s="368"/>
      <c r="J166" s="368"/>
      <c r="K166" s="368"/>
      <c r="M166" s="344" t="str">
        <f t="shared" si="163"/>
        <v/>
      </c>
      <c r="N166" s="367" t="str">
        <f t="shared" si="243"/>
        <v/>
      </c>
      <c r="O166" s="344" t="str">
        <f t="shared" si="242"/>
        <v/>
      </c>
      <c r="P166" s="347"/>
      <c r="Q166" s="232" t="str">
        <f t="shared" si="164"/>
        <v/>
      </c>
      <c r="AB166" s="314" t="str">
        <f t="shared" si="165"/>
        <v/>
      </c>
      <c r="AC166" s="312" t="str">
        <f t="shared" si="166"/>
        <v/>
      </c>
      <c r="AD166" s="313" t="str">
        <f t="shared" si="167"/>
        <v/>
      </c>
      <c r="AE166" s="312" t="str">
        <f t="shared" si="168"/>
        <v/>
      </c>
      <c r="AF166" s="313" t="str">
        <f t="shared" si="169"/>
        <v/>
      </c>
      <c r="AG166" s="312" t="str">
        <f t="shared" si="170"/>
        <v/>
      </c>
      <c r="AH166" s="313" t="str">
        <f t="shared" si="171"/>
        <v/>
      </c>
      <c r="AI166" s="312" t="str">
        <f t="shared" si="172"/>
        <v/>
      </c>
      <c r="AJ166" s="311" t="str">
        <f t="shared" si="173"/>
        <v/>
      </c>
      <c r="AK166" s="310" t="str">
        <f t="shared" si="174"/>
        <v/>
      </c>
      <c r="AL166" s="310" t="str">
        <f t="shared" si="175"/>
        <v/>
      </c>
      <c r="AM166" s="309" t="str">
        <f t="shared" si="176"/>
        <v/>
      </c>
      <c r="AN166" s="309" t="str">
        <f t="shared" si="177"/>
        <v/>
      </c>
      <c r="AP166" s="306">
        <f t="shared" si="178"/>
        <v>0</v>
      </c>
      <c r="AQ166" s="306">
        <f t="shared" si="179"/>
        <v>0</v>
      </c>
      <c r="AR166" s="308">
        <f t="shared" si="180"/>
        <v>0</v>
      </c>
      <c r="AS166" s="306">
        <f t="shared" si="181"/>
        <v>0</v>
      </c>
      <c r="AT166" s="306">
        <f t="shared" si="182"/>
        <v>0</v>
      </c>
      <c r="AU166" s="306">
        <f t="shared" si="183"/>
        <v>0</v>
      </c>
      <c r="AV166" s="306">
        <f t="shared" si="184"/>
        <v>0</v>
      </c>
      <c r="AW166" s="306">
        <f t="shared" si="185"/>
        <v>0</v>
      </c>
      <c r="AX166" s="306">
        <f t="shared" si="186"/>
        <v>0</v>
      </c>
      <c r="AY166" s="305">
        <f t="shared" si="187"/>
        <v>0</v>
      </c>
      <c r="AZ166" s="304">
        <f t="shared" si="188"/>
        <v>0</v>
      </c>
      <c r="BA166" s="301">
        <f t="shared" si="189"/>
        <v>0</v>
      </c>
      <c r="BB166" s="301">
        <f t="shared" si="190"/>
        <v>0</v>
      </c>
      <c r="BC166" s="301">
        <f t="shared" si="191"/>
        <v>0</v>
      </c>
      <c r="BD166" s="301">
        <f t="shared" si="192"/>
        <v>0</v>
      </c>
      <c r="BE166" s="301">
        <f t="shared" si="193"/>
        <v>0</v>
      </c>
      <c r="BF166" s="301">
        <f t="shared" si="194"/>
        <v>0</v>
      </c>
      <c r="BG166" s="301">
        <f t="shared" si="195"/>
        <v>0</v>
      </c>
      <c r="BH166" s="301">
        <f t="shared" si="196"/>
        <v>0</v>
      </c>
      <c r="BI166" s="301">
        <f t="shared" si="197"/>
        <v>0</v>
      </c>
      <c r="BJ166" s="300">
        <f t="shared" si="198"/>
        <v>0</v>
      </c>
      <c r="BL166" s="306">
        <f t="shared" si="199"/>
        <v>0</v>
      </c>
      <c r="BM166" s="306">
        <f t="shared" si="200"/>
        <v>0</v>
      </c>
      <c r="BN166" s="308">
        <f t="shared" si="201"/>
        <v>0</v>
      </c>
      <c r="BO166" s="307">
        <f t="shared" si="202"/>
        <v>0</v>
      </c>
      <c r="BP166" s="307">
        <f t="shared" si="203"/>
        <v>0</v>
      </c>
      <c r="BQ166" s="306">
        <f t="shared" si="204"/>
        <v>0</v>
      </c>
      <c r="BR166" s="306">
        <f t="shared" si="205"/>
        <v>0</v>
      </c>
      <c r="BS166" s="306">
        <f t="shared" si="206"/>
        <v>0</v>
      </c>
      <c r="BT166" s="306">
        <f t="shared" si="207"/>
        <v>0</v>
      </c>
      <c r="BU166" s="305">
        <f t="shared" si="208"/>
        <v>0</v>
      </c>
      <c r="BV166" s="304">
        <f t="shared" si="209"/>
        <v>0</v>
      </c>
      <c r="BW166" s="301">
        <f t="shared" si="210"/>
        <v>0</v>
      </c>
      <c r="BX166" s="301">
        <f t="shared" si="211"/>
        <v>0</v>
      </c>
      <c r="BY166" s="301">
        <f t="shared" si="212"/>
        <v>0</v>
      </c>
      <c r="BZ166" s="301">
        <f t="shared" si="213"/>
        <v>0</v>
      </c>
      <c r="CA166" s="301">
        <f t="shared" si="214"/>
        <v>0</v>
      </c>
      <c r="CB166" s="301">
        <f t="shared" si="215"/>
        <v>0</v>
      </c>
      <c r="CC166" s="301">
        <f t="shared" si="216"/>
        <v>0</v>
      </c>
      <c r="CD166" s="301">
        <f t="shared" si="217"/>
        <v>0</v>
      </c>
      <c r="CE166" s="301">
        <f t="shared" si="218"/>
        <v>0</v>
      </c>
      <c r="CF166" s="300">
        <f t="shared" si="219"/>
        <v>0</v>
      </c>
      <c r="CG166" s="300"/>
      <c r="CH166" s="300">
        <f t="shared" si="220"/>
        <v>0</v>
      </c>
      <c r="CI166" s="300">
        <f t="shared" si="221"/>
        <v>0</v>
      </c>
      <c r="CJ166" s="300">
        <f t="shared" si="222"/>
        <v>0</v>
      </c>
      <c r="CK166" s="300">
        <f t="shared" si="223"/>
        <v>0</v>
      </c>
      <c r="CL166" s="303"/>
      <c r="CM166" s="302">
        <f t="shared" si="224"/>
        <v>0</v>
      </c>
      <c r="CN166" s="302">
        <f t="shared" si="225"/>
        <v>0</v>
      </c>
      <c r="CO166" s="301">
        <f t="shared" si="226"/>
        <v>0</v>
      </c>
      <c r="CP166" s="301">
        <f t="shared" si="227"/>
        <v>0</v>
      </c>
      <c r="CQ166" s="301">
        <f t="shared" si="228"/>
        <v>0</v>
      </c>
      <c r="CR166" s="301">
        <f t="shared" si="229"/>
        <v>0</v>
      </c>
      <c r="CS166" s="301">
        <f t="shared" si="230"/>
        <v>0</v>
      </c>
      <c r="CT166" s="301">
        <f t="shared" si="231"/>
        <v>0</v>
      </c>
      <c r="CU166" s="301">
        <f t="shared" si="232"/>
        <v>0</v>
      </c>
      <c r="CV166" s="301">
        <f t="shared" si="233"/>
        <v>0</v>
      </c>
      <c r="CW166" s="301">
        <f t="shared" si="234"/>
        <v>0</v>
      </c>
      <c r="CX166" s="301">
        <f t="shared" si="235"/>
        <v>0</v>
      </c>
      <c r="CY166" s="301">
        <f t="shared" si="236"/>
        <v>0</v>
      </c>
      <c r="CZ166" s="301">
        <f t="shared" si="237"/>
        <v>0</v>
      </c>
      <c r="DA166" s="300">
        <f t="shared" si="238"/>
        <v>0</v>
      </c>
      <c r="DC166" s="299">
        <f t="shared" si="239"/>
        <v>0</v>
      </c>
      <c r="DD166" s="299">
        <f t="shared" si="240"/>
        <v>0</v>
      </c>
      <c r="DE166" s="299">
        <f t="shared" si="241"/>
        <v>0</v>
      </c>
    </row>
    <row r="167" spans="2:109" x14ac:dyDescent="0.2">
      <c r="B167" s="368"/>
      <c r="C167" s="368"/>
      <c r="D167" s="315"/>
      <c r="E167" s="315"/>
      <c r="F167" s="315"/>
      <c r="G167" s="368"/>
      <c r="H167" s="368"/>
      <c r="I167" s="368"/>
      <c r="J167" s="368"/>
      <c r="K167" s="368"/>
      <c r="M167" s="344" t="str">
        <f t="shared" si="163"/>
        <v/>
      </c>
      <c r="N167" s="367" t="str">
        <f t="shared" si="243"/>
        <v/>
      </c>
      <c r="O167" s="344" t="str">
        <f t="shared" si="242"/>
        <v/>
      </c>
      <c r="P167" s="347"/>
      <c r="Q167" s="232" t="str">
        <f t="shared" si="164"/>
        <v/>
      </c>
      <c r="AB167" s="314" t="str">
        <f t="shared" si="165"/>
        <v/>
      </c>
      <c r="AC167" s="312" t="str">
        <f t="shared" si="166"/>
        <v/>
      </c>
      <c r="AD167" s="313" t="str">
        <f t="shared" si="167"/>
        <v/>
      </c>
      <c r="AE167" s="312" t="str">
        <f t="shared" si="168"/>
        <v/>
      </c>
      <c r="AF167" s="313" t="str">
        <f t="shared" si="169"/>
        <v/>
      </c>
      <c r="AG167" s="312" t="str">
        <f t="shared" si="170"/>
        <v/>
      </c>
      <c r="AH167" s="313" t="str">
        <f t="shared" si="171"/>
        <v/>
      </c>
      <c r="AI167" s="312" t="str">
        <f t="shared" si="172"/>
        <v/>
      </c>
      <c r="AJ167" s="311" t="str">
        <f t="shared" si="173"/>
        <v/>
      </c>
      <c r="AK167" s="310" t="str">
        <f t="shared" si="174"/>
        <v/>
      </c>
      <c r="AL167" s="310" t="str">
        <f t="shared" si="175"/>
        <v/>
      </c>
      <c r="AM167" s="309" t="str">
        <f t="shared" si="176"/>
        <v/>
      </c>
      <c r="AN167" s="309" t="str">
        <f t="shared" si="177"/>
        <v/>
      </c>
      <c r="AP167" s="306">
        <f t="shared" si="178"/>
        <v>0</v>
      </c>
      <c r="AQ167" s="306">
        <f t="shared" si="179"/>
        <v>0</v>
      </c>
      <c r="AR167" s="308">
        <f t="shared" si="180"/>
        <v>0</v>
      </c>
      <c r="AS167" s="306">
        <f t="shared" si="181"/>
        <v>0</v>
      </c>
      <c r="AT167" s="306">
        <f t="shared" si="182"/>
        <v>0</v>
      </c>
      <c r="AU167" s="306">
        <f t="shared" si="183"/>
        <v>0</v>
      </c>
      <c r="AV167" s="306">
        <f t="shared" si="184"/>
        <v>0</v>
      </c>
      <c r="AW167" s="306">
        <f t="shared" si="185"/>
        <v>0</v>
      </c>
      <c r="AX167" s="306">
        <f t="shared" si="186"/>
        <v>0</v>
      </c>
      <c r="AY167" s="305">
        <f t="shared" si="187"/>
        <v>0</v>
      </c>
      <c r="AZ167" s="304">
        <f t="shared" si="188"/>
        <v>0</v>
      </c>
      <c r="BA167" s="301">
        <f t="shared" si="189"/>
        <v>0</v>
      </c>
      <c r="BB167" s="301">
        <f t="shared" si="190"/>
        <v>0</v>
      </c>
      <c r="BC167" s="301">
        <f t="shared" si="191"/>
        <v>0</v>
      </c>
      <c r="BD167" s="301">
        <f t="shared" si="192"/>
        <v>0</v>
      </c>
      <c r="BE167" s="301">
        <f t="shared" si="193"/>
        <v>0</v>
      </c>
      <c r="BF167" s="301">
        <f t="shared" si="194"/>
        <v>0</v>
      </c>
      <c r="BG167" s="301">
        <f t="shared" si="195"/>
        <v>0</v>
      </c>
      <c r="BH167" s="301">
        <f t="shared" si="196"/>
        <v>0</v>
      </c>
      <c r="BI167" s="301">
        <f t="shared" si="197"/>
        <v>0</v>
      </c>
      <c r="BJ167" s="300">
        <f t="shared" si="198"/>
        <v>0</v>
      </c>
      <c r="BL167" s="306">
        <f t="shared" si="199"/>
        <v>0</v>
      </c>
      <c r="BM167" s="306">
        <f t="shared" si="200"/>
        <v>0</v>
      </c>
      <c r="BN167" s="308">
        <f t="shared" si="201"/>
        <v>0</v>
      </c>
      <c r="BO167" s="307">
        <f t="shared" si="202"/>
        <v>0</v>
      </c>
      <c r="BP167" s="307">
        <f t="shared" si="203"/>
        <v>0</v>
      </c>
      <c r="BQ167" s="306">
        <f t="shared" si="204"/>
        <v>0</v>
      </c>
      <c r="BR167" s="306">
        <f t="shared" si="205"/>
        <v>0</v>
      </c>
      <c r="BS167" s="306">
        <f t="shared" si="206"/>
        <v>0</v>
      </c>
      <c r="BT167" s="306">
        <f t="shared" si="207"/>
        <v>0</v>
      </c>
      <c r="BU167" s="305">
        <f t="shared" si="208"/>
        <v>0</v>
      </c>
      <c r="BV167" s="304">
        <f t="shared" si="209"/>
        <v>0</v>
      </c>
      <c r="BW167" s="301">
        <f t="shared" si="210"/>
        <v>0</v>
      </c>
      <c r="BX167" s="301">
        <f t="shared" si="211"/>
        <v>0</v>
      </c>
      <c r="BY167" s="301">
        <f t="shared" si="212"/>
        <v>0</v>
      </c>
      <c r="BZ167" s="301">
        <f t="shared" si="213"/>
        <v>0</v>
      </c>
      <c r="CA167" s="301">
        <f t="shared" si="214"/>
        <v>0</v>
      </c>
      <c r="CB167" s="301">
        <f t="shared" si="215"/>
        <v>0</v>
      </c>
      <c r="CC167" s="301">
        <f t="shared" si="216"/>
        <v>0</v>
      </c>
      <c r="CD167" s="301">
        <f t="shared" si="217"/>
        <v>0</v>
      </c>
      <c r="CE167" s="301">
        <f t="shared" si="218"/>
        <v>0</v>
      </c>
      <c r="CF167" s="300">
        <f t="shared" si="219"/>
        <v>0</v>
      </c>
      <c r="CG167" s="300"/>
      <c r="CH167" s="300">
        <f t="shared" si="220"/>
        <v>0</v>
      </c>
      <c r="CI167" s="300">
        <f t="shared" si="221"/>
        <v>0</v>
      </c>
      <c r="CJ167" s="300">
        <f t="shared" si="222"/>
        <v>0</v>
      </c>
      <c r="CK167" s="300">
        <f t="shared" si="223"/>
        <v>0</v>
      </c>
      <c r="CL167" s="303"/>
      <c r="CM167" s="302">
        <f t="shared" si="224"/>
        <v>0</v>
      </c>
      <c r="CN167" s="302">
        <f t="shared" si="225"/>
        <v>0</v>
      </c>
      <c r="CO167" s="301">
        <f t="shared" si="226"/>
        <v>0</v>
      </c>
      <c r="CP167" s="301">
        <f t="shared" si="227"/>
        <v>0</v>
      </c>
      <c r="CQ167" s="301">
        <f t="shared" si="228"/>
        <v>0</v>
      </c>
      <c r="CR167" s="301">
        <f t="shared" si="229"/>
        <v>0</v>
      </c>
      <c r="CS167" s="301">
        <f t="shared" si="230"/>
        <v>0</v>
      </c>
      <c r="CT167" s="301">
        <f t="shared" si="231"/>
        <v>0</v>
      </c>
      <c r="CU167" s="301">
        <f t="shared" si="232"/>
        <v>0</v>
      </c>
      <c r="CV167" s="301">
        <f t="shared" si="233"/>
        <v>0</v>
      </c>
      <c r="CW167" s="301">
        <f t="shared" si="234"/>
        <v>0</v>
      </c>
      <c r="CX167" s="301">
        <f t="shared" si="235"/>
        <v>0</v>
      </c>
      <c r="CY167" s="301">
        <f t="shared" si="236"/>
        <v>0</v>
      </c>
      <c r="CZ167" s="301">
        <f t="shared" si="237"/>
        <v>0</v>
      </c>
      <c r="DA167" s="300">
        <f t="shared" si="238"/>
        <v>0</v>
      </c>
      <c r="DC167" s="299">
        <f t="shared" si="239"/>
        <v>0</v>
      </c>
      <c r="DD167" s="299">
        <f t="shared" si="240"/>
        <v>0</v>
      </c>
      <c r="DE167" s="299">
        <f t="shared" si="241"/>
        <v>0</v>
      </c>
    </row>
    <row r="168" spans="2:109" x14ac:dyDescent="0.2">
      <c r="B168" s="368"/>
      <c r="C168" s="368"/>
      <c r="D168" s="315"/>
      <c r="E168" s="315"/>
      <c r="F168" s="315"/>
      <c r="G168" s="368"/>
      <c r="H168" s="368"/>
      <c r="I168" s="368"/>
      <c r="J168" s="368"/>
      <c r="K168" s="368"/>
      <c r="M168" s="344" t="str">
        <f t="shared" si="163"/>
        <v/>
      </c>
      <c r="N168" s="367" t="str">
        <f t="shared" si="243"/>
        <v/>
      </c>
      <c r="O168" s="344" t="str">
        <f t="shared" si="242"/>
        <v/>
      </c>
      <c r="P168" s="347"/>
      <c r="Q168" s="232" t="str">
        <f t="shared" si="164"/>
        <v/>
      </c>
      <c r="AB168" s="314" t="str">
        <f t="shared" si="165"/>
        <v/>
      </c>
      <c r="AC168" s="312" t="str">
        <f t="shared" si="166"/>
        <v/>
      </c>
      <c r="AD168" s="313" t="str">
        <f t="shared" si="167"/>
        <v/>
      </c>
      <c r="AE168" s="312" t="str">
        <f t="shared" si="168"/>
        <v/>
      </c>
      <c r="AF168" s="313" t="str">
        <f t="shared" si="169"/>
        <v/>
      </c>
      <c r="AG168" s="312" t="str">
        <f t="shared" si="170"/>
        <v/>
      </c>
      <c r="AH168" s="313" t="str">
        <f t="shared" si="171"/>
        <v/>
      </c>
      <c r="AI168" s="312" t="str">
        <f t="shared" si="172"/>
        <v/>
      </c>
      <c r="AJ168" s="311" t="str">
        <f t="shared" si="173"/>
        <v/>
      </c>
      <c r="AK168" s="310" t="str">
        <f t="shared" si="174"/>
        <v/>
      </c>
      <c r="AL168" s="310" t="str">
        <f t="shared" si="175"/>
        <v/>
      </c>
      <c r="AM168" s="309" t="str">
        <f t="shared" si="176"/>
        <v/>
      </c>
      <c r="AN168" s="309" t="str">
        <f t="shared" si="177"/>
        <v/>
      </c>
      <c r="AP168" s="306">
        <f t="shared" si="178"/>
        <v>0</v>
      </c>
      <c r="AQ168" s="306">
        <f t="shared" si="179"/>
        <v>0</v>
      </c>
      <c r="AR168" s="308">
        <f t="shared" si="180"/>
        <v>0</v>
      </c>
      <c r="AS168" s="306">
        <f t="shared" si="181"/>
        <v>0</v>
      </c>
      <c r="AT168" s="306">
        <f t="shared" si="182"/>
        <v>0</v>
      </c>
      <c r="AU168" s="306">
        <f t="shared" si="183"/>
        <v>0</v>
      </c>
      <c r="AV168" s="306">
        <f t="shared" si="184"/>
        <v>0</v>
      </c>
      <c r="AW168" s="306">
        <f t="shared" si="185"/>
        <v>0</v>
      </c>
      <c r="AX168" s="306">
        <f t="shared" si="186"/>
        <v>0</v>
      </c>
      <c r="AY168" s="305">
        <f t="shared" si="187"/>
        <v>0</v>
      </c>
      <c r="AZ168" s="304">
        <f t="shared" si="188"/>
        <v>0</v>
      </c>
      <c r="BA168" s="301">
        <f t="shared" si="189"/>
        <v>0</v>
      </c>
      <c r="BB168" s="301">
        <f t="shared" si="190"/>
        <v>0</v>
      </c>
      <c r="BC168" s="301">
        <f t="shared" si="191"/>
        <v>0</v>
      </c>
      <c r="BD168" s="301">
        <f t="shared" si="192"/>
        <v>0</v>
      </c>
      <c r="BE168" s="301">
        <f t="shared" si="193"/>
        <v>0</v>
      </c>
      <c r="BF168" s="301">
        <f t="shared" si="194"/>
        <v>0</v>
      </c>
      <c r="BG168" s="301">
        <f t="shared" si="195"/>
        <v>0</v>
      </c>
      <c r="BH168" s="301">
        <f t="shared" si="196"/>
        <v>0</v>
      </c>
      <c r="BI168" s="301">
        <f t="shared" si="197"/>
        <v>0</v>
      </c>
      <c r="BJ168" s="300">
        <f t="shared" si="198"/>
        <v>0</v>
      </c>
      <c r="BL168" s="306">
        <f t="shared" si="199"/>
        <v>0</v>
      </c>
      <c r="BM168" s="306">
        <f t="shared" si="200"/>
        <v>0</v>
      </c>
      <c r="BN168" s="308">
        <f t="shared" si="201"/>
        <v>0</v>
      </c>
      <c r="BO168" s="307">
        <f t="shared" si="202"/>
        <v>0</v>
      </c>
      <c r="BP168" s="307">
        <f t="shared" si="203"/>
        <v>0</v>
      </c>
      <c r="BQ168" s="306">
        <f t="shared" si="204"/>
        <v>0</v>
      </c>
      <c r="BR168" s="306">
        <f t="shared" si="205"/>
        <v>0</v>
      </c>
      <c r="BS168" s="306">
        <f t="shared" si="206"/>
        <v>0</v>
      </c>
      <c r="BT168" s="306">
        <f t="shared" si="207"/>
        <v>0</v>
      </c>
      <c r="BU168" s="305">
        <f t="shared" si="208"/>
        <v>0</v>
      </c>
      <c r="BV168" s="304">
        <f t="shared" si="209"/>
        <v>0</v>
      </c>
      <c r="BW168" s="301">
        <f t="shared" si="210"/>
        <v>0</v>
      </c>
      <c r="BX168" s="301">
        <f t="shared" si="211"/>
        <v>0</v>
      </c>
      <c r="BY168" s="301">
        <f t="shared" si="212"/>
        <v>0</v>
      </c>
      <c r="BZ168" s="301">
        <f t="shared" si="213"/>
        <v>0</v>
      </c>
      <c r="CA168" s="301">
        <f t="shared" si="214"/>
        <v>0</v>
      </c>
      <c r="CB168" s="301">
        <f t="shared" si="215"/>
        <v>0</v>
      </c>
      <c r="CC168" s="301">
        <f t="shared" si="216"/>
        <v>0</v>
      </c>
      <c r="CD168" s="301">
        <f t="shared" si="217"/>
        <v>0</v>
      </c>
      <c r="CE168" s="301">
        <f t="shared" si="218"/>
        <v>0</v>
      </c>
      <c r="CF168" s="300">
        <f t="shared" si="219"/>
        <v>0</v>
      </c>
      <c r="CG168" s="300"/>
      <c r="CH168" s="300">
        <f t="shared" si="220"/>
        <v>0</v>
      </c>
      <c r="CI168" s="300">
        <f t="shared" si="221"/>
        <v>0</v>
      </c>
      <c r="CJ168" s="300">
        <f t="shared" si="222"/>
        <v>0</v>
      </c>
      <c r="CK168" s="300">
        <f t="shared" si="223"/>
        <v>0</v>
      </c>
      <c r="CL168" s="303"/>
      <c r="CM168" s="302">
        <f t="shared" si="224"/>
        <v>0</v>
      </c>
      <c r="CN168" s="302">
        <f t="shared" si="225"/>
        <v>0</v>
      </c>
      <c r="CO168" s="301">
        <f t="shared" si="226"/>
        <v>0</v>
      </c>
      <c r="CP168" s="301">
        <f t="shared" si="227"/>
        <v>0</v>
      </c>
      <c r="CQ168" s="301">
        <f t="shared" si="228"/>
        <v>0</v>
      </c>
      <c r="CR168" s="301">
        <f t="shared" si="229"/>
        <v>0</v>
      </c>
      <c r="CS168" s="301">
        <f t="shared" si="230"/>
        <v>0</v>
      </c>
      <c r="CT168" s="301">
        <f t="shared" si="231"/>
        <v>0</v>
      </c>
      <c r="CU168" s="301">
        <f t="shared" si="232"/>
        <v>0</v>
      </c>
      <c r="CV168" s="301">
        <f t="shared" si="233"/>
        <v>0</v>
      </c>
      <c r="CW168" s="301">
        <f t="shared" si="234"/>
        <v>0</v>
      </c>
      <c r="CX168" s="301">
        <f t="shared" si="235"/>
        <v>0</v>
      </c>
      <c r="CY168" s="301">
        <f t="shared" si="236"/>
        <v>0</v>
      </c>
      <c r="CZ168" s="301">
        <f t="shared" si="237"/>
        <v>0</v>
      </c>
      <c r="DA168" s="300">
        <f t="shared" si="238"/>
        <v>0</v>
      </c>
      <c r="DC168" s="299">
        <f t="shared" si="239"/>
        <v>0</v>
      </c>
      <c r="DD168" s="299">
        <f t="shared" si="240"/>
        <v>0</v>
      </c>
      <c r="DE168" s="299">
        <f t="shared" si="241"/>
        <v>0</v>
      </c>
    </row>
    <row r="169" spans="2:109" x14ac:dyDescent="0.2">
      <c r="B169" s="368"/>
      <c r="C169" s="368"/>
      <c r="D169" s="315"/>
      <c r="E169" s="315"/>
      <c r="F169" s="315"/>
      <c r="G169" s="368"/>
      <c r="H169" s="368"/>
      <c r="I169" s="368"/>
      <c r="J169" s="368"/>
      <c r="K169" s="368"/>
      <c r="M169" s="344" t="str">
        <f t="shared" si="163"/>
        <v/>
      </c>
      <c r="N169" s="367" t="str">
        <f t="shared" si="243"/>
        <v/>
      </c>
      <c r="O169" s="344" t="str">
        <f t="shared" si="242"/>
        <v/>
      </c>
      <c r="P169" s="347"/>
      <c r="Q169" s="232" t="str">
        <f t="shared" si="164"/>
        <v/>
      </c>
      <c r="AB169" s="314" t="str">
        <f t="shared" si="165"/>
        <v/>
      </c>
      <c r="AC169" s="312" t="str">
        <f t="shared" si="166"/>
        <v/>
      </c>
      <c r="AD169" s="313" t="str">
        <f t="shared" si="167"/>
        <v/>
      </c>
      <c r="AE169" s="312" t="str">
        <f t="shared" si="168"/>
        <v/>
      </c>
      <c r="AF169" s="313" t="str">
        <f t="shared" si="169"/>
        <v/>
      </c>
      <c r="AG169" s="312" t="str">
        <f t="shared" si="170"/>
        <v/>
      </c>
      <c r="AH169" s="313" t="str">
        <f t="shared" si="171"/>
        <v/>
      </c>
      <c r="AI169" s="312" t="str">
        <f t="shared" si="172"/>
        <v/>
      </c>
      <c r="AJ169" s="311" t="str">
        <f t="shared" si="173"/>
        <v/>
      </c>
      <c r="AK169" s="310" t="str">
        <f t="shared" si="174"/>
        <v/>
      </c>
      <c r="AL169" s="310" t="str">
        <f t="shared" si="175"/>
        <v/>
      </c>
      <c r="AM169" s="309" t="str">
        <f t="shared" si="176"/>
        <v/>
      </c>
      <c r="AN169" s="309" t="str">
        <f t="shared" si="177"/>
        <v/>
      </c>
      <c r="AP169" s="306">
        <f t="shared" si="178"/>
        <v>0</v>
      </c>
      <c r="AQ169" s="306">
        <f t="shared" si="179"/>
        <v>0</v>
      </c>
      <c r="AR169" s="308">
        <f t="shared" si="180"/>
        <v>0</v>
      </c>
      <c r="AS169" s="306">
        <f t="shared" si="181"/>
        <v>0</v>
      </c>
      <c r="AT169" s="306">
        <f t="shared" si="182"/>
        <v>0</v>
      </c>
      <c r="AU169" s="306">
        <f t="shared" si="183"/>
        <v>0</v>
      </c>
      <c r="AV169" s="306">
        <f t="shared" si="184"/>
        <v>0</v>
      </c>
      <c r="AW169" s="306">
        <f t="shared" si="185"/>
        <v>0</v>
      </c>
      <c r="AX169" s="306">
        <f t="shared" si="186"/>
        <v>0</v>
      </c>
      <c r="AY169" s="305">
        <f t="shared" si="187"/>
        <v>0</v>
      </c>
      <c r="AZ169" s="304">
        <f t="shared" si="188"/>
        <v>0</v>
      </c>
      <c r="BA169" s="301">
        <f t="shared" si="189"/>
        <v>0</v>
      </c>
      <c r="BB169" s="301">
        <f t="shared" si="190"/>
        <v>0</v>
      </c>
      <c r="BC169" s="301">
        <f t="shared" si="191"/>
        <v>0</v>
      </c>
      <c r="BD169" s="301">
        <f t="shared" si="192"/>
        <v>0</v>
      </c>
      <c r="BE169" s="301">
        <f t="shared" si="193"/>
        <v>0</v>
      </c>
      <c r="BF169" s="301">
        <f t="shared" si="194"/>
        <v>0</v>
      </c>
      <c r="BG169" s="301">
        <f t="shared" si="195"/>
        <v>0</v>
      </c>
      <c r="BH169" s="301">
        <f t="shared" si="196"/>
        <v>0</v>
      </c>
      <c r="BI169" s="301">
        <f t="shared" si="197"/>
        <v>0</v>
      </c>
      <c r="BJ169" s="300">
        <f t="shared" si="198"/>
        <v>0</v>
      </c>
      <c r="BL169" s="306">
        <f t="shared" si="199"/>
        <v>0</v>
      </c>
      <c r="BM169" s="306">
        <f t="shared" si="200"/>
        <v>0</v>
      </c>
      <c r="BN169" s="308">
        <f t="shared" si="201"/>
        <v>0</v>
      </c>
      <c r="BO169" s="307">
        <f t="shared" si="202"/>
        <v>0</v>
      </c>
      <c r="BP169" s="307">
        <f t="shared" si="203"/>
        <v>0</v>
      </c>
      <c r="BQ169" s="306">
        <f t="shared" si="204"/>
        <v>0</v>
      </c>
      <c r="BR169" s="306">
        <f t="shared" si="205"/>
        <v>0</v>
      </c>
      <c r="BS169" s="306">
        <f t="shared" si="206"/>
        <v>0</v>
      </c>
      <c r="BT169" s="306">
        <f t="shared" si="207"/>
        <v>0</v>
      </c>
      <c r="BU169" s="305">
        <f t="shared" si="208"/>
        <v>0</v>
      </c>
      <c r="BV169" s="304">
        <f t="shared" si="209"/>
        <v>0</v>
      </c>
      <c r="BW169" s="301">
        <f t="shared" si="210"/>
        <v>0</v>
      </c>
      <c r="BX169" s="301">
        <f t="shared" si="211"/>
        <v>0</v>
      </c>
      <c r="BY169" s="301">
        <f t="shared" si="212"/>
        <v>0</v>
      </c>
      <c r="BZ169" s="301">
        <f t="shared" si="213"/>
        <v>0</v>
      </c>
      <c r="CA169" s="301">
        <f t="shared" si="214"/>
        <v>0</v>
      </c>
      <c r="CB169" s="301">
        <f t="shared" si="215"/>
        <v>0</v>
      </c>
      <c r="CC169" s="301">
        <f t="shared" si="216"/>
        <v>0</v>
      </c>
      <c r="CD169" s="301">
        <f t="shared" si="217"/>
        <v>0</v>
      </c>
      <c r="CE169" s="301">
        <f t="shared" si="218"/>
        <v>0</v>
      </c>
      <c r="CF169" s="300">
        <f t="shared" si="219"/>
        <v>0</v>
      </c>
      <c r="CG169" s="300"/>
      <c r="CH169" s="300">
        <f t="shared" si="220"/>
        <v>0</v>
      </c>
      <c r="CI169" s="300">
        <f t="shared" si="221"/>
        <v>0</v>
      </c>
      <c r="CJ169" s="300">
        <f t="shared" si="222"/>
        <v>0</v>
      </c>
      <c r="CK169" s="300">
        <f t="shared" si="223"/>
        <v>0</v>
      </c>
      <c r="CL169" s="303"/>
      <c r="CM169" s="302">
        <f t="shared" si="224"/>
        <v>0</v>
      </c>
      <c r="CN169" s="302">
        <f t="shared" si="225"/>
        <v>0</v>
      </c>
      <c r="CO169" s="301">
        <f t="shared" si="226"/>
        <v>0</v>
      </c>
      <c r="CP169" s="301">
        <f t="shared" si="227"/>
        <v>0</v>
      </c>
      <c r="CQ169" s="301">
        <f t="shared" si="228"/>
        <v>0</v>
      </c>
      <c r="CR169" s="301">
        <f t="shared" si="229"/>
        <v>0</v>
      </c>
      <c r="CS169" s="301">
        <f t="shared" si="230"/>
        <v>0</v>
      </c>
      <c r="CT169" s="301">
        <f t="shared" si="231"/>
        <v>0</v>
      </c>
      <c r="CU169" s="301">
        <f t="shared" si="232"/>
        <v>0</v>
      </c>
      <c r="CV169" s="301">
        <f t="shared" si="233"/>
        <v>0</v>
      </c>
      <c r="CW169" s="301">
        <f t="shared" si="234"/>
        <v>0</v>
      </c>
      <c r="CX169" s="301">
        <f t="shared" si="235"/>
        <v>0</v>
      </c>
      <c r="CY169" s="301">
        <f t="shared" si="236"/>
        <v>0</v>
      </c>
      <c r="CZ169" s="301">
        <f t="shared" si="237"/>
        <v>0</v>
      </c>
      <c r="DA169" s="300">
        <f t="shared" si="238"/>
        <v>0</v>
      </c>
      <c r="DC169" s="299">
        <f t="shared" si="239"/>
        <v>0</v>
      </c>
      <c r="DD169" s="299">
        <f t="shared" si="240"/>
        <v>0</v>
      </c>
      <c r="DE169" s="299">
        <f t="shared" si="241"/>
        <v>0</v>
      </c>
    </row>
    <row r="170" spans="2:109" x14ac:dyDescent="0.2">
      <c r="B170" s="368"/>
      <c r="C170" s="368"/>
      <c r="D170" s="315"/>
      <c r="E170" s="315"/>
      <c r="F170" s="315"/>
      <c r="G170" s="368"/>
      <c r="H170" s="368"/>
      <c r="I170" s="368"/>
      <c r="J170" s="368"/>
      <c r="K170" s="368"/>
      <c r="M170" s="344" t="str">
        <f t="shared" si="163"/>
        <v/>
      </c>
      <c r="N170" s="367" t="str">
        <f t="shared" si="243"/>
        <v/>
      </c>
      <c r="O170" s="344" t="str">
        <f t="shared" si="242"/>
        <v/>
      </c>
      <c r="P170" s="347"/>
      <c r="Q170" s="232" t="str">
        <f t="shared" si="164"/>
        <v/>
      </c>
      <c r="AB170" s="314" t="str">
        <f t="shared" si="165"/>
        <v/>
      </c>
      <c r="AC170" s="312" t="str">
        <f t="shared" si="166"/>
        <v/>
      </c>
      <c r="AD170" s="313" t="str">
        <f t="shared" si="167"/>
        <v/>
      </c>
      <c r="AE170" s="312" t="str">
        <f t="shared" si="168"/>
        <v/>
      </c>
      <c r="AF170" s="313" t="str">
        <f t="shared" si="169"/>
        <v/>
      </c>
      <c r="AG170" s="312" t="str">
        <f t="shared" si="170"/>
        <v/>
      </c>
      <c r="AH170" s="313" t="str">
        <f t="shared" si="171"/>
        <v/>
      </c>
      <c r="AI170" s="312" t="str">
        <f t="shared" si="172"/>
        <v/>
      </c>
      <c r="AJ170" s="311" t="str">
        <f t="shared" si="173"/>
        <v/>
      </c>
      <c r="AK170" s="310" t="str">
        <f t="shared" si="174"/>
        <v/>
      </c>
      <c r="AL170" s="310" t="str">
        <f t="shared" si="175"/>
        <v/>
      </c>
      <c r="AM170" s="309" t="str">
        <f t="shared" si="176"/>
        <v/>
      </c>
      <c r="AN170" s="309" t="str">
        <f t="shared" si="177"/>
        <v/>
      </c>
      <c r="AP170" s="306">
        <f t="shared" si="178"/>
        <v>0</v>
      </c>
      <c r="AQ170" s="306">
        <f t="shared" si="179"/>
        <v>0</v>
      </c>
      <c r="AR170" s="308">
        <f t="shared" si="180"/>
        <v>0</v>
      </c>
      <c r="AS170" s="306">
        <f t="shared" si="181"/>
        <v>0</v>
      </c>
      <c r="AT170" s="306">
        <f t="shared" si="182"/>
        <v>0</v>
      </c>
      <c r="AU170" s="306">
        <f t="shared" si="183"/>
        <v>0</v>
      </c>
      <c r="AV170" s="306">
        <f t="shared" si="184"/>
        <v>0</v>
      </c>
      <c r="AW170" s="306">
        <f t="shared" si="185"/>
        <v>0</v>
      </c>
      <c r="AX170" s="306">
        <f t="shared" si="186"/>
        <v>0</v>
      </c>
      <c r="AY170" s="305">
        <f t="shared" si="187"/>
        <v>0</v>
      </c>
      <c r="AZ170" s="304">
        <f t="shared" si="188"/>
        <v>0</v>
      </c>
      <c r="BA170" s="301">
        <f t="shared" si="189"/>
        <v>0</v>
      </c>
      <c r="BB170" s="301">
        <f t="shared" si="190"/>
        <v>0</v>
      </c>
      <c r="BC170" s="301">
        <f t="shared" si="191"/>
        <v>0</v>
      </c>
      <c r="BD170" s="301">
        <f t="shared" si="192"/>
        <v>0</v>
      </c>
      <c r="BE170" s="301">
        <f t="shared" si="193"/>
        <v>0</v>
      </c>
      <c r="BF170" s="301">
        <f t="shared" si="194"/>
        <v>0</v>
      </c>
      <c r="BG170" s="301">
        <f t="shared" si="195"/>
        <v>0</v>
      </c>
      <c r="BH170" s="301">
        <f t="shared" si="196"/>
        <v>0</v>
      </c>
      <c r="BI170" s="301">
        <f t="shared" si="197"/>
        <v>0</v>
      </c>
      <c r="BJ170" s="300">
        <f t="shared" si="198"/>
        <v>0</v>
      </c>
      <c r="BL170" s="306">
        <f t="shared" si="199"/>
        <v>0</v>
      </c>
      <c r="BM170" s="306">
        <f t="shared" si="200"/>
        <v>0</v>
      </c>
      <c r="BN170" s="308">
        <f t="shared" si="201"/>
        <v>0</v>
      </c>
      <c r="BO170" s="307">
        <f t="shared" si="202"/>
        <v>0</v>
      </c>
      <c r="BP170" s="307">
        <f t="shared" si="203"/>
        <v>0</v>
      </c>
      <c r="BQ170" s="306">
        <f t="shared" si="204"/>
        <v>0</v>
      </c>
      <c r="BR170" s="306">
        <f t="shared" si="205"/>
        <v>0</v>
      </c>
      <c r="BS170" s="306">
        <f t="shared" si="206"/>
        <v>0</v>
      </c>
      <c r="BT170" s="306">
        <f t="shared" si="207"/>
        <v>0</v>
      </c>
      <c r="BU170" s="305">
        <f t="shared" si="208"/>
        <v>0</v>
      </c>
      <c r="BV170" s="304">
        <f t="shared" si="209"/>
        <v>0</v>
      </c>
      <c r="BW170" s="301">
        <f t="shared" si="210"/>
        <v>0</v>
      </c>
      <c r="BX170" s="301">
        <f t="shared" si="211"/>
        <v>0</v>
      </c>
      <c r="BY170" s="301">
        <f t="shared" si="212"/>
        <v>0</v>
      </c>
      <c r="BZ170" s="301">
        <f t="shared" si="213"/>
        <v>0</v>
      </c>
      <c r="CA170" s="301">
        <f t="shared" si="214"/>
        <v>0</v>
      </c>
      <c r="CB170" s="301">
        <f t="shared" si="215"/>
        <v>0</v>
      </c>
      <c r="CC170" s="301">
        <f t="shared" si="216"/>
        <v>0</v>
      </c>
      <c r="CD170" s="301">
        <f t="shared" si="217"/>
        <v>0</v>
      </c>
      <c r="CE170" s="301">
        <f t="shared" si="218"/>
        <v>0</v>
      </c>
      <c r="CF170" s="300">
        <f t="shared" si="219"/>
        <v>0</v>
      </c>
      <c r="CG170" s="300"/>
      <c r="CH170" s="300">
        <f t="shared" si="220"/>
        <v>0</v>
      </c>
      <c r="CI170" s="300">
        <f t="shared" si="221"/>
        <v>0</v>
      </c>
      <c r="CJ170" s="300">
        <f t="shared" si="222"/>
        <v>0</v>
      </c>
      <c r="CK170" s="300">
        <f t="shared" si="223"/>
        <v>0</v>
      </c>
      <c r="CL170" s="303"/>
      <c r="CM170" s="302">
        <f t="shared" si="224"/>
        <v>0</v>
      </c>
      <c r="CN170" s="302">
        <f t="shared" si="225"/>
        <v>0</v>
      </c>
      <c r="CO170" s="301">
        <f t="shared" si="226"/>
        <v>0</v>
      </c>
      <c r="CP170" s="301">
        <f t="shared" si="227"/>
        <v>0</v>
      </c>
      <c r="CQ170" s="301">
        <f t="shared" si="228"/>
        <v>0</v>
      </c>
      <c r="CR170" s="301">
        <f t="shared" si="229"/>
        <v>0</v>
      </c>
      <c r="CS170" s="301">
        <f t="shared" si="230"/>
        <v>0</v>
      </c>
      <c r="CT170" s="301">
        <f t="shared" si="231"/>
        <v>0</v>
      </c>
      <c r="CU170" s="301">
        <f t="shared" si="232"/>
        <v>0</v>
      </c>
      <c r="CV170" s="301">
        <f t="shared" si="233"/>
        <v>0</v>
      </c>
      <c r="CW170" s="301">
        <f t="shared" si="234"/>
        <v>0</v>
      </c>
      <c r="CX170" s="301">
        <f t="shared" si="235"/>
        <v>0</v>
      </c>
      <c r="CY170" s="301">
        <f t="shared" si="236"/>
        <v>0</v>
      </c>
      <c r="CZ170" s="301">
        <f t="shared" si="237"/>
        <v>0</v>
      </c>
      <c r="DA170" s="300">
        <f t="shared" si="238"/>
        <v>0</v>
      </c>
      <c r="DC170" s="299">
        <f t="shared" si="239"/>
        <v>0</v>
      </c>
      <c r="DD170" s="299">
        <f t="shared" si="240"/>
        <v>0</v>
      </c>
      <c r="DE170" s="299">
        <f t="shared" si="241"/>
        <v>0</v>
      </c>
    </row>
    <row r="171" spans="2:109" x14ac:dyDescent="0.2">
      <c r="B171" s="368"/>
      <c r="C171" s="368"/>
      <c r="D171" s="315"/>
      <c r="E171" s="315"/>
      <c r="F171" s="315"/>
      <c r="G171" s="368"/>
      <c r="H171" s="368"/>
      <c r="I171" s="368"/>
      <c r="J171" s="368"/>
      <c r="K171" s="368"/>
      <c r="M171" s="344" t="str">
        <f t="shared" si="163"/>
        <v/>
      </c>
      <c r="N171" s="367" t="str">
        <f t="shared" si="243"/>
        <v/>
      </c>
      <c r="O171" s="344" t="str">
        <f t="shared" si="242"/>
        <v/>
      </c>
      <c r="P171" s="347"/>
      <c r="Q171" s="232" t="str">
        <f t="shared" si="164"/>
        <v/>
      </c>
      <c r="AB171" s="314" t="str">
        <f t="shared" si="165"/>
        <v/>
      </c>
      <c r="AC171" s="312" t="str">
        <f t="shared" si="166"/>
        <v/>
      </c>
      <c r="AD171" s="313" t="str">
        <f t="shared" si="167"/>
        <v/>
      </c>
      <c r="AE171" s="312" t="str">
        <f t="shared" si="168"/>
        <v/>
      </c>
      <c r="AF171" s="313" t="str">
        <f t="shared" si="169"/>
        <v/>
      </c>
      <c r="AG171" s="312" t="str">
        <f t="shared" si="170"/>
        <v/>
      </c>
      <c r="AH171" s="313" t="str">
        <f t="shared" si="171"/>
        <v/>
      </c>
      <c r="AI171" s="312" t="str">
        <f t="shared" si="172"/>
        <v/>
      </c>
      <c r="AJ171" s="311" t="str">
        <f t="shared" si="173"/>
        <v/>
      </c>
      <c r="AK171" s="310" t="str">
        <f t="shared" si="174"/>
        <v/>
      </c>
      <c r="AL171" s="310" t="str">
        <f t="shared" si="175"/>
        <v/>
      </c>
      <c r="AM171" s="309" t="str">
        <f t="shared" si="176"/>
        <v/>
      </c>
      <c r="AN171" s="309" t="str">
        <f t="shared" si="177"/>
        <v/>
      </c>
      <c r="AP171" s="306">
        <f t="shared" si="178"/>
        <v>0</v>
      </c>
      <c r="AQ171" s="306">
        <f t="shared" si="179"/>
        <v>0</v>
      </c>
      <c r="AR171" s="308">
        <f t="shared" si="180"/>
        <v>0</v>
      </c>
      <c r="AS171" s="306">
        <f t="shared" si="181"/>
        <v>0</v>
      </c>
      <c r="AT171" s="306">
        <f t="shared" si="182"/>
        <v>0</v>
      </c>
      <c r="AU171" s="306">
        <f t="shared" si="183"/>
        <v>0</v>
      </c>
      <c r="AV171" s="306">
        <f t="shared" si="184"/>
        <v>0</v>
      </c>
      <c r="AW171" s="306">
        <f t="shared" si="185"/>
        <v>0</v>
      </c>
      <c r="AX171" s="306">
        <f t="shared" si="186"/>
        <v>0</v>
      </c>
      <c r="AY171" s="305">
        <f t="shared" si="187"/>
        <v>0</v>
      </c>
      <c r="AZ171" s="304">
        <f t="shared" si="188"/>
        <v>0</v>
      </c>
      <c r="BA171" s="301">
        <f t="shared" si="189"/>
        <v>0</v>
      </c>
      <c r="BB171" s="301">
        <f t="shared" si="190"/>
        <v>0</v>
      </c>
      <c r="BC171" s="301">
        <f t="shared" si="191"/>
        <v>0</v>
      </c>
      <c r="BD171" s="301">
        <f t="shared" si="192"/>
        <v>0</v>
      </c>
      <c r="BE171" s="301">
        <f t="shared" si="193"/>
        <v>0</v>
      </c>
      <c r="BF171" s="301">
        <f t="shared" si="194"/>
        <v>0</v>
      </c>
      <c r="BG171" s="301">
        <f t="shared" si="195"/>
        <v>0</v>
      </c>
      <c r="BH171" s="301">
        <f t="shared" si="196"/>
        <v>0</v>
      </c>
      <c r="BI171" s="301">
        <f t="shared" si="197"/>
        <v>0</v>
      </c>
      <c r="BJ171" s="300">
        <f t="shared" si="198"/>
        <v>0</v>
      </c>
      <c r="BL171" s="306">
        <f t="shared" si="199"/>
        <v>0</v>
      </c>
      <c r="BM171" s="306">
        <f t="shared" si="200"/>
        <v>0</v>
      </c>
      <c r="BN171" s="308">
        <f t="shared" si="201"/>
        <v>0</v>
      </c>
      <c r="BO171" s="307">
        <f t="shared" si="202"/>
        <v>0</v>
      </c>
      <c r="BP171" s="307">
        <f t="shared" si="203"/>
        <v>0</v>
      </c>
      <c r="BQ171" s="306">
        <f t="shared" si="204"/>
        <v>0</v>
      </c>
      <c r="BR171" s="306">
        <f t="shared" si="205"/>
        <v>0</v>
      </c>
      <c r="BS171" s="306">
        <f t="shared" si="206"/>
        <v>0</v>
      </c>
      <c r="BT171" s="306">
        <f t="shared" si="207"/>
        <v>0</v>
      </c>
      <c r="BU171" s="305">
        <f t="shared" si="208"/>
        <v>0</v>
      </c>
      <c r="BV171" s="304">
        <f t="shared" si="209"/>
        <v>0</v>
      </c>
      <c r="BW171" s="301">
        <f t="shared" si="210"/>
        <v>0</v>
      </c>
      <c r="BX171" s="301">
        <f t="shared" si="211"/>
        <v>0</v>
      </c>
      <c r="BY171" s="301">
        <f t="shared" si="212"/>
        <v>0</v>
      </c>
      <c r="BZ171" s="301">
        <f t="shared" si="213"/>
        <v>0</v>
      </c>
      <c r="CA171" s="301">
        <f t="shared" si="214"/>
        <v>0</v>
      </c>
      <c r="CB171" s="301">
        <f t="shared" si="215"/>
        <v>0</v>
      </c>
      <c r="CC171" s="301">
        <f t="shared" si="216"/>
        <v>0</v>
      </c>
      <c r="CD171" s="301">
        <f t="shared" si="217"/>
        <v>0</v>
      </c>
      <c r="CE171" s="301">
        <f t="shared" si="218"/>
        <v>0</v>
      </c>
      <c r="CF171" s="300">
        <f t="shared" si="219"/>
        <v>0</v>
      </c>
      <c r="CG171" s="300"/>
      <c r="CH171" s="300">
        <f t="shared" si="220"/>
        <v>0</v>
      </c>
      <c r="CI171" s="300">
        <f t="shared" si="221"/>
        <v>0</v>
      </c>
      <c r="CJ171" s="300">
        <f t="shared" si="222"/>
        <v>0</v>
      </c>
      <c r="CK171" s="300">
        <f t="shared" si="223"/>
        <v>0</v>
      </c>
      <c r="CL171" s="303"/>
      <c r="CM171" s="302">
        <f t="shared" si="224"/>
        <v>0</v>
      </c>
      <c r="CN171" s="302">
        <f t="shared" si="225"/>
        <v>0</v>
      </c>
      <c r="CO171" s="301">
        <f t="shared" si="226"/>
        <v>0</v>
      </c>
      <c r="CP171" s="301">
        <f t="shared" si="227"/>
        <v>0</v>
      </c>
      <c r="CQ171" s="301">
        <f t="shared" si="228"/>
        <v>0</v>
      </c>
      <c r="CR171" s="301">
        <f t="shared" si="229"/>
        <v>0</v>
      </c>
      <c r="CS171" s="301">
        <f t="shared" si="230"/>
        <v>0</v>
      </c>
      <c r="CT171" s="301">
        <f t="shared" si="231"/>
        <v>0</v>
      </c>
      <c r="CU171" s="301">
        <f t="shared" si="232"/>
        <v>0</v>
      </c>
      <c r="CV171" s="301">
        <f t="shared" si="233"/>
        <v>0</v>
      </c>
      <c r="CW171" s="301">
        <f t="shared" si="234"/>
        <v>0</v>
      </c>
      <c r="CX171" s="301">
        <f t="shared" si="235"/>
        <v>0</v>
      </c>
      <c r="CY171" s="301">
        <f t="shared" si="236"/>
        <v>0</v>
      </c>
      <c r="CZ171" s="301">
        <f t="shared" si="237"/>
        <v>0</v>
      </c>
      <c r="DA171" s="300">
        <f t="shared" si="238"/>
        <v>0</v>
      </c>
      <c r="DC171" s="299">
        <f t="shared" si="239"/>
        <v>0</v>
      </c>
      <c r="DD171" s="299">
        <f t="shared" si="240"/>
        <v>0</v>
      </c>
      <c r="DE171" s="299">
        <f t="shared" si="241"/>
        <v>0</v>
      </c>
    </row>
    <row r="172" spans="2:109" x14ac:dyDescent="0.2">
      <c r="B172" s="368"/>
      <c r="C172" s="368"/>
      <c r="D172" s="315"/>
      <c r="E172" s="315"/>
      <c r="F172" s="315"/>
      <c r="G172" s="368"/>
      <c r="H172" s="368"/>
      <c r="I172" s="368"/>
      <c r="J172" s="368"/>
      <c r="K172" s="368"/>
      <c r="M172" s="344" t="str">
        <f t="shared" si="163"/>
        <v/>
      </c>
      <c r="N172" s="367" t="str">
        <f t="shared" si="243"/>
        <v/>
      </c>
      <c r="O172" s="344" t="str">
        <f t="shared" si="242"/>
        <v/>
      </c>
      <c r="P172" s="347"/>
      <c r="Q172" s="232" t="str">
        <f t="shared" si="164"/>
        <v/>
      </c>
      <c r="AB172" s="314" t="str">
        <f t="shared" si="165"/>
        <v/>
      </c>
      <c r="AC172" s="312" t="str">
        <f t="shared" si="166"/>
        <v/>
      </c>
      <c r="AD172" s="313" t="str">
        <f t="shared" si="167"/>
        <v/>
      </c>
      <c r="AE172" s="312" t="str">
        <f t="shared" si="168"/>
        <v/>
      </c>
      <c r="AF172" s="313" t="str">
        <f t="shared" si="169"/>
        <v/>
      </c>
      <c r="AG172" s="312" t="str">
        <f t="shared" si="170"/>
        <v/>
      </c>
      <c r="AH172" s="313" t="str">
        <f t="shared" si="171"/>
        <v/>
      </c>
      <c r="AI172" s="312" t="str">
        <f t="shared" si="172"/>
        <v/>
      </c>
      <c r="AJ172" s="311" t="str">
        <f t="shared" si="173"/>
        <v/>
      </c>
      <c r="AK172" s="310" t="str">
        <f t="shared" si="174"/>
        <v/>
      </c>
      <c r="AL172" s="310" t="str">
        <f t="shared" si="175"/>
        <v/>
      </c>
      <c r="AM172" s="309" t="str">
        <f t="shared" si="176"/>
        <v/>
      </c>
      <c r="AN172" s="309" t="str">
        <f t="shared" si="177"/>
        <v/>
      </c>
      <c r="AP172" s="306">
        <f t="shared" si="178"/>
        <v>0</v>
      </c>
      <c r="AQ172" s="306">
        <f t="shared" si="179"/>
        <v>0</v>
      </c>
      <c r="AR172" s="308">
        <f t="shared" si="180"/>
        <v>0</v>
      </c>
      <c r="AS172" s="306">
        <f t="shared" si="181"/>
        <v>0</v>
      </c>
      <c r="AT172" s="306">
        <f t="shared" si="182"/>
        <v>0</v>
      </c>
      <c r="AU172" s="306">
        <f t="shared" si="183"/>
        <v>0</v>
      </c>
      <c r="AV172" s="306">
        <f t="shared" si="184"/>
        <v>0</v>
      </c>
      <c r="AW172" s="306">
        <f t="shared" si="185"/>
        <v>0</v>
      </c>
      <c r="AX172" s="306">
        <f t="shared" si="186"/>
        <v>0</v>
      </c>
      <c r="AY172" s="305">
        <f t="shared" si="187"/>
        <v>0</v>
      </c>
      <c r="AZ172" s="304">
        <f t="shared" si="188"/>
        <v>0</v>
      </c>
      <c r="BA172" s="301">
        <f t="shared" si="189"/>
        <v>0</v>
      </c>
      <c r="BB172" s="301">
        <f t="shared" si="190"/>
        <v>0</v>
      </c>
      <c r="BC172" s="301">
        <f t="shared" si="191"/>
        <v>0</v>
      </c>
      <c r="BD172" s="301">
        <f t="shared" si="192"/>
        <v>0</v>
      </c>
      <c r="BE172" s="301">
        <f t="shared" si="193"/>
        <v>0</v>
      </c>
      <c r="BF172" s="301">
        <f t="shared" si="194"/>
        <v>0</v>
      </c>
      <c r="BG172" s="301">
        <f t="shared" si="195"/>
        <v>0</v>
      </c>
      <c r="BH172" s="301">
        <f t="shared" si="196"/>
        <v>0</v>
      </c>
      <c r="BI172" s="301">
        <f t="shared" si="197"/>
        <v>0</v>
      </c>
      <c r="BJ172" s="300">
        <f t="shared" si="198"/>
        <v>0</v>
      </c>
      <c r="BL172" s="306">
        <f t="shared" si="199"/>
        <v>0</v>
      </c>
      <c r="BM172" s="306">
        <f t="shared" si="200"/>
        <v>0</v>
      </c>
      <c r="BN172" s="308">
        <f t="shared" si="201"/>
        <v>0</v>
      </c>
      <c r="BO172" s="307">
        <f t="shared" si="202"/>
        <v>0</v>
      </c>
      <c r="BP172" s="307">
        <f t="shared" si="203"/>
        <v>0</v>
      </c>
      <c r="BQ172" s="306">
        <f t="shared" si="204"/>
        <v>0</v>
      </c>
      <c r="BR172" s="306">
        <f t="shared" si="205"/>
        <v>0</v>
      </c>
      <c r="BS172" s="306">
        <f t="shared" si="206"/>
        <v>0</v>
      </c>
      <c r="BT172" s="306">
        <f t="shared" si="207"/>
        <v>0</v>
      </c>
      <c r="BU172" s="305">
        <f t="shared" si="208"/>
        <v>0</v>
      </c>
      <c r="BV172" s="304">
        <f t="shared" si="209"/>
        <v>0</v>
      </c>
      <c r="BW172" s="301">
        <f t="shared" si="210"/>
        <v>0</v>
      </c>
      <c r="BX172" s="301">
        <f t="shared" si="211"/>
        <v>0</v>
      </c>
      <c r="BY172" s="301">
        <f t="shared" si="212"/>
        <v>0</v>
      </c>
      <c r="BZ172" s="301">
        <f t="shared" si="213"/>
        <v>0</v>
      </c>
      <c r="CA172" s="301">
        <f t="shared" si="214"/>
        <v>0</v>
      </c>
      <c r="CB172" s="301">
        <f t="shared" si="215"/>
        <v>0</v>
      </c>
      <c r="CC172" s="301">
        <f t="shared" si="216"/>
        <v>0</v>
      </c>
      <c r="CD172" s="301">
        <f t="shared" si="217"/>
        <v>0</v>
      </c>
      <c r="CE172" s="301">
        <f t="shared" si="218"/>
        <v>0</v>
      </c>
      <c r="CF172" s="300">
        <f t="shared" si="219"/>
        <v>0</v>
      </c>
      <c r="CG172" s="300"/>
      <c r="CH172" s="300">
        <f t="shared" si="220"/>
        <v>0</v>
      </c>
      <c r="CI172" s="300">
        <f t="shared" si="221"/>
        <v>0</v>
      </c>
      <c r="CJ172" s="300">
        <f t="shared" si="222"/>
        <v>0</v>
      </c>
      <c r="CK172" s="300">
        <f t="shared" si="223"/>
        <v>0</v>
      </c>
      <c r="CL172" s="303"/>
      <c r="CM172" s="302">
        <f t="shared" si="224"/>
        <v>0</v>
      </c>
      <c r="CN172" s="302">
        <f t="shared" si="225"/>
        <v>0</v>
      </c>
      <c r="CO172" s="301">
        <f t="shared" si="226"/>
        <v>0</v>
      </c>
      <c r="CP172" s="301">
        <f t="shared" si="227"/>
        <v>0</v>
      </c>
      <c r="CQ172" s="301">
        <f t="shared" si="228"/>
        <v>0</v>
      </c>
      <c r="CR172" s="301">
        <f t="shared" si="229"/>
        <v>0</v>
      </c>
      <c r="CS172" s="301">
        <f t="shared" si="230"/>
        <v>0</v>
      </c>
      <c r="CT172" s="301">
        <f t="shared" si="231"/>
        <v>0</v>
      </c>
      <c r="CU172" s="301">
        <f t="shared" si="232"/>
        <v>0</v>
      </c>
      <c r="CV172" s="301">
        <f t="shared" si="233"/>
        <v>0</v>
      </c>
      <c r="CW172" s="301">
        <f t="shared" si="234"/>
        <v>0</v>
      </c>
      <c r="CX172" s="301">
        <f t="shared" si="235"/>
        <v>0</v>
      </c>
      <c r="CY172" s="301">
        <f t="shared" si="236"/>
        <v>0</v>
      </c>
      <c r="CZ172" s="301">
        <f t="shared" si="237"/>
        <v>0</v>
      </c>
      <c r="DA172" s="300">
        <f t="shared" si="238"/>
        <v>0</v>
      </c>
      <c r="DC172" s="299">
        <f t="shared" si="239"/>
        <v>0</v>
      </c>
      <c r="DD172" s="299">
        <f t="shared" si="240"/>
        <v>0</v>
      </c>
      <c r="DE172" s="299">
        <f t="shared" si="241"/>
        <v>0</v>
      </c>
    </row>
    <row r="173" spans="2:109" x14ac:dyDescent="0.2">
      <c r="B173" s="368"/>
      <c r="C173" s="368"/>
      <c r="D173" s="315"/>
      <c r="E173" s="315"/>
      <c r="F173" s="315"/>
      <c r="G173" s="368"/>
      <c r="H173" s="368"/>
      <c r="I173" s="368"/>
      <c r="J173" s="368"/>
      <c r="K173" s="368"/>
      <c r="M173" s="344" t="str">
        <f t="shared" si="163"/>
        <v/>
      </c>
      <c r="N173" s="367" t="str">
        <f t="shared" si="243"/>
        <v/>
      </c>
      <c r="O173" s="344" t="str">
        <f t="shared" si="242"/>
        <v/>
      </c>
      <c r="P173" s="347"/>
      <c r="Q173" s="232" t="str">
        <f t="shared" si="164"/>
        <v/>
      </c>
      <c r="AB173" s="314" t="str">
        <f t="shared" si="165"/>
        <v/>
      </c>
      <c r="AC173" s="312" t="str">
        <f t="shared" si="166"/>
        <v/>
      </c>
      <c r="AD173" s="313" t="str">
        <f t="shared" si="167"/>
        <v/>
      </c>
      <c r="AE173" s="312" t="str">
        <f t="shared" si="168"/>
        <v/>
      </c>
      <c r="AF173" s="313" t="str">
        <f t="shared" si="169"/>
        <v/>
      </c>
      <c r="AG173" s="312" t="str">
        <f t="shared" si="170"/>
        <v/>
      </c>
      <c r="AH173" s="313" t="str">
        <f t="shared" si="171"/>
        <v/>
      </c>
      <c r="AI173" s="312" t="str">
        <f t="shared" si="172"/>
        <v/>
      </c>
      <c r="AJ173" s="311" t="str">
        <f t="shared" si="173"/>
        <v/>
      </c>
      <c r="AK173" s="310" t="str">
        <f t="shared" si="174"/>
        <v/>
      </c>
      <c r="AL173" s="310" t="str">
        <f t="shared" si="175"/>
        <v/>
      </c>
      <c r="AM173" s="309" t="str">
        <f t="shared" si="176"/>
        <v/>
      </c>
      <c r="AN173" s="309" t="str">
        <f t="shared" si="177"/>
        <v/>
      </c>
      <c r="AP173" s="306">
        <f t="shared" si="178"/>
        <v>0</v>
      </c>
      <c r="AQ173" s="306">
        <f t="shared" si="179"/>
        <v>0</v>
      </c>
      <c r="AR173" s="308">
        <f t="shared" si="180"/>
        <v>0</v>
      </c>
      <c r="AS173" s="306">
        <f t="shared" si="181"/>
        <v>0</v>
      </c>
      <c r="AT173" s="306">
        <f t="shared" si="182"/>
        <v>0</v>
      </c>
      <c r="AU173" s="306">
        <f t="shared" si="183"/>
        <v>0</v>
      </c>
      <c r="AV173" s="306">
        <f t="shared" si="184"/>
        <v>0</v>
      </c>
      <c r="AW173" s="306">
        <f t="shared" si="185"/>
        <v>0</v>
      </c>
      <c r="AX173" s="306">
        <f t="shared" si="186"/>
        <v>0</v>
      </c>
      <c r="AY173" s="305">
        <f t="shared" si="187"/>
        <v>0</v>
      </c>
      <c r="AZ173" s="304">
        <f t="shared" si="188"/>
        <v>0</v>
      </c>
      <c r="BA173" s="301">
        <f t="shared" si="189"/>
        <v>0</v>
      </c>
      <c r="BB173" s="301">
        <f t="shared" si="190"/>
        <v>0</v>
      </c>
      <c r="BC173" s="301">
        <f t="shared" si="191"/>
        <v>0</v>
      </c>
      <c r="BD173" s="301">
        <f t="shared" si="192"/>
        <v>0</v>
      </c>
      <c r="BE173" s="301">
        <f t="shared" si="193"/>
        <v>0</v>
      </c>
      <c r="BF173" s="301">
        <f t="shared" si="194"/>
        <v>0</v>
      </c>
      <c r="BG173" s="301">
        <f t="shared" si="195"/>
        <v>0</v>
      </c>
      <c r="BH173" s="301">
        <f t="shared" si="196"/>
        <v>0</v>
      </c>
      <c r="BI173" s="301">
        <f t="shared" si="197"/>
        <v>0</v>
      </c>
      <c r="BJ173" s="300">
        <f t="shared" si="198"/>
        <v>0</v>
      </c>
      <c r="BL173" s="306">
        <f t="shared" si="199"/>
        <v>0</v>
      </c>
      <c r="BM173" s="306">
        <f t="shared" si="200"/>
        <v>0</v>
      </c>
      <c r="BN173" s="308">
        <f t="shared" si="201"/>
        <v>0</v>
      </c>
      <c r="BO173" s="307">
        <f t="shared" si="202"/>
        <v>0</v>
      </c>
      <c r="BP173" s="307">
        <f t="shared" si="203"/>
        <v>0</v>
      </c>
      <c r="BQ173" s="306">
        <f t="shared" si="204"/>
        <v>0</v>
      </c>
      <c r="BR173" s="306">
        <f t="shared" si="205"/>
        <v>0</v>
      </c>
      <c r="BS173" s="306">
        <f t="shared" si="206"/>
        <v>0</v>
      </c>
      <c r="BT173" s="306">
        <f t="shared" si="207"/>
        <v>0</v>
      </c>
      <c r="BU173" s="305">
        <f t="shared" si="208"/>
        <v>0</v>
      </c>
      <c r="BV173" s="304">
        <f t="shared" si="209"/>
        <v>0</v>
      </c>
      <c r="BW173" s="301">
        <f t="shared" si="210"/>
        <v>0</v>
      </c>
      <c r="BX173" s="301">
        <f t="shared" si="211"/>
        <v>0</v>
      </c>
      <c r="BY173" s="301">
        <f t="shared" si="212"/>
        <v>0</v>
      </c>
      <c r="BZ173" s="301">
        <f t="shared" si="213"/>
        <v>0</v>
      </c>
      <c r="CA173" s="301">
        <f t="shared" si="214"/>
        <v>0</v>
      </c>
      <c r="CB173" s="301">
        <f t="shared" si="215"/>
        <v>0</v>
      </c>
      <c r="CC173" s="301">
        <f t="shared" si="216"/>
        <v>0</v>
      </c>
      <c r="CD173" s="301">
        <f t="shared" si="217"/>
        <v>0</v>
      </c>
      <c r="CE173" s="301">
        <f t="shared" si="218"/>
        <v>0</v>
      </c>
      <c r="CF173" s="300">
        <f t="shared" si="219"/>
        <v>0</v>
      </c>
      <c r="CG173" s="300"/>
      <c r="CH173" s="300">
        <f t="shared" si="220"/>
        <v>0</v>
      </c>
      <c r="CI173" s="300">
        <f t="shared" si="221"/>
        <v>0</v>
      </c>
      <c r="CJ173" s="300">
        <f t="shared" si="222"/>
        <v>0</v>
      </c>
      <c r="CK173" s="300">
        <f t="shared" si="223"/>
        <v>0</v>
      </c>
      <c r="CL173" s="303"/>
      <c r="CM173" s="302">
        <f t="shared" si="224"/>
        <v>0</v>
      </c>
      <c r="CN173" s="302">
        <f t="shared" si="225"/>
        <v>0</v>
      </c>
      <c r="CO173" s="301">
        <f t="shared" si="226"/>
        <v>0</v>
      </c>
      <c r="CP173" s="301">
        <f t="shared" si="227"/>
        <v>0</v>
      </c>
      <c r="CQ173" s="301">
        <f t="shared" si="228"/>
        <v>0</v>
      </c>
      <c r="CR173" s="301">
        <f t="shared" si="229"/>
        <v>0</v>
      </c>
      <c r="CS173" s="301">
        <f t="shared" si="230"/>
        <v>0</v>
      </c>
      <c r="CT173" s="301">
        <f t="shared" si="231"/>
        <v>0</v>
      </c>
      <c r="CU173" s="301">
        <f t="shared" si="232"/>
        <v>0</v>
      </c>
      <c r="CV173" s="301">
        <f t="shared" si="233"/>
        <v>0</v>
      </c>
      <c r="CW173" s="301">
        <f t="shared" si="234"/>
        <v>0</v>
      </c>
      <c r="CX173" s="301">
        <f t="shared" si="235"/>
        <v>0</v>
      </c>
      <c r="CY173" s="301">
        <f t="shared" si="236"/>
        <v>0</v>
      </c>
      <c r="CZ173" s="301">
        <f t="shared" si="237"/>
        <v>0</v>
      </c>
      <c r="DA173" s="300">
        <f t="shared" si="238"/>
        <v>0</v>
      </c>
      <c r="DC173" s="299">
        <f t="shared" si="239"/>
        <v>0</v>
      </c>
      <c r="DD173" s="299">
        <f t="shared" si="240"/>
        <v>0</v>
      </c>
      <c r="DE173" s="299">
        <f t="shared" si="241"/>
        <v>0</v>
      </c>
    </row>
    <row r="174" spans="2:109" x14ac:dyDescent="0.2">
      <c r="B174" s="368"/>
      <c r="C174" s="368"/>
      <c r="D174" s="315"/>
      <c r="E174" s="315"/>
      <c r="F174" s="315"/>
      <c r="G174" s="368"/>
      <c r="H174" s="368"/>
      <c r="I174" s="368"/>
      <c r="J174" s="368"/>
      <c r="K174" s="368"/>
      <c r="M174" s="344" t="str">
        <f t="shared" si="163"/>
        <v/>
      </c>
      <c r="N174" s="367" t="str">
        <f t="shared" si="243"/>
        <v/>
      </c>
      <c r="O174" s="344" t="str">
        <f t="shared" si="242"/>
        <v/>
      </c>
      <c r="P174" s="347"/>
      <c r="Q174" s="232" t="str">
        <f t="shared" si="164"/>
        <v/>
      </c>
      <c r="AB174" s="314" t="str">
        <f t="shared" si="165"/>
        <v/>
      </c>
      <c r="AC174" s="312" t="str">
        <f t="shared" si="166"/>
        <v/>
      </c>
      <c r="AD174" s="313" t="str">
        <f t="shared" si="167"/>
        <v/>
      </c>
      <c r="AE174" s="312" t="str">
        <f t="shared" si="168"/>
        <v/>
      </c>
      <c r="AF174" s="313" t="str">
        <f t="shared" si="169"/>
        <v/>
      </c>
      <c r="AG174" s="312" t="str">
        <f t="shared" si="170"/>
        <v/>
      </c>
      <c r="AH174" s="313" t="str">
        <f t="shared" si="171"/>
        <v/>
      </c>
      <c r="AI174" s="312" t="str">
        <f t="shared" si="172"/>
        <v/>
      </c>
      <c r="AJ174" s="311" t="str">
        <f t="shared" si="173"/>
        <v/>
      </c>
      <c r="AK174" s="310" t="str">
        <f t="shared" si="174"/>
        <v/>
      </c>
      <c r="AL174" s="310" t="str">
        <f t="shared" si="175"/>
        <v/>
      </c>
      <c r="AM174" s="309" t="str">
        <f t="shared" si="176"/>
        <v/>
      </c>
      <c r="AN174" s="309" t="str">
        <f t="shared" si="177"/>
        <v/>
      </c>
      <c r="AP174" s="306">
        <f t="shared" si="178"/>
        <v>0</v>
      </c>
      <c r="AQ174" s="306">
        <f t="shared" si="179"/>
        <v>0</v>
      </c>
      <c r="AR174" s="308">
        <f t="shared" si="180"/>
        <v>0</v>
      </c>
      <c r="AS174" s="306">
        <f t="shared" si="181"/>
        <v>0</v>
      </c>
      <c r="AT174" s="306">
        <f t="shared" si="182"/>
        <v>0</v>
      </c>
      <c r="AU174" s="306">
        <f t="shared" si="183"/>
        <v>0</v>
      </c>
      <c r="AV174" s="306">
        <f t="shared" si="184"/>
        <v>0</v>
      </c>
      <c r="AW174" s="306">
        <f t="shared" si="185"/>
        <v>0</v>
      </c>
      <c r="AX174" s="306">
        <f t="shared" si="186"/>
        <v>0</v>
      </c>
      <c r="AY174" s="305">
        <f t="shared" si="187"/>
        <v>0</v>
      </c>
      <c r="AZ174" s="304">
        <f t="shared" si="188"/>
        <v>0</v>
      </c>
      <c r="BA174" s="301">
        <f t="shared" si="189"/>
        <v>0</v>
      </c>
      <c r="BB174" s="301">
        <f t="shared" si="190"/>
        <v>0</v>
      </c>
      <c r="BC174" s="301">
        <f t="shared" si="191"/>
        <v>0</v>
      </c>
      <c r="BD174" s="301">
        <f t="shared" si="192"/>
        <v>0</v>
      </c>
      <c r="BE174" s="301">
        <f t="shared" si="193"/>
        <v>0</v>
      </c>
      <c r="BF174" s="301">
        <f t="shared" si="194"/>
        <v>0</v>
      </c>
      <c r="BG174" s="301">
        <f t="shared" si="195"/>
        <v>0</v>
      </c>
      <c r="BH174" s="301">
        <f t="shared" si="196"/>
        <v>0</v>
      </c>
      <c r="BI174" s="301">
        <f t="shared" si="197"/>
        <v>0</v>
      </c>
      <c r="BJ174" s="300">
        <f t="shared" si="198"/>
        <v>0</v>
      </c>
      <c r="BL174" s="306">
        <f t="shared" si="199"/>
        <v>0</v>
      </c>
      <c r="BM174" s="306">
        <f t="shared" si="200"/>
        <v>0</v>
      </c>
      <c r="BN174" s="308">
        <f t="shared" si="201"/>
        <v>0</v>
      </c>
      <c r="BO174" s="307">
        <f t="shared" si="202"/>
        <v>0</v>
      </c>
      <c r="BP174" s="307">
        <f t="shared" si="203"/>
        <v>0</v>
      </c>
      <c r="BQ174" s="306">
        <f t="shared" si="204"/>
        <v>0</v>
      </c>
      <c r="BR174" s="306">
        <f t="shared" si="205"/>
        <v>0</v>
      </c>
      <c r="BS174" s="306">
        <f t="shared" si="206"/>
        <v>0</v>
      </c>
      <c r="BT174" s="306">
        <f t="shared" si="207"/>
        <v>0</v>
      </c>
      <c r="BU174" s="305">
        <f t="shared" si="208"/>
        <v>0</v>
      </c>
      <c r="BV174" s="304">
        <f t="shared" si="209"/>
        <v>0</v>
      </c>
      <c r="BW174" s="301">
        <f t="shared" si="210"/>
        <v>0</v>
      </c>
      <c r="BX174" s="301">
        <f t="shared" si="211"/>
        <v>0</v>
      </c>
      <c r="BY174" s="301">
        <f t="shared" si="212"/>
        <v>0</v>
      </c>
      <c r="BZ174" s="301">
        <f t="shared" si="213"/>
        <v>0</v>
      </c>
      <c r="CA174" s="301">
        <f t="shared" si="214"/>
        <v>0</v>
      </c>
      <c r="CB174" s="301">
        <f t="shared" si="215"/>
        <v>0</v>
      </c>
      <c r="CC174" s="301">
        <f t="shared" si="216"/>
        <v>0</v>
      </c>
      <c r="CD174" s="301">
        <f t="shared" si="217"/>
        <v>0</v>
      </c>
      <c r="CE174" s="301">
        <f t="shared" si="218"/>
        <v>0</v>
      </c>
      <c r="CF174" s="300">
        <f t="shared" si="219"/>
        <v>0</v>
      </c>
      <c r="CG174" s="300"/>
      <c r="CH174" s="300">
        <f t="shared" si="220"/>
        <v>0</v>
      </c>
      <c r="CI174" s="300">
        <f t="shared" si="221"/>
        <v>0</v>
      </c>
      <c r="CJ174" s="300">
        <f t="shared" si="222"/>
        <v>0</v>
      </c>
      <c r="CK174" s="300">
        <f t="shared" si="223"/>
        <v>0</v>
      </c>
      <c r="CL174" s="303"/>
      <c r="CM174" s="302">
        <f t="shared" si="224"/>
        <v>0</v>
      </c>
      <c r="CN174" s="302">
        <f t="shared" si="225"/>
        <v>0</v>
      </c>
      <c r="CO174" s="301">
        <f t="shared" si="226"/>
        <v>0</v>
      </c>
      <c r="CP174" s="301">
        <f t="shared" si="227"/>
        <v>0</v>
      </c>
      <c r="CQ174" s="301">
        <f t="shared" si="228"/>
        <v>0</v>
      </c>
      <c r="CR174" s="301">
        <f t="shared" si="229"/>
        <v>0</v>
      </c>
      <c r="CS174" s="301">
        <f t="shared" si="230"/>
        <v>0</v>
      </c>
      <c r="CT174" s="301">
        <f t="shared" si="231"/>
        <v>0</v>
      </c>
      <c r="CU174" s="301">
        <f t="shared" si="232"/>
        <v>0</v>
      </c>
      <c r="CV174" s="301">
        <f t="shared" si="233"/>
        <v>0</v>
      </c>
      <c r="CW174" s="301">
        <f t="shared" si="234"/>
        <v>0</v>
      </c>
      <c r="CX174" s="301">
        <f t="shared" si="235"/>
        <v>0</v>
      </c>
      <c r="CY174" s="301">
        <f t="shared" si="236"/>
        <v>0</v>
      </c>
      <c r="CZ174" s="301">
        <f t="shared" si="237"/>
        <v>0</v>
      </c>
      <c r="DA174" s="300">
        <f t="shared" si="238"/>
        <v>0</v>
      </c>
      <c r="DC174" s="299">
        <f t="shared" si="239"/>
        <v>0</v>
      </c>
      <c r="DD174" s="299">
        <f t="shared" si="240"/>
        <v>0</v>
      </c>
      <c r="DE174" s="299">
        <f t="shared" si="241"/>
        <v>0</v>
      </c>
    </row>
    <row r="175" spans="2:109" x14ac:dyDescent="0.2">
      <c r="B175" s="368"/>
      <c r="C175" s="368"/>
      <c r="D175" s="315"/>
      <c r="E175" s="315"/>
      <c r="F175" s="315"/>
      <c r="G175" s="368"/>
      <c r="H175" s="368"/>
      <c r="I175" s="368"/>
      <c r="J175" s="368"/>
      <c r="K175" s="368"/>
      <c r="M175" s="344" t="str">
        <f t="shared" si="163"/>
        <v/>
      </c>
      <c r="N175" s="367" t="str">
        <f t="shared" si="243"/>
        <v/>
      </c>
      <c r="O175" s="344" t="str">
        <f t="shared" si="242"/>
        <v/>
      </c>
      <c r="P175" s="347"/>
      <c r="Q175" s="232" t="str">
        <f t="shared" si="164"/>
        <v/>
      </c>
      <c r="AB175" s="314" t="str">
        <f t="shared" si="165"/>
        <v/>
      </c>
      <c r="AC175" s="312" t="str">
        <f t="shared" si="166"/>
        <v/>
      </c>
      <c r="AD175" s="313" t="str">
        <f t="shared" si="167"/>
        <v/>
      </c>
      <c r="AE175" s="312" t="str">
        <f t="shared" si="168"/>
        <v/>
      </c>
      <c r="AF175" s="313" t="str">
        <f t="shared" si="169"/>
        <v/>
      </c>
      <c r="AG175" s="312" t="str">
        <f t="shared" si="170"/>
        <v/>
      </c>
      <c r="AH175" s="313" t="str">
        <f t="shared" si="171"/>
        <v/>
      </c>
      <c r="AI175" s="312" t="str">
        <f t="shared" si="172"/>
        <v/>
      </c>
      <c r="AJ175" s="311" t="str">
        <f t="shared" si="173"/>
        <v/>
      </c>
      <c r="AK175" s="310" t="str">
        <f t="shared" si="174"/>
        <v/>
      </c>
      <c r="AL175" s="310" t="str">
        <f t="shared" si="175"/>
        <v/>
      </c>
      <c r="AM175" s="309" t="str">
        <f t="shared" si="176"/>
        <v/>
      </c>
      <c r="AN175" s="309" t="str">
        <f t="shared" si="177"/>
        <v/>
      </c>
      <c r="AP175" s="306">
        <f t="shared" si="178"/>
        <v>0</v>
      </c>
      <c r="AQ175" s="306">
        <f t="shared" si="179"/>
        <v>0</v>
      </c>
      <c r="AR175" s="308">
        <f t="shared" si="180"/>
        <v>0</v>
      </c>
      <c r="AS175" s="306">
        <f t="shared" si="181"/>
        <v>0</v>
      </c>
      <c r="AT175" s="306">
        <f t="shared" si="182"/>
        <v>0</v>
      </c>
      <c r="AU175" s="306">
        <f t="shared" si="183"/>
        <v>0</v>
      </c>
      <c r="AV175" s="306">
        <f t="shared" si="184"/>
        <v>0</v>
      </c>
      <c r="AW175" s="306">
        <f t="shared" si="185"/>
        <v>0</v>
      </c>
      <c r="AX175" s="306">
        <f t="shared" si="186"/>
        <v>0</v>
      </c>
      <c r="AY175" s="305">
        <f t="shared" si="187"/>
        <v>0</v>
      </c>
      <c r="AZ175" s="304">
        <f t="shared" si="188"/>
        <v>0</v>
      </c>
      <c r="BA175" s="301">
        <f t="shared" si="189"/>
        <v>0</v>
      </c>
      <c r="BB175" s="301">
        <f t="shared" si="190"/>
        <v>0</v>
      </c>
      <c r="BC175" s="301">
        <f t="shared" si="191"/>
        <v>0</v>
      </c>
      <c r="BD175" s="301">
        <f t="shared" si="192"/>
        <v>0</v>
      </c>
      <c r="BE175" s="301">
        <f t="shared" si="193"/>
        <v>0</v>
      </c>
      <c r="BF175" s="301">
        <f t="shared" si="194"/>
        <v>0</v>
      </c>
      <c r="BG175" s="301">
        <f t="shared" si="195"/>
        <v>0</v>
      </c>
      <c r="BH175" s="301">
        <f t="shared" si="196"/>
        <v>0</v>
      </c>
      <c r="BI175" s="301">
        <f t="shared" si="197"/>
        <v>0</v>
      </c>
      <c r="BJ175" s="300">
        <f t="shared" si="198"/>
        <v>0</v>
      </c>
      <c r="BL175" s="306">
        <f t="shared" si="199"/>
        <v>0</v>
      </c>
      <c r="BM175" s="306">
        <f t="shared" si="200"/>
        <v>0</v>
      </c>
      <c r="BN175" s="308">
        <f t="shared" si="201"/>
        <v>0</v>
      </c>
      <c r="BO175" s="307">
        <f t="shared" si="202"/>
        <v>0</v>
      </c>
      <c r="BP175" s="307">
        <f t="shared" si="203"/>
        <v>0</v>
      </c>
      <c r="BQ175" s="306">
        <f t="shared" si="204"/>
        <v>0</v>
      </c>
      <c r="BR175" s="306">
        <f t="shared" si="205"/>
        <v>0</v>
      </c>
      <c r="BS175" s="306">
        <f t="shared" si="206"/>
        <v>0</v>
      </c>
      <c r="BT175" s="306">
        <f t="shared" si="207"/>
        <v>0</v>
      </c>
      <c r="BU175" s="305">
        <f t="shared" si="208"/>
        <v>0</v>
      </c>
      <c r="BV175" s="304">
        <f t="shared" si="209"/>
        <v>0</v>
      </c>
      <c r="BW175" s="301">
        <f t="shared" si="210"/>
        <v>0</v>
      </c>
      <c r="BX175" s="301">
        <f t="shared" si="211"/>
        <v>0</v>
      </c>
      <c r="BY175" s="301">
        <f t="shared" si="212"/>
        <v>0</v>
      </c>
      <c r="BZ175" s="301">
        <f t="shared" si="213"/>
        <v>0</v>
      </c>
      <c r="CA175" s="301">
        <f t="shared" si="214"/>
        <v>0</v>
      </c>
      <c r="CB175" s="301">
        <f t="shared" si="215"/>
        <v>0</v>
      </c>
      <c r="CC175" s="301">
        <f t="shared" si="216"/>
        <v>0</v>
      </c>
      <c r="CD175" s="301">
        <f t="shared" si="217"/>
        <v>0</v>
      </c>
      <c r="CE175" s="301">
        <f t="shared" si="218"/>
        <v>0</v>
      </c>
      <c r="CF175" s="300">
        <f t="shared" si="219"/>
        <v>0</v>
      </c>
      <c r="CG175" s="300"/>
      <c r="CH175" s="300">
        <f t="shared" si="220"/>
        <v>0</v>
      </c>
      <c r="CI175" s="300">
        <f t="shared" si="221"/>
        <v>0</v>
      </c>
      <c r="CJ175" s="300">
        <f t="shared" si="222"/>
        <v>0</v>
      </c>
      <c r="CK175" s="300">
        <f t="shared" si="223"/>
        <v>0</v>
      </c>
      <c r="CL175" s="303"/>
      <c r="CM175" s="302">
        <f t="shared" si="224"/>
        <v>0</v>
      </c>
      <c r="CN175" s="302">
        <f t="shared" si="225"/>
        <v>0</v>
      </c>
      <c r="CO175" s="301">
        <f t="shared" si="226"/>
        <v>0</v>
      </c>
      <c r="CP175" s="301">
        <f t="shared" si="227"/>
        <v>0</v>
      </c>
      <c r="CQ175" s="301">
        <f t="shared" si="228"/>
        <v>0</v>
      </c>
      <c r="CR175" s="301">
        <f t="shared" si="229"/>
        <v>0</v>
      </c>
      <c r="CS175" s="301">
        <f t="shared" si="230"/>
        <v>0</v>
      </c>
      <c r="CT175" s="301">
        <f t="shared" si="231"/>
        <v>0</v>
      </c>
      <c r="CU175" s="301">
        <f t="shared" si="232"/>
        <v>0</v>
      </c>
      <c r="CV175" s="301">
        <f t="shared" si="233"/>
        <v>0</v>
      </c>
      <c r="CW175" s="301">
        <f t="shared" si="234"/>
        <v>0</v>
      </c>
      <c r="CX175" s="301">
        <f t="shared" si="235"/>
        <v>0</v>
      </c>
      <c r="CY175" s="301">
        <f t="shared" si="236"/>
        <v>0</v>
      </c>
      <c r="CZ175" s="301">
        <f t="shared" si="237"/>
        <v>0</v>
      </c>
      <c r="DA175" s="300">
        <f t="shared" si="238"/>
        <v>0</v>
      </c>
      <c r="DC175" s="299">
        <f t="shared" si="239"/>
        <v>0</v>
      </c>
      <c r="DD175" s="299">
        <f t="shared" si="240"/>
        <v>0</v>
      </c>
      <c r="DE175" s="299">
        <f t="shared" si="241"/>
        <v>0</v>
      </c>
    </row>
    <row r="176" spans="2:109" x14ac:dyDescent="0.2">
      <c r="B176" s="368"/>
      <c r="C176" s="368"/>
      <c r="D176" s="315"/>
      <c r="E176" s="315"/>
      <c r="F176" s="315"/>
      <c r="G176" s="368"/>
      <c r="H176" s="368"/>
      <c r="I176" s="368"/>
      <c r="J176" s="368"/>
      <c r="K176" s="368"/>
      <c r="M176" s="344" t="str">
        <f t="shared" si="163"/>
        <v/>
      </c>
      <c r="N176" s="367" t="str">
        <f t="shared" si="243"/>
        <v/>
      </c>
      <c r="O176" s="344" t="str">
        <f t="shared" si="242"/>
        <v/>
      </c>
      <c r="P176" s="347"/>
      <c r="Q176" s="232" t="str">
        <f t="shared" si="164"/>
        <v/>
      </c>
      <c r="AB176" s="314" t="str">
        <f t="shared" si="165"/>
        <v/>
      </c>
      <c r="AC176" s="312" t="str">
        <f t="shared" si="166"/>
        <v/>
      </c>
      <c r="AD176" s="313" t="str">
        <f t="shared" si="167"/>
        <v/>
      </c>
      <c r="AE176" s="312" t="str">
        <f t="shared" si="168"/>
        <v/>
      </c>
      <c r="AF176" s="313" t="str">
        <f t="shared" si="169"/>
        <v/>
      </c>
      <c r="AG176" s="312" t="str">
        <f t="shared" si="170"/>
        <v/>
      </c>
      <c r="AH176" s="313" t="str">
        <f t="shared" si="171"/>
        <v/>
      </c>
      <c r="AI176" s="312" t="str">
        <f t="shared" si="172"/>
        <v/>
      </c>
      <c r="AJ176" s="311" t="str">
        <f t="shared" si="173"/>
        <v/>
      </c>
      <c r="AK176" s="310" t="str">
        <f t="shared" si="174"/>
        <v/>
      </c>
      <c r="AL176" s="310" t="str">
        <f t="shared" si="175"/>
        <v/>
      </c>
      <c r="AM176" s="309" t="str">
        <f t="shared" si="176"/>
        <v/>
      </c>
      <c r="AN176" s="309" t="str">
        <f t="shared" si="177"/>
        <v/>
      </c>
      <c r="AP176" s="306">
        <f t="shared" si="178"/>
        <v>0</v>
      </c>
      <c r="AQ176" s="306">
        <f t="shared" si="179"/>
        <v>0</v>
      </c>
      <c r="AR176" s="308">
        <f t="shared" si="180"/>
        <v>0</v>
      </c>
      <c r="AS176" s="306">
        <f t="shared" si="181"/>
        <v>0</v>
      </c>
      <c r="AT176" s="306">
        <f t="shared" si="182"/>
        <v>0</v>
      </c>
      <c r="AU176" s="306">
        <f t="shared" si="183"/>
        <v>0</v>
      </c>
      <c r="AV176" s="306">
        <f t="shared" si="184"/>
        <v>0</v>
      </c>
      <c r="AW176" s="306">
        <f t="shared" si="185"/>
        <v>0</v>
      </c>
      <c r="AX176" s="306">
        <f t="shared" si="186"/>
        <v>0</v>
      </c>
      <c r="AY176" s="305">
        <f t="shared" si="187"/>
        <v>0</v>
      </c>
      <c r="AZ176" s="304">
        <f t="shared" si="188"/>
        <v>0</v>
      </c>
      <c r="BA176" s="301">
        <f t="shared" si="189"/>
        <v>0</v>
      </c>
      <c r="BB176" s="301">
        <f t="shared" si="190"/>
        <v>0</v>
      </c>
      <c r="BC176" s="301">
        <f t="shared" si="191"/>
        <v>0</v>
      </c>
      <c r="BD176" s="301">
        <f t="shared" si="192"/>
        <v>0</v>
      </c>
      <c r="BE176" s="301">
        <f t="shared" si="193"/>
        <v>0</v>
      </c>
      <c r="BF176" s="301">
        <f t="shared" si="194"/>
        <v>0</v>
      </c>
      <c r="BG176" s="301">
        <f t="shared" si="195"/>
        <v>0</v>
      </c>
      <c r="BH176" s="301">
        <f t="shared" si="196"/>
        <v>0</v>
      </c>
      <c r="BI176" s="301">
        <f t="shared" si="197"/>
        <v>0</v>
      </c>
      <c r="BJ176" s="300">
        <f t="shared" si="198"/>
        <v>0</v>
      </c>
      <c r="BL176" s="306">
        <f t="shared" si="199"/>
        <v>0</v>
      </c>
      <c r="BM176" s="306">
        <f t="shared" si="200"/>
        <v>0</v>
      </c>
      <c r="BN176" s="308">
        <f t="shared" si="201"/>
        <v>0</v>
      </c>
      <c r="BO176" s="307">
        <f t="shared" si="202"/>
        <v>0</v>
      </c>
      <c r="BP176" s="307">
        <f t="shared" si="203"/>
        <v>0</v>
      </c>
      <c r="BQ176" s="306">
        <f t="shared" si="204"/>
        <v>0</v>
      </c>
      <c r="BR176" s="306">
        <f t="shared" si="205"/>
        <v>0</v>
      </c>
      <c r="BS176" s="306">
        <f t="shared" si="206"/>
        <v>0</v>
      </c>
      <c r="BT176" s="306">
        <f t="shared" si="207"/>
        <v>0</v>
      </c>
      <c r="BU176" s="305">
        <f t="shared" si="208"/>
        <v>0</v>
      </c>
      <c r="BV176" s="304">
        <f t="shared" si="209"/>
        <v>0</v>
      </c>
      <c r="BW176" s="301">
        <f t="shared" si="210"/>
        <v>0</v>
      </c>
      <c r="BX176" s="301">
        <f t="shared" si="211"/>
        <v>0</v>
      </c>
      <c r="BY176" s="301">
        <f t="shared" si="212"/>
        <v>0</v>
      </c>
      <c r="BZ176" s="301">
        <f t="shared" si="213"/>
        <v>0</v>
      </c>
      <c r="CA176" s="301">
        <f t="shared" si="214"/>
        <v>0</v>
      </c>
      <c r="CB176" s="301">
        <f t="shared" si="215"/>
        <v>0</v>
      </c>
      <c r="CC176" s="301">
        <f t="shared" si="216"/>
        <v>0</v>
      </c>
      <c r="CD176" s="301">
        <f t="shared" si="217"/>
        <v>0</v>
      </c>
      <c r="CE176" s="301">
        <f t="shared" si="218"/>
        <v>0</v>
      </c>
      <c r="CF176" s="300">
        <f t="shared" si="219"/>
        <v>0</v>
      </c>
      <c r="CG176" s="300"/>
      <c r="CH176" s="300">
        <f t="shared" si="220"/>
        <v>0</v>
      </c>
      <c r="CI176" s="300">
        <f t="shared" si="221"/>
        <v>0</v>
      </c>
      <c r="CJ176" s="300">
        <f t="shared" si="222"/>
        <v>0</v>
      </c>
      <c r="CK176" s="300">
        <f t="shared" si="223"/>
        <v>0</v>
      </c>
      <c r="CL176" s="303"/>
      <c r="CM176" s="302">
        <f t="shared" si="224"/>
        <v>0</v>
      </c>
      <c r="CN176" s="302">
        <f t="shared" si="225"/>
        <v>0</v>
      </c>
      <c r="CO176" s="301">
        <f t="shared" si="226"/>
        <v>0</v>
      </c>
      <c r="CP176" s="301">
        <f t="shared" si="227"/>
        <v>0</v>
      </c>
      <c r="CQ176" s="301">
        <f t="shared" si="228"/>
        <v>0</v>
      </c>
      <c r="CR176" s="301">
        <f t="shared" si="229"/>
        <v>0</v>
      </c>
      <c r="CS176" s="301">
        <f t="shared" si="230"/>
        <v>0</v>
      </c>
      <c r="CT176" s="301">
        <f t="shared" si="231"/>
        <v>0</v>
      </c>
      <c r="CU176" s="301">
        <f t="shared" si="232"/>
        <v>0</v>
      </c>
      <c r="CV176" s="301">
        <f t="shared" si="233"/>
        <v>0</v>
      </c>
      <c r="CW176" s="301">
        <f t="shared" si="234"/>
        <v>0</v>
      </c>
      <c r="CX176" s="301">
        <f t="shared" si="235"/>
        <v>0</v>
      </c>
      <c r="CY176" s="301">
        <f t="shared" si="236"/>
        <v>0</v>
      </c>
      <c r="CZ176" s="301">
        <f t="shared" si="237"/>
        <v>0</v>
      </c>
      <c r="DA176" s="300">
        <f t="shared" si="238"/>
        <v>0</v>
      </c>
      <c r="DC176" s="299">
        <f t="shared" si="239"/>
        <v>0</v>
      </c>
      <c r="DD176" s="299">
        <f t="shared" si="240"/>
        <v>0</v>
      </c>
      <c r="DE176" s="299">
        <f t="shared" si="241"/>
        <v>0</v>
      </c>
    </row>
    <row r="177" spans="2:109" x14ac:dyDescent="0.2">
      <c r="B177" s="368"/>
      <c r="C177" s="368"/>
      <c r="D177" s="315"/>
      <c r="E177" s="315"/>
      <c r="F177" s="315"/>
      <c r="G177" s="368"/>
      <c r="H177" s="368"/>
      <c r="I177" s="368"/>
      <c r="J177" s="368"/>
      <c r="K177" s="368"/>
      <c r="M177" s="344" t="str">
        <f t="shared" si="163"/>
        <v/>
      </c>
      <c r="N177" s="367" t="str">
        <f t="shared" si="243"/>
        <v/>
      </c>
      <c r="O177" s="344" t="str">
        <f t="shared" si="242"/>
        <v/>
      </c>
      <c r="P177" s="347"/>
      <c r="Q177" s="232" t="str">
        <f t="shared" si="164"/>
        <v/>
      </c>
      <c r="AB177" s="314" t="str">
        <f t="shared" si="165"/>
        <v/>
      </c>
      <c r="AC177" s="312" t="str">
        <f t="shared" si="166"/>
        <v/>
      </c>
      <c r="AD177" s="313" t="str">
        <f t="shared" si="167"/>
        <v/>
      </c>
      <c r="AE177" s="312" t="str">
        <f t="shared" si="168"/>
        <v/>
      </c>
      <c r="AF177" s="313" t="str">
        <f t="shared" si="169"/>
        <v/>
      </c>
      <c r="AG177" s="312" t="str">
        <f t="shared" si="170"/>
        <v/>
      </c>
      <c r="AH177" s="313" t="str">
        <f t="shared" si="171"/>
        <v/>
      </c>
      <c r="AI177" s="312" t="str">
        <f t="shared" si="172"/>
        <v/>
      </c>
      <c r="AJ177" s="311" t="str">
        <f t="shared" si="173"/>
        <v/>
      </c>
      <c r="AK177" s="310" t="str">
        <f t="shared" si="174"/>
        <v/>
      </c>
      <c r="AL177" s="310" t="str">
        <f t="shared" si="175"/>
        <v/>
      </c>
      <c r="AM177" s="309" t="str">
        <f t="shared" si="176"/>
        <v/>
      </c>
      <c r="AN177" s="309" t="str">
        <f t="shared" si="177"/>
        <v/>
      </c>
      <c r="AP177" s="306">
        <f t="shared" si="178"/>
        <v>0</v>
      </c>
      <c r="AQ177" s="306">
        <f t="shared" si="179"/>
        <v>0</v>
      </c>
      <c r="AR177" s="308">
        <f t="shared" si="180"/>
        <v>0</v>
      </c>
      <c r="AS177" s="306">
        <f t="shared" si="181"/>
        <v>0</v>
      </c>
      <c r="AT177" s="306">
        <f t="shared" si="182"/>
        <v>0</v>
      </c>
      <c r="AU177" s="306">
        <f t="shared" si="183"/>
        <v>0</v>
      </c>
      <c r="AV177" s="306">
        <f t="shared" si="184"/>
        <v>0</v>
      </c>
      <c r="AW177" s="306">
        <f t="shared" si="185"/>
        <v>0</v>
      </c>
      <c r="AX177" s="306">
        <f t="shared" si="186"/>
        <v>0</v>
      </c>
      <c r="AY177" s="305">
        <f t="shared" si="187"/>
        <v>0</v>
      </c>
      <c r="AZ177" s="304">
        <f t="shared" si="188"/>
        <v>0</v>
      </c>
      <c r="BA177" s="301">
        <f t="shared" si="189"/>
        <v>0</v>
      </c>
      <c r="BB177" s="301">
        <f t="shared" si="190"/>
        <v>0</v>
      </c>
      <c r="BC177" s="301">
        <f t="shared" si="191"/>
        <v>0</v>
      </c>
      <c r="BD177" s="301">
        <f t="shared" si="192"/>
        <v>0</v>
      </c>
      <c r="BE177" s="301">
        <f t="shared" si="193"/>
        <v>0</v>
      </c>
      <c r="BF177" s="301">
        <f t="shared" si="194"/>
        <v>0</v>
      </c>
      <c r="BG177" s="301">
        <f t="shared" si="195"/>
        <v>0</v>
      </c>
      <c r="BH177" s="301">
        <f t="shared" si="196"/>
        <v>0</v>
      </c>
      <c r="BI177" s="301">
        <f t="shared" si="197"/>
        <v>0</v>
      </c>
      <c r="BJ177" s="300">
        <f t="shared" si="198"/>
        <v>0</v>
      </c>
      <c r="BL177" s="306">
        <f t="shared" si="199"/>
        <v>0</v>
      </c>
      <c r="BM177" s="306">
        <f t="shared" si="200"/>
        <v>0</v>
      </c>
      <c r="BN177" s="308">
        <f t="shared" si="201"/>
        <v>0</v>
      </c>
      <c r="BO177" s="307">
        <f t="shared" si="202"/>
        <v>0</v>
      </c>
      <c r="BP177" s="307">
        <f t="shared" si="203"/>
        <v>0</v>
      </c>
      <c r="BQ177" s="306">
        <f t="shared" si="204"/>
        <v>0</v>
      </c>
      <c r="BR177" s="306">
        <f t="shared" si="205"/>
        <v>0</v>
      </c>
      <c r="BS177" s="306">
        <f t="shared" si="206"/>
        <v>0</v>
      </c>
      <c r="BT177" s="306">
        <f t="shared" si="207"/>
        <v>0</v>
      </c>
      <c r="BU177" s="305">
        <f t="shared" si="208"/>
        <v>0</v>
      </c>
      <c r="BV177" s="304">
        <f t="shared" si="209"/>
        <v>0</v>
      </c>
      <c r="BW177" s="301">
        <f t="shared" si="210"/>
        <v>0</v>
      </c>
      <c r="BX177" s="301">
        <f t="shared" si="211"/>
        <v>0</v>
      </c>
      <c r="BY177" s="301">
        <f t="shared" si="212"/>
        <v>0</v>
      </c>
      <c r="BZ177" s="301">
        <f t="shared" si="213"/>
        <v>0</v>
      </c>
      <c r="CA177" s="301">
        <f t="shared" si="214"/>
        <v>0</v>
      </c>
      <c r="CB177" s="301">
        <f t="shared" si="215"/>
        <v>0</v>
      </c>
      <c r="CC177" s="301">
        <f t="shared" si="216"/>
        <v>0</v>
      </c>
      <c r="CD177" s="301">
        <f t="shared" si="217"/>
        <v>0</v>
      </c>
      <c r="CE177" s="301">
        <f t="shared" si="218"/>
        <v>0</v>
      </c>
      <c r="CF177" s="300">
        <f t="shared" si="219"/>
        <v>0</v>
      </c>
      <c r="CG177" s="300"/>
      <c r="CH177" s="300">
        <f t="shared" si="220"/>
        <v>0</v>
      </c>
      <c r="CI177" s="300">
        <f t="shared" si="221"/>
        <v>0</v>
      </c>
      <c r="CJ177" s="300">
        <f t="shared" si="222"/>
        <v>0</v>
      </c>
      <c r="CK177" s="300">
        <f t="shared" si="223"/>
        <v>0</v>
      </c>
      <c r="CL177" s="303"/>
      <c r="CM177" s="302">
        <f t="shared" si="224"/>
        <v>0</v>
      </c>
      <c r="CN177" s="302">
        <f t="shared" si="225"/>
        <v>0</v>
      </c>
      <c r="CO177" s="301">
        <f t="shared" si="226"/>
        <v>0</v>
      </c>
      <c r="CP177" s="301">
        <f t="shared" si="227"/>
        <v>0</v>
      </c>
      <c r="CQ177" s="301">
        <f t="shared" si="228"/>
        <v>0</v>
      </c>
      <c r="CR177" s="301">
        <f t="shared" si="229"/>
        <v>0</v>
      </c>
      <c r="CS177" s="301">
        <f t="shared" si="230"/>
        <v>0</v>
      </c>
      <c r="CT177" s="301">
        <f t="shared" si="231"/>
        <v>0</v>
      </c>
      <c r="CU177" s="301">
        <f t="shared" si="232"/>
        <v>0</v>
      </c>
      <c r="CV177" s="301">
        <f t="shared" si="233"/>
        <v>0</v>
      </c>
      <c r="CW177" s="301">
        <f t="shared" si="234"/>
        <v>0</v>
      </c>
      <c r="CX177" s="301">
        <f t="shared" si="235"/>
        <v>0</v>
      </c>
      <c r="CY177" s="301">
        <f t="shared" si="236"/>
        <v>0</v>
      </c>
      <c r="CZ177" s="301">
        <f t="shared" si="237"/>
        <v>0</v>
      </c>
      <c r="DA177" s="300">
        <f t="shared" si="238"/>
        <v>0</v>
      </c>
      <c r="DC177" s="299">
        <f t="shared" si="239"/>
        <v>0</v>
      </c>
      <c r="DD177" s="299">
        <f t="shared" si="240"/>
        <v>0</v>
      </c>
      <c r="DE177" s="299">
        <f t="shared" si="241"/>
        <v>0</v>
      </c>
    </row>
    <row r="178" spans="2:109" x14ac:dyDescent="0.2">
      <c r="B178" s="368"/>
      <c r="C178" s="368"/>
      <c r="D178" s="315"/>
      <c r="E178" s="315"/>
      <c r="F178" s="315"/>
      <c r="G178" s="368"/>
      <c r="H178" s="368"/>
      <c r="I178" s="368"/>
      <c r="J178" s="368"/>
      <c r="K178" s="368"/>
      <c r="M178" s="344" t="str">
        <f t="shared" si="163"/>
        <v/>
      </c>
      <c r="N178" s="367" t="str">
        <f t="shared" si="243"/>
        <v/>
      </c>
      <c r="O178" s="344" t="str">
        <f t="shared" si="242"/>
        <v/>
      </c>
      <c r="P178" s="347"/>
      <c r="Q178" s="232" t="str">
        <f t="shared" si="164"/>
        <v/>
      </c>
      <c r="AB178" s="314" t="str">
        <f t="shared" si="165"/>
        <v/>
      </c>
      <c r="AC178" s="312" t="str">
        <f t="shared" si="166"/>
        <v/>
      </c>
      <c r="AD178" s="313" t="str">
        <f t="shared" si="167"/>
        <v/>
      </c>
      <c r="AE178" s="312" t="str">
        <f t="shared" si="168"/>
        <v/>
      </c>
      <c r="AF178" s="313" t="str">
        <f t="shared" si="169"/>
        <v/>
      </c>
      <c r="AG178" s="312" t="str">
        <f t="shared" si="170"/>
        <v/>
      </c>
      <c r="AH178" s="313" t="str">
        <f t="shared" si="171"/>
        <v/>
      </c>
      <c r="AI178" s="312" t="str">
        <f t="shared" si="172"/>
        <v/>
      </c>
      <c r="AJ178" s="311" t="str">
        <f t="shared" si="173"/>
        <v/>
      </c>
      <c r="AK178" s="310" t="str">
        <f t="shared" si="174"/>
        <v/>
      </c>
      <c r="AL178" s="310" t="str">
        <f t="shared" si="175"/>
        <v/>
      </c>
      <c r="AM178" s="309" t="str">
        <f t="shared" si="176"/>
        <v/>
      </c>
      <c r="AN178" s="309" t="str">
        <f t="shared" si="177"/>
        <v/>
      </c>
      <c r="AP178" s="306">
        <f t="shared" si="178"/>
        <v>0</v>
      </c>
      <c r="AQ178" s="306">
        <f t="shared" si="179"/>
        <v>0</v>
      </c>
      <c r="AR178" s="308">
        <f t="shared" si="180"/>
        <v>0</v>
      </c>
      <c r="AS178" s="306">
        <f t="shared" si="181"/>
        <v>0</v>
      </c>
      <c r="AT178" s="306">
        <f t="shared" si="182"/>
        <v>0</v>
      </c>
      <c r="AU178" s="306">
        <f t="shared" si="183"/>
        <v>0</v>
      </c>
      <c r="AV178" s="306">
        <f t="shared" si="184"/>
        <v>0</v>
      </c>
      <c r="AW178" s="306">
        <f t="shared" si="185"/>
        <v>0</v>
      </c>
      <c r="AX178" s="306">
        <f t="shared" si="186"/>
        <v>0</v>
      </c>
      <c r="AY178" s="305">
        <f t="shared" si="187"/>
        <v>0</v>
      </c>
      <c r="AZ178" s="304">
        <f t="shared" si="188"/>
        <v>0</v>
      </c>
      <c r="BA178" s="301">
        <f t="shared" si="189"/>
        <v>0</v>
      </c>
      <c r="BB178" s="301">
        <f t="shared" si="190"/>
        <v>0</v>
      </c>
      <c r="BC178" s="301">
        <f t="shared" si="191"/>
        <v>0</v>
      </c>
      <c r="BD178" s="301">
        <f t="shared" si="192"/>
        <v>0</v>
      </c>
      <c r="BE178" s="301">
        <f t="shared" si="193"/>
        <v>0</v>
      </c>
      <c r="BF178" s="301">
        <f t="shared" si="194"/>
        <v>0</v>
      </c>
      <c r="BG178" s="301">
        <f t="shared" si="195"/>
        <v>0</v>
      </c>
      <c r="BH178" s="301">
        <f t="shared" si="196"/>
        <v>0</v>
      </c>
      <c r="BI178" s="301">
        <f t="shared" si="197"/>
        <v>0</v>
      </c>
      <c r="BJ178" s="300">
        <f t="shared" si="198"/>
        <v>0</v>
      </c>
      <c r="BL178" s="306">
        <f t="shared" si="199"/>
        <v>0</v>
      </c>
      <c r="BM178" s="306">
        <f t="shared" si="200"/>
        <v>0</v>
      </c>
      <c r="BN178" s="308">
        <f t="shared" si="201"/>
        <v>0</v>
      </c>
      <c r="BO178" s="307">
        <f t="shared" si="202"/>
        <v>0</v>
      </c>
      <c r="BP178" s="307">
        <f t="shared" si="203"/>
        <v>0</v>
      </c>
      <c r="BQ178" s="306">
        <f t="shared" si="204"/>
        <v>0</v>
      </c>
      <c r="BR178" s="306">
        <f t="shared" si="205"/>
        <v>0</v>
      </c>
      <c r="BS178" s="306">
        <f t="shared" si="206"/>
        <v>0</v>
      </c>
      <c r="BT178" s="306">
        <f t="shared" si="207"/>
        <v>0</v>
      </c>
      <c r="BU178" s="305">
        <f t="shared" si="208"/>
        <v>0</v>
      </c>
      <c r="BV178" s="304">
        <f t="shared" si="209"/>
        <v>0</v>
      </c>
      <c r="BW178" s="301">
        <f t="shared" si="210"/>
        <v>0</v>
      </c>
      <c r="BX178" s="301">
        <f t="shared" si="211"/>
        <v>0</v>
      </c>
      <c r="BY178" s="301">
        <f t="shared" si="212"/>
        <v>0</v>
      </c>
      <c r="BZ178" s="301">
        <f t="shared" si="213"/>
        <v>0</v>
      </c>
      <c r="CA178" s="301">
        <f t="shared" si="214"/>
        <v>0</v>
      </c>
      <c r="CB178" s="301">
        <f t="shared" si="215"/>
        <v>0</v>
      </c>
      <c r="CC178" s="301">
        <f t="shared" si="216"/>
        <v>0</v>
      </c>
      <c r="CD178" s="301">
        <f t="shared" si="217"/>
        <v>0</v>
      </c>
      <c r="CE178" s="301">
        <f t="shared" si="218"/>
        <v>0</v>
      </c>
      <c r="CF178" s="300">
        <f t="shared" si="219"/>
        <v>0</v>
      </c>
      <c r="CG178" s="300"/>
      <c r="CH178" s="300">
        <f t="shared" si="220"/>
        <v>0</v>
      </c>
      <c r="CI178" s="300">
        <f t="shared" si="221"/>
        <v>0</v>
      </c>
      <c r="CJ178" s="300">
        <f t="shared" si="222"/>
        <v>0</v>
      </c>
      <c r="CK178" s="300">
        <f t="shared" si="223"/>
        <v>0</v>
      </c>
      <c r="CL178" s="303"/>
      <c r="CM178" s="302">
        <f t="shared" si="224"/>
        <v>0</v>
      </c>
      <c r="CN178" s="302">
        <f t="shared" si="225"/>
        <v>0</v>
      </c>
      <c r="CO178" s="301">
        <f t="shared" si="226"/>
        <v>0</v>
      </c>
      <c r="CP178" s="301">
        <f t="shared" si="227"/>
        <v>0</v>
      </c>
      <c r="CQ178" s="301">
        <f t="shared" si="228"/>
        <v>0</v>
      </c>
      <c r="CR178" s="301">
        <f t="shared" si="229"/>
        <v>0</v>
      </c>
      <c r="CS178" s="301">
        <f t="shared" si="230"/>
        <v>0</v>
      </c>
      <c r="CT178" s="301">
        <f t="shared" si="231"/>
        <v>0</v>
      </c>
      <c r="CU178" s="301">
        <f t="shared" si="232"/>
        <v>0</v>
      </c>
      <c r="CV178" s="301">
        <f t="shared" si="233"/>
        <v>0</v>
      </c>
      <c r="CW178" s="301">
        <f t="shared" si="234"/>
        <v>0</v>
      </c>
      <c r="CX178" s="301">
        <f t="shared" si="235"/>
        <v>0</v>
      </c>
      <c r="CY178" s="301">
        <f t="shared" si="236"/>
        <v>0</v>
      </c>
      <c r="CZ178" s="301">
        <f t="shared" si="237"/>
        <v>0</v>
      </c>
      <c r="DA178" s="300">
        <f t="shared" si="238"/>
        <v>0</v>
      </c>
      <c r="DC178" s="299">
        <f t="shared" si="239"/>
        <v>0</v>
      </c>
      <c r="DD178" s="299">
        <f t="shared" si="240"/>
        <v>0</v>
      </c>
      <c r="DE178" s="299">
        <f t="shared" si="241"/>
        <v>0</v>
      </c>
    </row>
    <row r="179" spans="2:109" x14ac:dyDescent="0.2">
      <c r="B179" s="368"/>
      <c r="C179" s="368"/>
      <c r="D179" s="315"/>
      <c r="E179" s="315"/>
      <c r="F179" s="315"/>
      <c r="G179" s="368"/>
      <c r="H179" s="368"/>
      <c r="I179" s="368"/>
      <c r="J179" s="368"/>
      <c r="K179" s="368"/>
      <c r="M179" s="344" t="str">
        <f t="shared" si="163"/>
        <v/>
      </c>
      <c r="N179" s="367" t="str">
        <f t="shared" si="243"/>
        <v/>
      </c>
      <c r="O179" s="344" t="str">
        <f t="shared" si="242"/>
        <v/>
      </c>
      <c r="P179" s="347"/>
      <c r="Q179" s="232" t="str">
        <f t="shared" si="164"/>
        <v/>
      </c>
      <c r="AB179" s="314" t="str">
        <f t="shared" si="165"/>
        <v/>
      </c>
      <c r="AC179" s="312" t="str">
        <f t="shared" si="166"/>
        <v/>
      </c>
      <c r="AD179" s="313" t="str">
        <f t="shared" si="167"/>
        <v/>
      </c>
      <c r="AE179" s="312" t="str">
        <f t="shared" si="168"/>
        <v/>
      </c>
      <c r="AF179" s="313" t="str">
        <f t="shared" si="169"/>
        <v/>
      </c>
      <c r="AG179" s="312" t="str">
        <f t="shared" si="170"/>
        <v/>
      </c>
      <c r="AH179" s="313" t="str">
        <f t="shared" si="171"/>
        <v/>
      </c>
      <c r="AI179" s="312" t="str">
        <f t="shared" si="172"/>
        <v/>
      </c>
      <c r="AJ179" s="311" t="str">
        <f t="shared" si="173"/>
        <v/>
      </c>
      <c r="AK179" s="310" t="str">
        <f t="shared" si="174"/>
        <v/>
      </c>
      <c r="AL179" s="310" t="str">
        <f t="shared" si="175"/>
        <v/>
      </c>
      <c r="AM179" s="309" t="str">
        <f t="shared" si="176"/>
        <v/>
      </c>
      <c r="AN179" s="309" t="str">
        <f t="shared" si="177"/>
        <v/>
      </c>
      <c r="AP179" s="306">
        <f t="shared" si="178"/>
        <v>0</v>
      </c>
      <c r="AQ179" s="306">
        <f t="shared" si="179"/>
        <v>0</v>
      </c>
      <c r="AR179" s="308">
        <f t="shared" si="180"/>
        <v>0</v>
      </c>
      <c r="AS179" s="306">
        <f t="shared" si="181"/>
        <v>0</v>
      </c>
      <c r="AT179" s="306">
        <f t="shared" si="182"/>
        <v>0</v>
      </c>
      <c r="AU179" s="306">
        <f t="shared" si="183"/>
        <v>0</v>
      </c>
      <c r="AV179" s="306">
        <f t="shared" si="184"/>
        <v>0</v>
      </c>
      <c r="AW179" s="306">
        <f t="shared" si="185"/>
        <v>0</v>
      </c>
      <c r="AX179" s="306">
        <f t="shared" si="186"/>
        <v>0</v>
      </c>
      <c r="AY179" s="305">
        <f t="shared" si="187"/>
        <v>0</v>
      </c>
      <c r="AZ179" s="304">
        <f t="shared" si="188"/>
        <v>0</v>
      </c>
      <c r="BA179" s="301">
        <f t="shared" si="189"/>
        <v>0</v>
      </c>
      <c r="BB179" s="301">
        <f t="shared" si="190"/>
        <v>0</v>
      </c>
      <c r="BC179" s="301">
        <f t="shared" si="191"/>
        <v>0</v>
      </c>
      <c r="BD179" s="301">
        <f t="shared" si="192"/>
        <v>0</v>
      </c>
      <c r="BE179" s="301">
        <f t="shared" si="193"/>
        <v>0</v>
      </c>
      <c r="BF179" s="301">
        <f t="shared" si="194"/>
        <v>0</v>
      </c>
      <c r="BG179" s="301">
        <f t="shared" si="195"/>
        <v>0</v>
      </c>
      <c r="BH179" s="301">
        <f t="shared" si="196"/>
        <v>0</v>
      </c>
      <c r="BI179" s="301">
        <f t="shared" si="197"/>
        <v>0</v>
      </c>
      <c r="BJ179" s="300">
        <f t="shared" si="198"/>
        <v>0</v>
      </c>
      <c r="BL179" s="306">
        <f t="shared" si="199"/>
        <v>0</v>
      </c>
      <c r="BM179" s="306">
        <f t="shared" si="200"/>
        <v>0</v>
      </c>
      <c r="BN179" s="308">
        <f t="shared" si="201"/>
        <v>0</v>
      </c>
      <c r="BO179" s="307">
        <f t="shared" si="202"/>
        <v>0</v>
      </c>
      <c r="BP179" s="307">
        <f t="shared" si="203"/>
        <v>0</v>
      </c>
      <c r="BQ179" s="306">
        <f t="shared" si="204"/>
        <v>0</v>
      </c>
      <c r="BR179" s="306">
        <f t="shared" si="205"/>
        <v>0</v>
      </c>
      <c r="BS179" s="306">
        <f t="shared" si="206"/>
        <v>0</v>
      </c>
      <c r="BT179" s="306">
        <f t="shared" si="207"/>
        <v>0</v>
      </c>
      <c r="BU179" s="305">
        <f t="shared" si="208"/>
        <v>0</v>
      </c>
      <c r="BV179" s="304">
        <f t="shared" si="209"/>
        <v>0</v>
      </c>
      <c r="BW179" s="301">
        <f t="shared" si="210"/>
        <v>0</v>
      </c>
      <c r="BX179" s="301">
        <f t="shared" si="211"/>
        <v>0</v>
      </c>
      <c r="BY179" s="301">
        <f t="shared" si="212"/>
        <v>0</v>
      </c>
      <c r="BZ179" s="301">
        <f t="shared" si="213"/>
        <v>0</v>
      </c>
      <c r="CA179" s="301">
        <f t="shared" si="214"/>
        <v>0</v>
      </c>
      <c r="CB179" s="301">
        <f t="shared" si="215"/>
        <v>0</v>
      </c>
      <c r="CC179" s="301">
        <f t="shared" si="216"/>
        <v>0</v>
      </c>
      <c r="CD179" s="301">
        <f t="shared" si="217"/>
        <v>0</v>
      </c>
      <c r="CE179" s="301">
        <f t="shared" si="218"/>
        <v>0</v>
      </c>
      <c r="CF179" s="300">
        <f t="shared" si="219"/>
        <v>0</v>
      </c>
      <c r="CG179" s="300"/>
      <c r="CH179" s="300">
        <f t="shared" si="220"/>
        <v>0</v>
      </c>
      <c r="CI179" s="300">
        <f t="shared" si="221"/>
        <v>0</v>
      </c>
      <c r="CJ179" s="300">
        <f t="shared" si="222"/>
        <v>0</v>
      </c>
      <c r="CK179" s="300">
        <f t="shared" si="223"/>
        <v>0</v>
      </c>
      <c r="CL179" s="303"/>
      <c r="CM179" s="302">
        <f t="shared" si="224"/>
        <v>0</v>
      </c>
      <c r="CN179" s="302">
        <f t="shared" si="225"/>
        <v>0</v>
      </c>
      <c r="CO179" s="301">
        <f t="shared" si="226"/>
        <v>0</v>
      </c>
      <c r="CP179" s="301">
        <f t="shared" si="227"/>
        <v>0</v>
      </c>
      <c r="CQ179" s="301">
        <f t="shared" si="228"/>
        <v>0</v>
      </c>
      <c r="CR179" s="301">
        <f t="shared" si="229"/>
        <v>0</v>
      </c>
      <c r="CS179" s="301">
        <f t="shared" si="230"/>
        <v>0</v>
      </c>
      <c r="CT179" s="301">
        <f t="shared" si="231"/>
        <v>0</v>
      </c>
      <c r="CU179" s="301">
        <f t="shared" si="232"/>
        <v>0</v>
      </c>
      <c r="CV179" s="301">
        <f t="shared" si="233"/>
        <v>0</v>
      </c>
      <c r="CW179" s="301">
        <f t="shared" si="234"/>
        <v>0</v>
      </c>
      <c r="CX179" s="301">
        <f t="shared" si="235"/>
        <v>0</v>
      </c>
      <c r="CY179" s="301">
        <f t="shared" si="236"/>
        <v>0</v>
      </c>
      <c r="CZ179" s="301">
        <f t="shared" si="237"/>
        <v>0</v>
      </c>
      <c r="DA179" s="300">
        <f t="shared" si="238"/>
        <v>0</v>
      </c>
      <c r="DC179" s="299">
        <f t="shared" si="239"/>
        <v>0</v>
      </c>
      <c r="DD179" s="299">
        <f t="shared" si="240"/>
        <v>0</v>
      </c>
      <c r="DE179" s="299">
        <f t="shared" si="241"/>
        <v>0</v>
      </c>
    </row>
    <row r="180" spans="2:109" x14ac:dyDescent="0.2">
      <c r="B180" s="368"/>
      <c r="C180" s="368"/>
      <c r="D180" s="315"/>
      <c r="E180" s="315"/>
      <c r="F180" s="315"/>
      <c r="G180" s="368"/>
      <c r="H180" s="368"/>
      <c r="I180" s="368"/>
      <c r="J180" s="368"/>
      <c r="K180" s="368"/>
      <c r="M180" s="344" t="str">
        <f t="shared" si="163"/>
        <v/>
      </c>
      <c r="N180" s="367" t="str">
        <f t="shared" si="243"/>
        <v/>
      </c>
      <c r="O180" s="344" t="str">
        <f t="shared" si="242"/>
        <v/>
      </c>
      <c r="P180" s="347"/>
      <c r="Q180" s="232" t="str">
        <f t="shared" si="164"/>
        <v/>
      </c>
      <c r="AB180" s="314" t="str">
        <f t="shared" si="165"/>
        <v/>
      </c>
      <c r="AC180" s="312" t="str">
        <f t="shared" si="166"/>
        <v/>
      </c>
      <c r="AD180" s="313" t="str">
        <f t="shared" si="167"/>
        <v/>
      </c>
      <c r="AE180" s="312" t="str">
        <f t="shared" si="168"/>
        <v/>
      </c>
      <c r="AF180" s="313" t="str">
        <f t="shared" si="169"/>
        <v/>
      </c>
      <c r="AG180" s="312" t="str">
        <f t="shared" si="170"/>
        <v/>
      </c>
      <c r="AH180" s="313" t="str">
        <f t="shared" si="171"/>
        <v/>
      </c>
      <c r="AI180" s="312" t="str">
        <f t="shared" si="172"/>
        <v/>
      </c>
      <c r="AJ180" s="311" t="str">
        <f t="shared" si="173"/>
        <v/>
      </c>
      <c r="AK180" s="310" t="str">
        <f t="shared" si="174"/>
        <v/>
      </c>
      <c r="AL180" s="310" t="str">
        <f t="shared" si="175"/>
        <v/>
      </c>
      <c r="AM180" s="309" t="str">
        <f t="shared" si="176"/>
        <v/>
      </c>
      <c r="AN180" s="309" t="str">
        <f t="shared" si="177"/>
        <v/>
      </c>
      <c r="AP180" s="306">
        <f t="shared" si="178"/>
        <v>0</v>
      </c>
      <c r="AQ180" s="306">
        <f t="shared" si="179"/>
        <v>0</v>
      </c>
      <c r="AR180" s="308">
        <f t="shared" si="180"/>
        <v>0</v>
      </c>
      <c r="AS180" s="306">
        <f t="shared" si="181"/>
        <v>0</v>
      </c>
      <c r="AT180" s="306">
        <f t="shared" si="182"/>
        <v>0</v>
      </c>
      <c r="AU180" s="306">
        <f t="shared" si="183"/>
        <v>0</v>
      </c>
      <c r="AV180" s="306">
        <f t="shared" si="184"/>
        <v>0</v>
      </c>
      <c r="AW180" s="306">
        <f t="shared" si="185"/>
        <v>0</v>
      </c>
      <c r="AX180" s="306">
        <f t="shared" si="186"/>
        <v>0</v>
      </c>
      <c r="AY180" s="305">
        <f t="shared" si="187"/>
        <v>0</v>
      </c>
      <c r="AZ180" s="304">
        <f t="shared" si="188"/>
        <v>0</v>
      </c>
      <c r="BA180" s="301">
        <f t="shared" si="189"/>
        <v>0</v>
      </c>
      <c r="BB180" s="301">
        <f t="shared" si="190"/>
        <v>0</v>
      </c>
      <c r="BC180" s="301">
        <f t="shared" si="191"/>
        <v>0</v>
      </c>
      <c r="BD180" s="301">
        <f t="shared" si="192"/>
        <v>0</v>
      </c>
      <c r="BE180" s="301">
        <f t="shared" si="193"/>
        <v>0</v>
      </c>
      <c r="BF180" s="301">
        <f t="shared" si="194"/>
        <v>0</v>
      </c>
      <c r="BG180" s="301">
        <f t="shared" si="195"/>
        <v>0</v>
      </c>
      <c r="BH180" s="301">
        <f t="shared" si="196"/>
        <v>0</v>
      </c>
      <c r="BI180" s="301">
        <f t="shared" si="197"/>
        <v>0</v>
      </c>
      <c r="BJ180" s="300">
        <f t="shared" si="198"/>
        <v>0</v>
      </c>
      <c r="BL180" s="306">
        <f t="shared" si="199"/>
        <v>0</v>
      </c>
      <c r="BM180" s="306">
        <f t="shared" si="200"/>
        <v>0</v>
      </c>
      <c r="BN180" s="308">
        <f t="shared" si="201"/>
        <v>0</v>
      </c>
      <c r="BO180" s="307">
        <f t="shared" si="202"/>
        <v>0</v>
      </c>
      <c r="BP180" s="307">
        <f t="shared" si="203"/>
        <v>0</v>
      </c>
      <c r="BQ180" s="306">
        <f t="shared" si="204"/>
        <v>0</v>
      </c>
      <c r="BR180" s="306">
        <f t="shared" si="205"/>
        <v>0</v>
      </c>
      <c r="BS180" s="306">
        <f t="shared" si="206"/>
        <v>0</v>
      </c>
      <c r="BT180" s="306">
        <f t="shared" si="207"/>
        <v>0</v>
      </c>
      <c r="BU180" s="305">
        <f t="shared" si="208"/>
        <v>0</v>
      </c>
      <c r="BV180" s="304">
        <f t="shared" si="209"/>
        <v>0</v>
      </c>
      <c r="BW180" s="301">
        <f t="shared" si="210"/>
        <v>0</v>
      </c>
      <c r="BX180" s="301">
        <f t="shared" si="211"/>
        <v>0</v>
      </c>
      <c r="BY180" s="301">
        <f t="shared" si="212"/>
        <v>0</v>
      </c>
      <c r="BZ180" s="301">
        <f t="shared" si="213"/>
        <v>0</v>
      </c>
      <c r="CA180" s="301">
        <f t="shared" si="214"/>
        <v>0</v>
      </c>
      <c r="CB180" s="301">
        <f t="shared" si="215"/>
        <v>0</v>
      </c>
      <c r="CC180" s="301">
        <f t="shared" si="216"/>
        <v>0</v>
      </c>
      <c r="CD180" s="301">
        <f t="shared" si="217"/>
        <v>0</v>
      </c>
      <c r="CE180" s="301">
        <f t="shared" si="218"/>
        <v>0</v>
      </c>
      <c r="CF180" s="300">
        <f t="shared" si="219"/>
        <v>0</v>
      </c>
      <c r="CG180" s="300"/>
      <c r="CH180" s="300">
        <f t="shared" si="220"/>
        <v>0</v>
      </c>
      <c r="CI180" s="300">
        <f t="shared" si="221"/>
        <v>0</v>
      </c>
      <c r="CJ180" s="300">
        <f t="shared" si="222"/>
        <v>0</v>
      </c>
      <c r="CK180" s="300">
        <f t="shared" si="223"/>
        <v>0</v>
      </c>
      <c r="CL180" s="303"/>
      <c r="CM180" s="302">
        <f t="shared" si="224"/>
        <v>0</v>
      </c>
      <c r="CN180" s="302">
        <f t="shared" si="225"/>
        <v>0</v>
      </c>
      <c r="CO180" s="301">
        <f t="shared" si="226"/>
        <v>0</v>
      </c>
      <c r="CP180" s="301">
        <f t="shared" si="227"/>
        <v>0</v>
      </c>
      <c r="CQ180" s="301">
        <f t="shared" si="228"/>
        <v>0</v>
      </c>
      <c r="CR180" s="301">
        <f t="shared" si="229"/>
        <v>0</v>
      </c>
      <c r="CS180" s="301">
        <f t="shared" si="230"/>
        <v>0</v>
      </c>
      <c r="CT180" s="301">
        <f t="shared" si="231"/>
        <v>0</v>
      </c>
      <c r="CU180" s="301">
        <f t="shared" si="232"/>
        <v>0</v>
      </c>
      <c r="CV180" s="301">
        <f t="shared" si="233"/>
        <v>0</v>
      </c>
      <c r="CW180" s="301">
        <f t="shared" si="234"/>
        <v>0</v>
      </c>
      <c r="CX180" s="301">
        <f t="shared" si="235"/>
        <v>0</v>
      </c>
      <c r="CY180" s="301">
        <f t="shared" si="236"/>
        <v>0</v>
      </c>
      <c r="CZ180" s="301">
        <f t="shared" si="237"/>
        <v>0</v>
      </c>
      <c r="DA180" s="300">
        <f t="shared" si="238"/>
        <v>0</v>
      </c>
      <c r="DC180" s="299">
        <f t="shared" si="239"/>
        <v>0</v>
      </c>
      <c r="DD180" s="299">
        <f t="shared" si="240"/>
        <v>0</v>
      </c>
      <c r="DE180" s="299">
        <f t="shared" si="241"/>
        <v>0</v>
      </c>
    </row>
    <row r="181" spans="2:109" x14ac:dyDescent="0.2">
      <c r="B181" s="368"/>
      <c r="C181" s="368"/>
      <c r="D181" s="315"/>
      <c r="E181" s="315"/>
      <c r="F181" s="315"/>
      <c r="G181" s="368"/>
      <c r="H181" s="368"/>
      <c r="I181" s="368"/>
      <c r="J181" s="368"/>
      <c r="K181" s="368"/>
      <c r="M181" s="344" t="str">
        <f t="shared" si="163"/>
        <v/>
      </c>
      <c r="N181" s="367" t="str">
        <f t="shared" si="243"/>
        <v/>
      </c>
      <c r="O181" s="344" t="str">
        <f t="shared" si="242"/>
        <v/>
      </c>
      <c r="P181" s="347"/>
      <c r="Q181" s="232" t="str">
        <f t="shared" si="164"/>
        <v/>
      </c>
      <c r="AB181" s="314" t="str">
        <f t="shared" si="165"/>
        <v/>
      </c>
      <c r="AC181" s="312" t="str">
        <f t="shared" si="166"/>
        <v/>
      </c>
      <c r="AD181" s="313" t="str">
        <f t="shared" si="167"/>
        <v/>
      </c>
      <c r="AE181" s="312" t="str">
        <f t="shared" si="168"/>
        <v/>
      </c>
      <c r="AF181" s="313" t="str">
        <f t="shared" si="169"/>
        <v/>
      </c>
      <c r="AG181" s="312" t="str">
        <f t="shared" si="170"/>
        <v/>
      </c>
      <c r="AH181" s="313" t="str">
        <f t="shared" si="171"/>
        <v/>
      </c>
      <c r="AI181" s="312" t="str">
        <f t="shared" si="172"/>
        <v/>
      </c>
      <c r="AJ181" s="311" t="str">
        <f t="shared" si="173"/>
        <v/>
      </c>
      <c r="AK181" s="310" t="str">
        <f t="shared" si="174"/>
        <v/>
      </c>
      <c r="AL181" s="310" t="str">
        <f t="shared" si="175"/>
        <v/>
      </c>
      <c r="AM181" s="309" t="str">
        <f t="shared" si="176"/>
        <v/>
      </c>
      <c r="AN181" s="309" t="str">
        <f t="shared" si="177"/>
        <v/>
      </c>
      <c r="AP181" s="306">
        <f t="shared" si="178"/>
        <v>0</v>
      </c>
      <c r="AQ181" s="306">
        <f t="shared" si="179"/>
        <v>0</v>
      </c>
      <c r="AR181" s="308">
        <f t="shared" si="180"/>
        <v>0</v>
      </c>
      <c r="AS181" s="306">
        <f t="shared" si="181"/>
        <v>0</v>
      </c>
      <c r="AT181" s="306">
        <f t="shared" si="182"/>
        <v>0</v>
      </c>
      <c r="AU181" s="306">
        <f t="shared" si="183"/>
        <v>0</v>
      </c>
      <c r="AV181" s="306">
        <f t="shared" si="184"/>
        <v>0</v>
      </c>
      <c r="AW181" s="306">
        <f t="shared" si="185"/>
        <v>0</v>
      </c>
      <c r="AX181" s="306">
        <f t="shared" si="186"/>
        <v>0</v>
      </c>
      <c r="AY181" s="305">
        <f t="shared" si="187"/>
        <v>0</v>
      </c>
      <c r="AZ181" s="304">
        <f t="shared" si="188"/>
        <v>0</v>
      </c>
      <c r="BA181" s="301">
        <f t="shared" si="189"/>
        <v>0</v>
      </c>
      <c r="BB181" s="301">
        <f t="shared" si="190"/>
        <v>0</v>
      </c>
      <c r="BC181" s="301">
        <f t="shared" si="191"/>
        <v>0</v>
      </c>
      <c r="BD181" s="301">
        <f t="shared" si="192"/>
        <v>0</v>
      </c>
      <c r="BE181" s="301">
        <f t="shared" si="193"/>
        <v>0</v>
      </c>
      <c r="BF181" s="301">
        <f t="shared" si="194"/>
        <v>0</v>
      </c>
      <c r="BG181" s="301">
        <f t="shared" si="195"/>
        <v>0</v>
      </c>
      <c r="BH181" s="301">
        <f t="shared" si="196"/>
        <v>0</v>
      </c>
      <c r="BI181" s="301">
        <f t="shared" si="197"/>
        <v>0</v>
      </c>
      <c r="BJ181" s="300">
        <f t="shared" si="198"/>
        <v>0</v>
      </c>
      <c r="BL181" s="306">
        <f t="shared" si="199"/>
        <v>0</v>
      </c>
      <c r="BM181" s="306">
        <f t="shared" si="200"/>
        <v>0</v>
      </c>
      <c r="BN181" s="308">
        <f t="shared" si="201"/>
        <v>0</v>
      </c>
      <c r="BO181" s="307">
        <f t="shared" si="202"/>
        <v>0</v>
      </c>
      <c r="BP181" s="307">
        <f t="shared" si="203"/>
        <v>0</v>
      </c>
      <c r="BQ181" s="306">
        <f t="shared" si="204"/>
        <v>0</v>
      </c>
      <c r="BR181" s="306">
        <f t="shared" si="205"/>
        <v>0</v>
      </c>
      <c r="BS181" s="306">
        <f t="shared" si="206"/>
        <v>0</v>
      </c>
      <c r="BT181" s="306">
        <f t="shared" si="207"/>
        <v>0</v>
      </c>
      <c r="BU181" s="305">
        <f t="shared" si="208"/>
        <v>0</v>
      </c>
      <c r="BV181" s="304">
        <f t="shared" si="209"/>
        <v>0</v>
      </c>
      <c r="BW181" s="301">
        <f t="shared" si="210"/>
        <v>0</v>
      </c>
      <c r="BX181" s="301">
        <f t="shared" si="211"/>
        <v>0</v>
      </c>
      <c r="BY181" s="301">
        <f t="shared" si="212"/>
        <v>0</v>
      </c>
      <c r="BZ181" s="301">
        <f t="shared" si="213"/>
        <v>0</v>
      </c>
      <c r="CA181" s="301">
        <f t="shared" si="214"/>
        <v>0</v>
      </c>
      <c r="CB181" s="301">
        <f t="shared" si="215"/>
        <v>0</v>
      </c>
      <c r="CC181" s="301">
        <f t="shared" si="216"/>
        <v>0</v>
      </c>
      <c r="CD181" s="301">
        <f t="shared" si="217"/>
        <v>0</v>
      </c>
      <c r="CE181" s="301">
        <f t="shared" si="218"/>
        <v>0</v>
      </c>
      <c r="CF181" s="300">
        <f t="shared" si="219"/>
        <v>0</v>
      </c>
      <c r="CG181" s="300"/>
      <c r="CH181" s="300">
        <f t="shared" si="220"/>
        <v>0</v>
      </c>
      <c r="CI181" s="300">
        <f t="shared" si="221"/>
        <v>0</v>
      </c>
      <c r="CJ181" s="300">
        <f t="shared" si="222"/>
        <v>0</v>
      </c>
      <c r="CK181" s="300">
        <f t="shared" si="223"/>
        <v>0</v>
      </c>
      <c r="CL181" s="303"/>
      <c r="CM181" s="302">
        <f t="shared" si="224"/>
        <v>0</v>
      </c>
      <c r="CN181" s="302">
        <f t="shared" si="225"/>
        <v>0</v>
      </c>
      <c r="CO181" s="301">
        <f t="shared" si="226"/>
        <v>0</v>
      </c>
      <c r="CP181" s="301">
        <f t="shared" si="227"/>
        <v>0</v>
      </c>
      <c r="CQ181" s="301">
        <f t="shared" si="228"/>
        <v>0</v>
      </c>
      <c r="CR181" s="301">
        <f t="shared" si="229"/>
        <v>0</v>
      </c>
      <c r="CS181" s="301">
        <f t="shared" si="230"/>
        <v>0</v>
      </c>
      <c r="CT181" s="301">
        <f t="shared" si="231"/>
        <v>0</v>
      </c>
      <c r="CU181" s="301">
        <f t="shared" si="232"/>
        <v>0</v>
      </c>
      <c r="CV181" s="301">
        <f t="shared" si="233"/>
        <v>0</v>
      </c>
      <c r="CW181" s="301">
        <f t="shared" si="234"/>
        <v>0</v>
      </c>
      <c r="CX181" s="301">
        <f t="shared" si="235"/>
        <v>0</v>
      </c>
      <c r="CY181" s="301">
        <f t="shared" si="236"/>
        <v>0</v>
      </c>
      <c r="CZ181" s="301">
        <f t="shared" si="237"/>
        <v>0</v>
      </c>
      <c r="DA181" s="300">
        <f t="shared" si="238"/>
        <v>0</v>
      </c>
      <c r="DC181" s="299">
        <f t="shared" si="239"/>
        <v>0</v>
      </c>
      <c r="DD181" s="299">
        <f t="shared" si="240"/>
        <v>0</v>
      </c>
      <c r="DE181" s="299">
        <f t="shared" si="241"/>
        <v>0</v>
      </c>
    </row>
    <row r="182" spans="2:109" x14ac:dyDescent="0.2">
      <c r="B182" s="368"/>
      <c r="C182" s="368"/>
      <c r="D182" s="315"/>
      <c r="E182" s="315"/>
      <c r="F182" s="315"/>
      <c r="G182" s="368"/>
      <c r="H182" s="368"/>
      <c r="I182" s="368"/>
      <c r="J182" s="368"/>
      <c r="K182" s="368"/>
      <c r="M182" s="344" t="str">
        <f t="shared" si="163"/>
        <v/>
      </c>
      <c r="N182" s="367" t="str">
        <f t="shared" si="243"/>
        <v/>
      </c>
      <c r="O182" s="344" t="str">
        <f t="shared" si="242"/>
        <v/>
      </c>
      <c r="P182" s="347"/>
      <c r="Q182" s="232" t="str">
        <f t="shared" si="164"/>
        <v/>
      </c>
      <c r="AB182" s="314" t="str">
        <f t="shared" si="165"/>
        <v/>
      </c>
      <c r="AC182" s="312" t="str">
        <f t="shared" si="166"/>
        <v/>
      </c>
      <c r="AD182" s="313" t="str">
        <f t="shared" si="167"/>
        <v/>
      </c>
      <c r="AE182" s="312" t="str">
        <f t="shared" si="168"/>
        <v/>
      </c>
      <c r="AF182" s="313" t="str">
        <f t="shared" si="169"/>
        <v/>
      </c>
      <c r="AG182" s="312" t="str">
        <f t="shared" si="170"/>
        <v/>
      </c>
      <c r="AH182" s="313" t="str">
        <f t="shared" si="171"/>
        <v/>
      </c>
      <c r="AI182" s="312" t="str">
        <f t="shared" si="172"/>
        <v/>
      </c>
      <c r="AJ182" s="311" t="str">
        <f t="shared" si="173"/>
        <v/>
      </c>
      <c r="AK182" s="310" t="str">
        <f t="shared" si="174"/>
        <v/>
      </c>
      <c r="AL182" s="310" t="str">
        <f t="shared" si="175"/>
        <v/>
      </c>
      <c r="AM182" s="309" t="str">
        <f t="shared" si="176"/>
        <v/>
      </c>
      <c r="AN182" s="309" t="str">
        <f t="shared" si="177"/>
        <v/>
      </c>
      <c r="AP182" s="306">
        <f t="shared" si="178"/>
        <v>0</v>
      </c>
      <c r="AQ182" s="306">
        <f t="shared" si="179"/>
        <v>0</v>
      </c>
      <c r="AR182" s="308">
        <f t="shared" si="180"/>
        <v>0</v>
      </c>
      <c r="AS182" s="306">
        <f t="shared" si="181"/>
        <v>0</v>
      </c>
      <c r="AT182" s="306">
        <f t="shared" si="182"/>
        <v>0</v>
      </c>
      <c r="AU182" s="306">
        <f t="shared" si="183"/>
        <v>0</v>
      </c>
      <c r="AV182" s="306">
        <f t="shared" si="184"/>
        <v>0</v>
      </c>
      <c r="AW182" s="306">
        <f t="shared" si="185"/>
        <v>0</v>
      </c>
      <c r="AX182" s="306">
        <f t="shared" si="186"/>
        <v>0</v>
      </c>
      <c r="AY182" s="305">
        <f t="shared" si="187"/>
        <v>0</v>
      </c>
      <c r="AZ182" s="304">
        <f t="shared" si="188"/>
        <v>0</v>
      </c>
      <c r="BA182" s="301">
        <f t="shared" si="189"/>
        <v>0</v>
      </c>
      <c r="BB182" s="301">
        <f t="shared" si="190"/>
        <v>0</v>
      </c>
      <c r="BC182" s="301">
        <f t="shared" si="191"/>
        <v>0</v>
      </c>
      <c r="BD182" s="301">
        <f t="shared" si="192"/>
        <v>0</v>
      </c>
      <c r="BE182" s="301">
        <f t="shared" si="193"/>
        <v>0</v>
      </c>
      <c r="BF182" s="301">
        <f t="shared" si="194"/>
        <v>0</v>
      </c>
      <c r="BG182" s="301">
        <f t="shared" si="195"/>
        <v>0</v>
      </c>
      <c r="BH182" s="301">
        <f t="shared" si="196"/>
        <v>0</v>
      </c>
      <c r="BI182" s="301">
        <f t="shared" si="197"/>
        <v>0</v>
      </c>
      <c r="BJ182" s="300">
        <f t="shared" si="198"/>
        <v>0</v>
      </c>
      <c r="BL182" s="306">
        <f t="shared" si="199"/>
        <v>0</v>
      </c>
      <c r="BM182" s="306">
        <f t="shared" si="200"/>
        <v>0</v>
      </c>
      <c r="BN182" s="308">
        <f t="shared" si="201"/>
        <v>0</v>
      </c>
      <c r="BO182" s="307">
        <f t="shared" si="202"/>
        <v>0</v>
      </c>
      <c r="BP182" s="307">
        <f t="shared" si="203"/>
        <v>0</v>
      </c>
      <c r="BQ182" s="306">
        <f t="shared" si="204"/>
        <v>0</v>
      </c>
      <c r="BR182" s="306">
        <f t="shared" si="205"/>
        <v>0</v>
      </c>
      <c r="BS182" s="306">
        <f t="shared" si="206"/>
        <v>0</v>
      </c>
      <c r="BT182" s="306">
        <f t="shared" si="207"/>
        <v>0</v>
      </c>
      <c r="BU182" s="305">
        <f t="shared" si="208"/>
        <v>0</v>
      </c>
      <c r="BV182" s="304">
        <f t="shared" si="209"/>
        <v>0</v>
      </c>
      <c r="BW182" s="301">
        <f t="shared" si="210"/>
        <v>0</v>
      </c>
      <c r="BX182" s="301">
        <f t="shared" si="211"/>
        <v>0</v>
      </c>
      <c r="BY182" s="301">
        <f t="shared" si="212"/>
        <v>0</v>
      </c>
      <c r="BZ182" s="301">
        <f t="shared" si="213"/>
        <v>0</v>
      </c>
      <c r="CA182" s="301">
        <f t="shared" si="214"/>
        <v>0</v>
      </c>
      <c r="CB182" s="301">
        <f t="shared" si="215"/>
        <v>0</v>
      </c>
      <c r="CC182" s="301">
        <f t="shared" si="216"/>
        <v>0</v>
      </c>
      <c r="CD182" s="301">
        <f t="shared" si="217"/>
        <v>0</v>
      </c>
      <c r="CE182" s="301">
        <f t="shared" si="218"/>
        <v>0</v>
      </c>
      <c r="CF182" s="300">
        <f t="shared" si="219"/>
        <v>0</v>
      </c>
      <c r="CG182" s="300"/>
      <c r="CH182" s="300">
        <f t="shared" si="220"/>
        <v>0</v>
      </c>
      <c r="CI182" s="300">
        <f t="shared" si="221"/>
        <v>0</v>
      </c>
      <c r="CJ182" s="300">
        <f t="shared" si="222"/>
        <v>0</v>
      </c>
      <c r="CK182" s="300">
        <f t="shared" si="223"/>
        <v>0</v>
      </c>
      <c r="CL182" s="303"/>
      <c r="CM182" s="302">
        <f t="shared" si="224"/>
        <v>0</v>
      </c>
      <c r="CN182" s="302">
        <f t="shared" si="225"/>
        <v>0</v>
      </c>
      <c r="CO182" s="301">
        <f t="shared" si="226"/>
        <v>0</v>
      </c>
      <c r="CP182" s="301">
        <f t="shared" si="227"/>
        <v>0</v>
      </c>
      <c r="CQ182" s="301">
        <f t="shared" si="228"/>
        <v>0</v>
      </c>
      <c r="CR182" s="301">
        <f t="shared" si="229"/>
        <v>0</v>
      </c>
      <c r="CS182" s="301">
        <f t="shared" si="230"/>
        <v>0</v>
      </c>
      <c r="CT182" s="301">
        <f t="shared" si="231"/>
        <v>0</v>
      </c>
      <c r="CU182" s="301">
        <f t="shared" si="232"/>
        <v>0</v>
      </c>
      <c r="CV182" s="301">
        <f t="shared" si="233"/>
        <v>0</v>
      </c>
      <c r="CW182" s="301">
        <f t="shared" si="234"/>
        <v>0</v>
      </c>
      <c r="CX182" s="301">
        <f t="shared" si="235"/>
        <v>0</v>
      </c>
      <c r="CY182" s="301">
        <f t="shared" si="236"/>
        <v>0</v>
      </c>
      <c r="CZ182" s="301">
        <f t="shared" si="237"/>
        <v>0</v>
      </c>
      <c r="DA182" s="300">
        <f t="shared" si="238"/>
        <v>0</v>
      </c>
      <c r="DC182" s="299">
        <f t="shared" si="239"/>
        <v>0</v>
      </c>
      <c r="DD182" s="299">
        <f t="shared" si="240"/>
        <v>0</v>
      </c>
      <c r="DE182" s="299">
        <f t="shared" si="241"/>
        <v>0</v>
      </c>
    </row>
    <row r="183" spans="2:109" x14ac:dyDescent="0.2">
      <c r="B183" s="368"/>
      <c r="C183" s="368"/>
      <c r="D183" s="315"/>
      <c r="E183" s="315"/>
      <c r="F183" s="315"/>
      <c r="G183" s="368"/>
      <c r="H183" s="368"/>
      <c r="I183" s="368"/>
      <c r="J183" s="368"/>
      <c r="K183" s="368"/>
      <c r="M183" s="344" t="str">
        <f t="shared" si="163"/>
        <v/>
      </c>
      <c r="N183" s="367" t="str">
        <f t="shared" si="243"/>
        <v/>
      </c>
      <c r="O183" s="344" t="str">
        <f t="shared" si="242"/>
        <v/>
      </c>
      <c r="P183" s="347"/>
      <c r="Q183" s="232" t="str">
        <f t="shared" si="164"/>
        <v/>
      </c>
      <c r="AB183" s="314" t="str">
        <f t="shared" si="165"/>
        <v/>
      </c>
      <c r="AC183" s="312" t="str">
        <f t="shared" si="166"/>
        <v/>
      </c>
      <c r="AD183" s="313" t="str">
        <f t="shared" si="167"/>
        <v/>
      </c>
      <c r="AE183" s="312" t="str">
        <f t="shared" si="168"/>
        <v/>
      </c>
      <c r="AF183" s="313" t="str">
        <f t="shared" si="169"/>
        <v/>
      </c>
      <c r="AG183" s="312" t="str">
        <f t="shared" si="170"/>
        <v/>
      </c>
      <c r="AH183" s="313" t="str">
        <f t="shared" si="171"/>
        <v/>
      </c>
      <c r="AI183" s="312" t="str">
        <f t="shared" si="172"/>
        <v/>
      </c>
      <c r="AJ183" s="311" t="str">
        <f t="shared" si="173"/>
        <v/>
      </c>
      <c r="AK183" s="310" t="str">
        <f t="shared" si="174"/>
        <v/>
      </c>
      <c r="AL183" s="310" t="str">
        <f t="shared" si="175"/>
        <v/>
      </c>
      <c r="AM183" s="309" t="str">
        <f t="shared" si="176"/>
        <v/>
      </c>
      <c r="AN183" s="309" t="str">
        <f t="shared" si="177"/>
        <v/>
      </c>
      <c r="AP183" s="306">
        <f t="shared" si="178"/>
        <v>0</v>
      </c>
      <c r="AQ183" s="306">
        <f t="shared" si="179"/>
        <v>0</v>
      </c>
      <c r="AR183" s="308">
        <f t="shared" si="180"/>
        <v>0</v>
      </c>
      <c r="AS183" s="306">
        <f t="shared" si="181"/>
        <v>0</v>
      </c>
      <c r="AT183" s="306">
        <f t="shared" si="182"/>
        <v>0</v>
      </c>
      <c r="AU183" s="306">
        <f t="shared" si="183"/>
        <v>0</v>
      </c>
      <c r="AV183" s="306">
        <f t="shared" si="184"/>
        <v>0</v>
      </c>
      <c r="AW183" s="306">
        <f t="shared" si="185"/>
        <v>0</v>
      </c>
      <c r="AX183" s="306">
        <f t="shared" si="186"/>
        <v>0</v>
      </c>
      <c r="AY183" s="305">
        <f t="shared" si="187"/>
        <v>0</v>
      </c>
      <c r="AZ183" s="304">
        <f t="shared" si="188"/>
        <v>0</v>
      </c>
      <c r="BA183" s="301">
        <f t="shared" si="189"/>
        <v>0</v>
      </c>
      <c r="BB183" s="301">
        <f t="shared" si="190"/>
        <v>0</v>
      </c>
      <c r="BC183" s="301">
        <f t="shared" si="191"/>
        <v>0</v>
      </c>
      <c r="BD183" s="301">
        <f t="shared" si="192"/>
        <v>0</v>
      </c>
      <c r="BE183" s="301">
        <f t="shared" si="193"/>
        <v>0</v>
      </c>
      <c r="BF183" s="301">
        <f t="shared" si="194"/>
        <v>0</v>
      </c>
      <c r="BG183" s="301">
        <f t="shared" si="195"/>
        <v>0</v>
      </c>
      <c r="BH183" s="301">
        <f t="shared" si="196"/>
        <v>0</v>
      </c>
      <c r="BI183" s="301">
        <f t="shared" si="197"/>
        <v>0</v>
      </c>
      <c r="BJ183" s="300">
        <f t="shared" si="198"/>
        <v>0</v>
      </c>
      <c r="BL183" s="306">
        <f t="shared" si="199"/>
        <v>0</v>
      </c>
      <c r="BM183" s="306">
        <f t="shared" si="200"/>
        <v>0</v>
      </c>
      <c r="BN183" s="308">
        <f t="shared" si="201"/>
        <v>0</v>
      </c>
      <c r="BO183" s="307">
        <f t="shared" si="202"/>
        <v>0</v>
      </c>
      <c r="BP183" s="307">
        <f t="shared" si="203"/>
        <v>0</v>
      </c>
      <c r="BQ183" s="306">
        <f t="shared" si="204"/>
        <v>0</v>
      </c>
      <c r="BR183" s="306">
        <f t="shared" si="205"/>
        <v>0</v>
      </c>
      <c r="BS183" s="306">
        <f t="shared" si="206"/>
        <v>0</v>
      </c>
      <c r="BT183" s="306">
        <f t="shared" si="207"/>
        <v>0</v>
      </c>
      <c r="BU183" s="305">
        <f t="shared" si="208"/>
        <v>0</v>
      </c>
      <c r="BV183" s="304">
        <f t="shared" si="209"/>
        <v>0</v>
      </c>
      <c r="BW183" s="301">
        <f t="shared" si="210"/>
        <v>0</v>
      </c>
      <c r="BX183" s="301">
        <f t="shared" si="211"/>
        <v>0</v>
      </c>
      <c r="BY183" s="301">
        <f t="shared" si="212"/>
        <v>0</v>
      </c>
      <c r="BZ183" s="301">
        <f t="shared" si="213"/>
        <v>0</v>
      </c>
      <c r="CA183" s="301">
        <f t="shared" si="214"/>
        <v>0</v>
      </c>
      <c r="CB183" s="301">
        <f t="shared" si="215"/>
        <v>0</v>
      </c>
      <c r="CC183" s="301">
        <f t="shared" si="216"/>
        <v>0</v>
      </c>
      <c r="CD183" s="301">
        <f t="shared" si="217"/>
        <v>0</v>
      </c>
      <c r="CE183" s="301">
        <f t="shared" si="218"/>
        <v>0</v>
      </c>
      <c r="CF183" s="300">
        <f t="shared" si="219"/>
        <v>0</v>
      </c>
      <c r="CG183" s="300"/>
      <c r="CH183" s="300">
        <f t="shared" si="220"/>
        <v>0</v>
      </c>
      <c r="CI183" s="300">
        <f t="shared" si="221"/>
        <v>0</v>
      </c>
      <c r="CJ183" s="300">
        <f t="shared" si="222"/>
        <v>0</v>
      </c>
      <c r="CK183" s="300">
        <f t="shared" si="223"/>
        <v>0</v>
      </c>
      <c r="CL183" s="303"/>
      <c r="CM183" s="302">
        <f t="shared" si="224"/>
        <v>0</v>
      </c>
      <c r="CN183" s="302">
        <f t="shared" si="225"/>
        <v>0</v>
      </c>
      <c r="CO183" s="301">
        <f t="shared" si="226"/>
        <v>0</v>
      </c>
      <c r="CP183" s="301">
        <f t="shared" si="227"/>
        <v>0</v>
      </c>
      <c r="CQ183" s="301">
        <f t="shared" si="228"/>
        <v>0</v>
      </c>
      <c r="CR183" s="301">
        <f t="shared" si="229"/>
        <v>0</v>
      </c>
      <c r="CS183" s="301">
        <f t="shared" si="230"/>
        <v>0</v>
      </c>
      <c r="CT183" s="301">
        <f t="shared" si="231"/>
        <v>0</v>
      </c>
      <c r="CU183" s="301">
        <f t="shared" si="232"/>
        <v>0</v>
      </c>
      <c r="CV183" s="301">
        <f t="shared" si="233"/>
        <v>0</v>
      </c>
      <c r="CW183" s="301">
        <f t="shared" si="234"/>
        <v>0</v>
      </c>
      <c r="CX183" s="301">
        <f t="shared" si="235"/>
        <v>0</v>
      </c>
      <c r="CY183" s="301">
        <f t="shared" si="236"/>
        <v>0</v>
      </c>
      <c r="CZ183" s="301">
        <f t="shared" si="237"/>
        <v>0</v>
      </c>
      <c r="DA183" s="300">
        <f t="shared" si="238"/>
        <v>0</v>
      </c>
      <c r="DC183" s="299">
        <f t="shared" si="239"/>
        <v>0</v>
      </c>
      <c r="DD183" s="299">
        <f t="shared" si="240"/>
        <v>0</v>
      </c>
      <c r="DE183" s="299">
        <f t="shared" si="241"/>
        <v>0</v>
      </c>
    </row>
    <row r="184" spans="2:109" x14ac:dyDescent="0.2">
      <c r="B184" s="368"/>
      <c r="C184" s="368"/>
      <c r="D184" s="315"/>
      <c r="E184" s="315"/>
      <c r="F184" s="315"/>
      <c r="G184" s="368"/>
      <c r="H184" s="368"/>
      <c r="I184" s="368"/>
      <c r="J184" s="368"/>
      <c r="K184" s="368"/>
      <c r="M184" s="344" t="str">
        <f t="shared" si="163"/>
        <v/>
      </c>
      <c r="N184" s="367" t="str">
        <f t="shared" si="243"/>
        <v/>
      </c>
      <c r="O184" s="344" t="str">
        <f t="shared" si="242"/>
        <v/>
      </c>
      <c r="P184" s="347"/>
      <c r="Q184" s="232" t="str">
        <f t="shared" si="164"/>
        <v/>
      </c>
      <c r="AB184" s="314" t="str">
        <f t="shared" si="165"/>
        <v/>
      </c>
      <c r="AC184" s="312" t="str">
        <f t="shared" si="166"/>
        <v/>
      </c>
      <c r="AD184" s="313" t="str">
        <f t="shared" si="167"/>
        <v/>
      </c>
      <c r="AE184" s="312" t="str">
        <f t="shared" si="168"/>
        <v/>
      </c>
      <c r="AF184" s="313" t="str">
        <f t="shared" si="169"/>
        <v/>
      </c>
      <c r="AG184" s="312" t="str">
        <f t="shared" si="170"/>
        <v/>
      </c>
      <c r="AH184" s="313" t="str">
        <f t="shared" si="171"/>
        <v/>
      </c>
      <c r="AI184" s="312" t="str">
        <f t="shared" si="172"/>
        <v/>
      </c>
      <c r="AJ184" s="311" t="str">
        <f t="shared" si="173"/>
        <v/>
      </c>
      <c r="AK184" s="310" t="str">
        <f t="shared" si="174"/>
        <v/>
      </c>
      <c r="AL184" s="310" t="str">
        <f t="shared" si="175"/>
        <v/>
      </c>
      <c r="AM184" s="309" t="str">
        <f t="shared" si="176"/>
        <v/>
      </c>
      <c r="AN184" s="309" t="str">
        <f t="shared" si="177"/>
        <v/>
      </c>
      <c r="AP184" s="306">
        <f t="shared" si="178"/>
        <v>0</v>
      </c>
      <c r="AQ184" s="306">
        <f t="shared" si="179"/>
        <v>0</v>
      </c>
      <c r="AR184" s="308">
        <f t="shared" si="180"/>
        <v>0</v>
      </c>
      <c r="AS184" s="306">
        <f t="shared" si="181"/>
        <v>0</v>
      </c>
      <c r="AT184" s="306">
        <f t="shared" si="182"/>
        <v>0</v>
      </c>
      <c r="AU184" s="306">
        <f t="shared" si="183"/>
        <v>0</v>
      </c>
      <c r="AV184" s="306">
        <f t="shared" si="184"/>
        <v>0</v>
      </c>
      <c r="AW184" s="306">
        <f t="shared" si="185"/>
        <v>0</v>
      </c>
      <c r="AX184" s="306">
        <f t="shared" si="186"/>
        <v>0</v>
      </c>
      <c r="AY184" s="305">
        <f t="shared" si="187"/>
        <v>0</v>
      </c>
      <c r="AZ184" s="304">
        <f t="shared" si="188"/>
        <v>0</v>
      </c>
      <c r="BA184" s="301">
        <f t="shared" si="189"/>
        <v>0</v>
      </c>
      <c r="BB184" s="301">
        <f t="shared" si="190"/>
        <v>0</v>
      </c>
      <c r="BC184" s="301">
        <f t="shared" si="191"/>
        <v>0</v>
      </c>
      <c r="BD184" s="301">
        <f t="shared" si="192"/>
        <v>0</v>
      </c>
      <c r="BE184" s="301">
        <f t="shared" si="193"/>
        <v>0</v>
      </c>
      <c r="BF184" s="301">
        <f t="shared" si="194"/>
        <v>0</v>
      </c>
      <c r="BG184" s="301">
        <f t="shared" si="195"/>
        <v>0</v>
      </c>
      <c r="BH184" s="301">
        <f t="shared" si="196"/>
        <v>0</v>
      </c>
      <c r="BI184" s="301">
        <f t="shared" si="197"/>
        <v>0</v>
      </c>
      <c r="BJ184" s="300">
        <f t="shared" si="198"/>
        <v>0</v>
      </c>
      <c r="BL184" s="306">
        <f t="shared" si="199"/>
        <v>0</v>
      </c>
      <c r="BM184" s="306">
        <f t="shared" si="200"/>
        <v>0</v>
      </c>
      <c r="BN184" s="308">
        <f t="shared" si="201"/>
        <v>0</v>
      </c>
      <c r="BO184" s="307">
        <f t="shared" si="202"/>
        <v>0</v>
      </c>
      <c r="BP184" s="307">
        <f t="shared" si="203"/>
        <v>0</v>
      </c>
      <c r="BQ184" s="306">
        <f t="shared" si="204"/>
        <v>0</v>
      </c>
      <c r="BR184" s="306">
        <f t="shared" si="205"/>
        <v>0</v>
      </c>
      <c r="BS184" s="306">
        <f t="shared" si="206"/>
        <v>0</v>
      </c>
      <c r="BT184" s="306">
        <f t="shared" si="207"/>
        <v>0</v>
      </c>
      <c r="BU184" s="305">
        <f t="shared" si="208"/>
        <v>0</v>
      </c>
      <c r="BV184" s="304">
        <f t="shared" si="209"/>
        <v>0</v>
      </c>
      <c r="BW184" s="301">
        <f t="shared" si="210"/>
        <v>0</v>
      </c>
      <c r="BX184" s="301">
        <f t="shared" si="211"/>
        <v>0</v>
      </c>
      <c r="BY184" s="301">
        <f t="shared" si="212"/>
        <v>0</v>
      </c>
      <c r="BZ184" s="301">
        <f t="shared" si="213"/>
        <v>0</v>
      </c>
      <c r="CA184" s="301">
        <f t="shared" si="214"/>
        <v>0</v>
      </c>
      <c r="CB184" s="301">
        <f t="shared" si="215"/>
        <v>0</v>
      </c>
      <c r="CC184" s="301">
        <f t="shared" si="216"/>
        <v>0</v>
      </c>
      <c r="CD184" s="301">
        <f t="shared" si="217"/>
        <v>0</v>
      </c>
      <c r="CE184" s="301">
        <f t="shared" si="218"/>
        <v>0</v>
      </c>
      <c r="CF184" s="300">
        <f t="shared" si="219"/>
        <v>0</v>
      </c>
      <c r="CG184" s="300"/>
      <c r="CH184" s="300">
        <f t="shared" si="220"/>
        <v>0</v>
      </c>
      <c r="CI184" s="300">
        <f t="shared" si="221"/>
        <v>0</v>
      </c>
      <c r="CJ184" s="300">
        <f t="shared" si="222"/>
        <v>0</v>
      </c>
      <c r="CK184" s="300">
        <f t="shared" si="223"/>
        <v>0</v>
      </c>
      <c r="CL184" s="303"/>
      <c r="CM184" s="302">
        <f t="shared" si="224"/>
        <v>0</v>
      </c>
      <c r="CN184" s="302">
        <f t="shared" si="225"/>
        <v>0</v>
      </c>
      <c r="CO184" s="301">
        <f t="shared" si="226"/>
        <v>0</v>
      </c>
      <c r="CP184" s="301">
        <f t="shared" si="227"/>
        <v>0</v>
      </c>
      <c r="CQ184" s="301">
        <f t="shared" si="228"/>
        <v>0</v>
      </c>
      <c r="CR184" s="301">
        <f t="shared" si="229"/>
        <v>0</v>
      </c>
      <c r="CS184" s="301">
        <f t="shared" si="230"/>
        <v>0</v>
      </c>
      <c r="CT184" s="301">
        <f t="shared" si="231"/>
        <v>0</v>
      </c>
      <c r="CU184" s="301">
        <f t="shared" si="232"/>
        <v>0</v>
      </c>
      <c r="CV184" s="301">
        <f t="shared" si="233"/>
        <v>0</v>
      </c>
      <c r="CW184" s="301">
        <f t="shared" si="234"/>
        <v>0</v>
      </c>
      <c r="CX184" s="301">
        <f t="shared" si="235"/>
        <v>0</v>
      </c>
      <c r="CY184" s="301">
        <f t="shared" si="236"/>
        <v>0</v>
      </c>
      <c r="CZ184" s="301">
        <f t="shared" si="237"/>
        <v>0</v>
      </c>
      <c r="DA184" s="300">
        <f t="shared" si="238"/>
        <v>0</v>
      </c>
      <c r="DC184" s="299">
        <f t="shared" si="239"/>
        <v>0</v>
      </c>
      <c r="DD184" s="299">
        <f t="shared" si="240"/>
        <v>0</v>
      </c>
      <c r="DE184" s="299">
        <f t="shared" si="241"/>
        <v>0</v>
      </c>
    </row>
    <row r="185" spans="2:109" x14ac:dyDescent="0.2">
      <c r="B185" s="368"/>
      <c r="C185" s="368"/>
      <c r="D185" s="315"/>
      <c r="E185" s="315"/>
      <c r="F185" s="315"/>
      <c r="G185" s="368"/>
      <c r="H185" s="368"/>
      <c r="I185" s="368"/>
      <c r="J185" s="368"/>
      <c r="K185" s="368"/>
      <c r="M185" s="344" t="str">
        <f t="shared" si="163"/>
        <v/>
      </c>
      <c r="N185" s="367" t="str">
        <f t="shared" si="243"/>
        <v/>
      </c>
      <c r="O185" s="344" t="str">
        <f t="shared" si="242"/>
        <v/>
      </c>
      <c r="P185" s="347"/>
      <c r="Q185" s="232" t="str">
        <f t="shared" si="164"/>
        <v/>
      </c>
      <c r="AB185" s="314" t="str">
        <f t="shared" si="165"/>
        <v/>
      </c>
      <c r="AC185" s="312" t="str">
        <f t="shared" si="166"/>
        <v/>
      </c>
      <c r="AD185" s="313" t="str">
        <f t="shared" si="167"/>
        <v/>
      </c>
      <c r="AE185" s="312" t="str">
        <f t="shared" si="168"/>
        <v/>
      </c>
      <c r="AF185" s="313" t="str">
        <f t="shared" si="169"/>
        <v/>
      </c>
      <c r="AG185" s="312" t="str">
        <f t="shared" si="170"/>
        <v/>
      </c>
      <c r="AH185" s="313" t="str">
        <f t="shared" si="171"/>
        <v/>
      </c>
      <c r="AI185" s="312" t="str">
        <f t="shared" si="172"/>
        <v/>
      </c>
      <c r="AJ185" s="311" t="str">
        <f t="shared" si="173"/>
        <v/>
      </c>
      <c r="AK185" s="310" t="str">
        <f t="shared" si="174"/>
        <v/>
      </c>
      <c r="AL185" s="310" t="str">
        <f t="shared" si="175"/>
        <v/>
      </c>
      <c r="AM185" s="309" t="str">
        <f t="shared" si="176"/>
        <v/>
      </c>
      <c r="AN185" s="309" t="str">
        <f t="shared" si="177"/>
        <v/>
      </c>
      <c r="AP185" s="306">
        <f t="shared" si="178"/>
        <v>0</v>
      </c>
      <c r="AQ185" s="306">
        <f t="shared" si="179"/>
        <v>0</v>
      </c>
      <c r="AR185" s="308">
        <f t="shared" si="180"/>
        <v>0</v>
      </c>
      <c r="AS185" s="306">
        <f t="shared" si="181"/>
        <v>0</v>
      </c>
      <c r="AT185" s="306">
        <f t="shared" si="182"/>
        <v>0</v>
      </c>
      <c r="AU185" s="306">
        <f t="shared" si="183"/>
        <v>0</v>
      </c>
      <c r="AV185" s="306">
        <f t="shared" si="184"/>
        <v>0</v>
      </c>
      <c r="AW185" s="306">
        <f t="shared" si="185"/>
        <v>0</v>
      </c>
      <c r="AX185" s="306">
        <f t="shared" si="186"/>
        <v>0</v>
      </c>
      <c r="AY185" s="305">
        <f t="shared" si="187"/>
        <v>0</v>
      </c>
      <c r="AZ185" s="304">
        <f t="shared" si="188"/>
        <v>0</v>
      </c>
      <c r="BA185" s="301">
        <f t="shared" si="189"/>
        <v>0</v>
      </c>
      <c r="BB185" s="301">
        <f t="shared" si="190"/>
        <v>0</v>
      </c>
      <c r="BC185" s="301">
        <f t="shared" si="191"/>
        <v>0</v>
      </c>
      <c r="BD185" s="301">
        <f t="shared" si="192"/>
        <v>0</v>
      </c>
      <c r="BE185" s="301">
        <f t="shared" si="193"/>
        <v>0</v>
      </c>
      <c r="BF185" s="301">
        <f t="shared" si="194"/>
        <v>0</v>
      </c>
      <c r="BG185" s="301">
        <f t="shared" si="195"/>
        <v>0</v>
      </c>
      <c r="BH185" s="301">
        <f t="shared" si="196"/>
        <v>0</v>
      </c>
      <c r="BI185" s="301">
        <f t="shared" si="197"/>
        <v>0</v>
      </c>
      <c r="BJ185" s="300">
        <f t="shared" si="198"/>
        <v>0</v>
      </c>
      <c r="BL185" s="306">
        <f t="shared" si="199"/>
        <v>0</v>
      </c>
      <c r="BM185" s="306">
        <f t="shared" si="200"/>
        <v>0</v>
      </c>
      <c r="BN185" s="308">
        <f t="shared" si="201"/>
        <v>0</v>
      </c>
      <c r="BO185" s="307">
        <f t="shared" si="202"/>
        <v>0</v>
      </c>
      <c r="BP185" s="307">
        <f t="shared" si="203"/>
        <v>0</v>
      </c>
      <c r="BQ185" s="306">
        <f t="shared" si="204"/>
        <v>0</v>
      </c>
      <c r="BR185" s="306">
        <f t="shared" si="205"/>
        <v>0</v>
      </c>
      <c r="BS185" s="306">
        <f t="shared" si="206"/>
        <v>0</v>
      </c>
      <c r="BT185" s="306">
        <f t="shared" si="207"/>
        <v>0</v>
      </c>
      <c r="BU185" s="305">
        <f t="shared" si="208"/>
        <v>0</v>
      </c>
      <c r="BV185" s="304">
        <f t="shared" si="209"/>
        <v>0</v>
      </c>
      <c r="BW185" s="301">
        <f t="shared" si="210"/>
        <v>0</v>
      </c>
      <c r="BX185" s="301">
        <f t="shared" si="211"/>
        <v>0</v>
      </c>
      <c r="BY185" s="301">
        <f t="shared" si="212"/>
        <v>0</v>
      </c>
      <c r="BZ185" s="301">
        <f t="shared" si="213"/>
        <v>0</v>
      </c>
      <c r="CA185" s="301">
        <f t="shared" si="214"/>
        <v>0</v>
      </c>
      <c r="CB185" s="301">
        <f t="shared" si="215"/>
        <v>0</v>
      </c>
      <c r="CC185" s="301">
        <f t="shared" si="216"/>
        <v>0</v>
      </c>
      <c r="CD185" s="301">
        <f t="shared" si="217"/>
        <v>0</v>
      </c>
      <c r="CE185" s="301">
        <f t="shared" si="218"/>
        <v>0</v>
      </c>
      <c r="CF185" s="300">
        <f t="shared" si="219"/>
        <v>0</v>
      </c>
      <c r="CG185" s="300"/>
      <c r="CH185" s="300">
        <f t="shared" si="220"/>
        <v>0</v>
      </c>
      <c r="CI185" s="300">
        <f t="shared" si="221"/>
        <v>0</v>
      </c>
      <c r="CJ185" s="300">
        <f t="shared" si="222"/>
        <v>0</v>
      </c>
      <c r="CK185" s="300">
        <f t="shared" si="223"/>
        <v>0</v>
      </c>
      <c r="CL185" s="303"/>
      <c r="CM185" s="302">
        <f t="shared" si="224"/>
        <v>0</v>
      </c>
      <c r="CN185" s="302">
        <f t="shared" si="225"/>
        <v>0</v>
      </c>
      <c r="CO185" s="301">
        <f t="shared" si="226"/>
        <v>0</v>
      </c>
      <c r="CP185" s="301">
        <f t="shared" si="227"/>
        <v>0</v>
      </c>
      <c r="CQ185" s="301">
        <f t="shared" si="228"/>
        <v>0</v>
      </c>
      <c r="CR185" s="301">
        <f t="shared" si="229"/>
        <v>0</v>
      </c>
      <c r="CS185" s="301">
        <f t="shared" si="230"/>
        <v>0</v>
      </c>
      <c r="CT185" s="301">
        <f t="shared" si="231"/>
        <v>0</v>
      </c>
      <c r="CU185" s="301">
        <f t="shared" si="232"/>
        <v>0</v>
      </c>
      <c r="CV185" s="301">
        <f t="shared" si="233"/>
        <v>0</v>
      </c>
      <c r="CW185" s="301">
        <f t="shared" si="234"/>
        <v>0</v>
      </c>
      <c r="CX185" s="301">
        <f t="shared" si="235"/>
        <v>0</v>
      </c>
      <c r="CY185" s="301">
        <f t="shared" si="236"/>
        <v>0</v>
      </c>
      <c r="CZ185" s="301">
        <f t="shared" si="237"/>
        <v>0</v>
      </c>
      <c r="DA185" s="300">
        <f t="shared" si="238"/>
        <v>0</v>
      </c>
      <c r="DC185" s="299">
        <f t="shared" si="239"/>
        <v>0</v>
      </c>
      <c r="DD185" s="299">
        <f t="shared" si="240"/>
        <v>0</v>
      </c>
      <c r="DE185" s="299">
        <f t="shared" si="241"/>
        <v>0</v>
      </c>
    </row>
    <row r="186" spans="2:109" x14ac:dyDescent="0.2">
      <c r="B186" s="368"/>
      <c r="C186" s="368"/>
      <c r="D186" s="315"/>
      <c r="E186" s="315"/>
      <c r="F186" s="315"/>
      <c r="G186" s="368"/>
      <c r="H186" s="368"/>
      <c r="I186" s="368"/>
      <c r="J186" s="368"/>
      <c r="K186" s="368"/>
      <c r="M186" s="344" t="str">
        <f t="shared" si="163"/>
        <v/>
      </c>
      <c r="N186" s="367" t="str">
        <f t="shared" si="243"/>
        <v/>
      </c>
      <c r="O186" s="344" t="str">
        <f t="shared" si="242"/>
        <v/>
      </c>
      <c r="P186" s="347"/>
      <c r="Q186" s="232" t="str">
        <f t="shared" si="164"/>
        <v/>
      </c>
      <c r="AB186" s="314" t="str">
        <f t="shared" si="165"/>
        <v/>
      </c>
      <c r="AC186" s="312" t="str">
        <f t="shared" si="166"/>
        <v/>
      </c>
      <c r="AD186" s="313" t="str">
        <f t="shared" si="167"/>
        <v/>
      </c>
      <c r="AE186" s="312" t="str">
        <f t="shared" si="168"/>
        <v/>
      </c>
      <c r="AF186" s="313" t="str">
        <f t="shared" si="169"/>
        <v/>
      </c>
      <c r="AG186" s="312" t="str">
        <f t="shared" si="170"/>
        <v/>
      </c>
      <c r="AH186" s="313" t="str">
        <f t="shared" si="171"/>
        <v/>
      </c>
      <c r="AI186" s="312" t="str">
        <f t="shared" si="172"/>
        <v/>
      </c>
      <c r="AJ186" s="311" t="str">
        <f t="shared" si="173"/>
        <v/>
      </c>
      <c r="AK186" s="310" t="str">
        <f t="shared" si="174"/>
        <v/>
      </c>
      <c r="AL186" s="310" t="str">
        <f t="shared" si="175"/>
        <v/>
      </c>
      <c r="AM186" s="309" t="str">
        <f t="shared" si="176"/>
        <v/>
      </c>
      <c r="AN186" s="309" t="str">
        <f t="shared" si="177"/>
        <v/>
      </c>
      <c r="AP186" s="306">
        <f t="shared" si="178"/>
        <v>0</v>
      </c>
      <c r="AQ186" s="306">
        <f t="shared" si="179"/>
        <v>0</v>
      </c>
      <c r="AR186" s="308">
        <f t="shared" si="180"/>
        <v>0</v>
      </c>
      <c r="AS186" s="306">
        <f t="shared" si="181"/>
        <v>0</v>
      </c>
      <c r="AT186" s="306">
        <f t="shared" si="182"/>
        <v>0</v>
      </c>
      <c r="AU186" s="306">
        <f t="shared" si="183"/>
        <v>0</v>
      </c>
      <c r="AV186" s="306">
        <f t="shared" si="184"/>
        <v>0</v>
      </c>
      <c r="AW186" s="306">
        <f t="shared" si="185"/>
        <v>0</v>
      </c>
      <c r="AX186" s="306">
        <f t="shared" si="186"/>
        <v>0</v>
      </c>
      <c r="AY186" s="305">
        <f t="shared" si="187"/>
        <v>0</v>
      </c>
      <c r="AZ186" s="304">
        <f t="shared" si="188"/>
        <v>0</v>
      </c>
      <c r="BA186" s="301">
        <f t="shared" si="189"/>
        <v>0</v>
      </c>
      <c r="BB186" s="301">
        <f t="shared" si="190"/>
        <v>0</v>
      </c>
      <c r="BC186" s="301">
        <f t="shared" si="191"/>
        <v>0</v>
      </c>
      <c r="BD186" s="301">
        <f t="shared" si="192"/>
        <v>0</v>
      </c>
      <c r="BE186" s="301">
        <f t="shared" si="193"/>
        <v>0</v>
      </c>
      <c r="BF186" s="301">
        <f t="shared" si="194"/>
        <v>0</v>
      </c>
      <c r="BG186" s="301">
        <f t="shared" si="195"/>
        <v>0</v>
      </c>
      <c r="BH186" s="301">
        <f t="shared" si="196"/>
        <v>0</v>
      </c>
      <c r="BI186" s="301">
        <f t="shared" si="197"/>
        <v>0</v>
      </c>
      <c r="BJ186" s="300">
        <f t="shared" si="198"/>
        <v>0</v>
      </c>
      <c r="BL186" s="306">
        <f t="shared" si="199"/>
        <v>0</v>
      </c>
      <c r="BM186" s="306">
        <f t="shared" si="200"/>
        <v>0</v>
      </c>
      <c r="BN186" s="308">
        <f t="shared" si="201"/>
        <v>0</v>
      </c>
      <c r="BO186" s="307">
        <f t="shared" si="202"/>
        <v>0</v>
      </c>
      <c r="BP186" s="307">
        <f t="shared" si="203"/>
        <v>0</v>
      </c>
      <c r="BQ186" s="306">
        <f t="shared" si="204"/>
        <v>0</v>
      </c>
      <c r="BR186" s="306">
        <f t="shared" si="205"/>
        <v>0</v>
      </c>
      <c r="BS186" s="306">
        <f t="shared" si="206"/>
        <v>0</v>
      </c>
      <c r="BT186" s="306">
        <f t="shared" si="207"/>
        <v>0</v>
      </c>
      <c r="BU186" s="305">
        <f t="shared" si="208"/>
        <v>0</v>
      </c>
      <c r="BV186" s="304">
        <f t="shared" si="209"/>
        <v>0</v>
      </c>
      <c r="BW186" s="301">
        <f t="shared" si="210"/>
        <v>0</v>
      </c>
      <c r="BX186" s="301">
        <f t="shared" si="211"/>
        <v>0</v>
      </c>
      <c r="BY186" s="301">
        <f t="shared" si="212"/>
        <v>0</v>
      </c>
      <c r="BZ186" s="301">
        <f t="shared" si="213"/>
        <v>0</v>
      </c>
      <c r="CA186" s="301">
        <f t="shared" si="214"/>
        <v>0</v>
      </c>
      <c r="CB186" s="301">
        <f t="shared" si="215"/>
        <v>0</v>
      </c>
      <c r="CC186" s="301">
        <f t="shared" si="216"/>
        <v>0</v>
      </c>
      <c r="CD186" s="301">
        <f t="shared" si="217"/>
        <v>0</v>
      </c>
      <c r="CE186" s="301">
        <f t="shared" si="218"/>
        <v>0</v>
      </c>
      <c r="CF186" s="300">
        <f t="shared" si="219"/>
        <v>0</v>
      </c>
      <c r="CG186" s="300"/>
      <c r="CH186" s="300">
        <f t="shared" si="220"/>
        <v>0</v>
      </c>
      <c r="CI186" s="300">
        <f t="shared" si="221"/>
        <v>0</v>
      </c>
      <c r="CJ186" s="300">
        <f t="shared" si="222"/>
        <v>0</v>
      </c>
      <c r="CK186" s="300">
        <f t="shared" si="223"/>
        <v>0</v>
      </c>
      <c r="CL186" s="303"/>
      <c r="CM186" s="302">
        <f t="shared" si="224"/>
        <v>0</v>
      </c>
      <c r="CN186" s="302">
        <f t="shared" si="225"/>
        <v>0</v>
      </c>
      <c r="CO186" s="301">
        <f t="shared" si="226"/>
        <v>0</v>
      </c>
      <c r="CP186" s="301">
        <f t="shared" si="227"/>
        <v>0</v>
      </c>
      <c r="CQ186" s="301">
        <f t="shared" si="228"/>
        <v>0</v>
      </c>
      <c r="CR186" s="301">
        <f t="shared" si="229"/>
        <v>0</v>
      </c>
      <c r="CS186" s="301">
        <f t="shared" si="230"/>
        <v>0</v>
      </c>
      <c r="CT186" s="301">
        <f t="shared" si="231"/>
        <v>0</v>
      </c>
      <c r="CU186" s="301">
        <f t="shared" si="232"/>
        <v>0</v>
      </c>
      <c r="CV186" s="301">
        <f t="shared" si="233"/>
        <v>0</v>
      </c>
      <c r="CW186" s="301">
        <f t="shared" si="234"/>
        <v>0</v>
      </c>
      <c r="CX186" s="301">
        <f t="shared" si="235"/>
        <v>0</v>
      </c>
      <c r="CY186" s="301">
        <f t="shared" si="236"/>
        <v>0</v>
      </c>
      <c r="CZ186" s="301">
        <f t="shared" si="237"/>
        <v>0</v>
      </c>
      <c r="DA186" s="300">
        <f t="shared" si="238"/>
        <v>0</v>
      </c>
      <c r="DC186" s="299">
        <f t="shared" si="239"/>
        <v>0</v>
      </c>
      <c r="DD186" s="299">
        <f t="shared" si="240"/>
        <v>0</v>
      </c>
      <c r="DE186" s="299">
        <f t="shared" si="241"/>
        <v>0</v>
      </c>
    </row>
    <row r="187" spans="2:109" x14ac:dyDescent="0.2">
      <c r="B187" s="368"/>
      <c r="C187" s="368"/>
      <c r="D187" s="315"/>
      <c r="E187" s="315"/>
      <c r="F187" s="315"/>
      <c r="G187" s="368"/>
      <c r="H187" s="368"/>
      <c r="I187" s="368"/>
      <c r="J187" s="368"/>
      <c r="K187" s="368"/>
      <c r="M187" s="344" t="str">
        <f t="shared" si="163"/>
        <v/>
      </c>
      <c r="N187" s="367" t="str">
        <f t="shared" si="243"/>
        <v/>
      </c>
      <c r="O187" s="344" t="str">
        <f t="shared" si="242"/>
        <v/>
      </c>
      <c r="P187" s="347"/>
      <c r="Q187" s="232" t="str">
        <f t="shared" si="164"/>
        <v/>
      </c>
      <c r="AB187" s="314" t="str">
        <f t="shared" si="165"/>
        <v/>
      </c>
      <c r="AC187" s="312" t="str">
        <f t="shared" si="166"/>
        <v/>
      </c>
      <c r="AD187" s="313" t="str">
        <f t="shared" si="167"/>
        <v/>
      </c>
      <c r="AE187" s="312" t="str">
        <f t="shared" si="168"/>
        <v/>
      </c>
      <c r="AF187" s="313" t="str">
        <f t="shared" si="169"/>
        <v/>
      </c>
      <c r="AG187" s="312" t="str">
        <f t="shared" si="170"/>
        <v/>
      </c>
      <c r="AH187" s="313" t="str">
        <f t="shared" si="171"/>
        <v/>
      </c>
      <c r="AI187" s="312" t="str">
        <f t="shared" si="172"/>
        <v/>
      </c>
      <c r="AJ187" s="311" t="str">
        <f t="shared" si="173"/>
        <v/>
      </c>
      <c r="AK187" s="310" t="str">
        <f t="shared" si="174"/>
        <v/>
      </c>
      <c r="AL187" s="310" t="str">
        <f t="shared" si="175"/>
        <v/>
      </c>
      <c r="AM187" s="309" t="str">
        <f t="shared" si="176"/>
        <v/>
      </c>
      <c r="AN187" s="309" t="str">
        <f t="shared" si="177"/>
        <v/>
      </c>
      <c r="AP187" s="306">
        <f t="shared" si="178"/>
        <v>0</v>
      </c>
      <c r="AQ187" s="306">
        <f t="shared" si="179"/>
        <v>0</v>
      </c>
      <c r="AR187" s="308">
        <f t="shared" si="180"/>
        <v>0</v>
      </c>
      <c r="AS187" s="306">
        <f t="shared" si="181"/>
        <v>0</v>
      </c>
      <c r="AT187" s="306">
        <f t="shared" si="182"/>
        <v>0</v>
      </c>
      <c r="AU187" s="306">
        <f t="shared" si="183"/>
        <v>0</v>
      </c>
      <c r="AV187" s="306">
        <f t="shared" si="184"/>
        <v>0</v>
      </c>
      <c r="AW187" s="306">
        <f t="shared" si="185"/>
        <v>0</v>
      </c>
      <c r="AX187" s="306">
        <f t="shared" si="186"/>
        <v>0</v>
      </c>
      <c r="AY187" s="305">
        <f t="shared" si="187"/>
        <v>0</v>
      </c>
      <c r="AZ187" s="304">
        <f t="shared" si="188"/>
        <v>0</v>
      </c>
      <c r="BA187" s="301">
        <f t="shared" si="189"/>
        <v>0</v>
      </c>
      <c r="BB187" s="301">
        <f t="shared" si="190"/>
        <v>0</v>
      </c>
      <c r="BC187" s="301">
        <f t="shared" si="191"/>
        <v>0</v>
      </c>
      <c r="BD187" s="301">
        <f t="shared" si="192"/>
        <v>0</v>
      </c>
      <c r="BE187" s="301">
        <f t="shared" si="193"/>
        <v>0</v>
      </c>
      <c r="BF187" s="301">
        <f t="shared" si="194"/>
        <v>0</v>
      </c>
      <c r="BG187" s="301">
        <f t="shared" si="195"/>
        <v>0</v>
      </c>
      <c r="BH187" s="301">
        <f t="shared" si="196"/>
        <v>0</v>
      </c>
      <c r="BI187" s="301">
        <f t="shared" si="197"/>
        <v>0</v>
      </c>
      <c r="BJ187" s="300">
        <f t="shared" si="198"/>
        <v>0</v>
      </c>
      <c r="BL187" s="306">
        <f t="shared" si="199"/>
        <v>0</v>
      </c>
      <c r="BM187" s="306">
        <f t="shared" si="200"/>
        <v>0</v>
      </c>
      <c r="BN187" s="308">
        <f t="shared" si="201"/>
        <v>0</v>
      </c>
      <c r="BO187" s="307">
        <f t="shared" si="202"/>
        <v>0</v>
      </c>
      <c r="BP187" s="307">
        <f t="shared" si="203"/>
        <v>0</v>
      </c>
      <c r="BQ187" s="306">
        <f t="shared" si="204"/>
        <v>0</v>
      </c>
      <c r="BR187" s="306">
        <f t="shared" si="205"/>
        <v>0</v>
      </c>
      <c r="BS187" s="306">
        <f t="shared" si="206"/>
        <v>0</v>
      </c>
      <c r="BT187" s="306">
        <f t="shared" si="207"/>
        <v>0</v>
      </c>
      <c r="BU187" s="305">
        <f t="shared" si="208"/>
        <v>0</v>
      </c>
      <c r="BV187" s="304">
        <f t="shared" si="209"/>
        <v>0</v>
      </c>
      <c r="BW187" s="301">
        <f t="shared" si="210"/>
        <v>0</v>
      </c>
      <c r="BX187" s="301">
        <f t="shared" si="211"/>
        <v>0</v>
      </c>
      <c r="BY187" s="301">
        <f t="shared" si="212"/>
        <v>0</v>
      </c>
      <c r="BZ187" s="301">
        <f t="shared" si="213"/>
        <v>0</v>
      </c>
      <c r="CA187" s="301">
        <f t="shared" si="214"/>
        <v>0</v>
      </c>
      <c r="CB187" s="301">
        <f t="shared" si="215"/>
        <v>0</v>
      </c>
      <c r="CC187" s="301">
        <f t="shared" si="216"/>
        <v>0</v>
      </c>
      <c r="CD187" s="301">
        <f t="shared" si="217"/>
        <v>0</v>
      </c>
      <c r="CE187" s="301">
        <f t="shared" si="218"/>
        <v>0</v>
      </c>
      <c r="CF187" s="300">
        <f t="shared" si="219"/>
        <v>0</v>
      </c>
      <c r="CG187" s="300"/>
      <c r="CH187" s="300">
        <f t="shared" si="220"/>
        <v>0</v>
      </c>
      <c r="CI187" s="300">
        <f t="shared" si="221"/>
        <v>0</v>
      </c>
      <c r="CJ187" s="300">
        <f t="shared" si="222"/>
        <v>0</v>
      </c>
      <c r="CK187" s="300">
        <f t="shared" si="223"/>
        <v>0</v>
      </c>
      <c r="CL187" s="303"/>
      <c r="CM187" s="302">
        <f t="shared" si="224"/>
        <v>0</v>
      </c>
      <c r="CN187" s="302">
        <f t="shared" si="225"/>
        <v>0</v>
      </c>
      <c r="CO187" s="301">
        <f t="shared" si="226"/>
        <v>0</v>
      </c>
      <c r="CP187" s="301">
        <f t="shared" si="227"/>
        <v>0</v>
      </c>
      <c r="CQ187" s="301">
        <f t="shared" si="228"/>
        <v>0</v>
      </c>
      <c r="CR187" s="301">
        <f t="shared" si="229"/>
        <v>0</v>
      </c>
      <c r="CS187" s="301">
        <f t="shared" si="230"/>
        <v>0</v>
      </c>
      <c r="CT187" s="301">
        <f t="shared" si="231"/>
        <v>0</v>
      </c>
      <c r="CU187" s="301">
        <f t="shared" si="232"/>
        <v>0</v>
      </c>
      <c r="CV187" s="301">
        <f t="shared" si="233"/>
        <v>0</v>
      </c>
      <c r="CW187" s="301">
        <f t="shared" si="234"/>
        <v>0</v>
      </c>
      <c r="CX187" s="301">
        <f t="shared" si="235"/>
        <v>0</v>
      </c>
      <c r="CY187" s="301">
        <f t="shared" si="236"/>
        <v>0</v>
      </c>
      <c r="CZ187" s="301">
        <f t="shared" si="237"/>
        <v>0</v>
      </c>
      <c r="DA187" s="300">
        <f t="shared" si="238"/>
        <v>0</v>
      </c>
      <c r="DC187" s="299">
        <f t="shared" si="239"/>
        <v>0</v>
      </c>
      <c r="DD187" s="299">
        <f t="shared" si="240"/>
        <v>0</v>
      </c>
      <c r="DE187" s="299">
        <f t="shared" si="241"/>
        <v>0</v>
      </c>
    </row>
    <row r="188" spans="2:109" x14ac:dyDescent="0.2">
      <c r="B188" s="368"/>
      <c r="C188" s="368"/>
      <c r="D188" s="315"/>
      <c r="E188" s="315"/>
      <c r="F188" s="315"/>
      <c r="G188" s="368"/>
      <c r="H188" s="368"/>
      <c r="I188" s="368"/>
      <c r="J188" s="368"/>
      <c r="K188" s="368"/>
      <c r="M188" s="344" t="str">
        <f t="shared" si="163"/>
        <v/>
      </c>
      <c r="N188" s="367" t="str">
        <f t="shared" si="243"/>
        <v/>
      </c>
      <c r="O188" s="344" t="str">
        <f t="shared" si="242"/>
        <v/>
      </c>
      <c r="P188" s="347"/>
      <c r="Q188" s="232" t="str">
        <f t="shared" si="164"/>
        <v/>
      </c>
      <c r="AB188" s="314" t="str">
        <f t="shared" si="165"/>
        <v/>
      </c>
      <c r="AC188" s="312" t="str">
        <f t="shared" si="166"/>
        <v/>
      </c>
      <c r="AD188" s="313" t="str">
        <f t="shared" si="167"/>
        <v/>
      </c>
      <c r="AE188" s="312" t="str">
        <f t="shared" si="168"/>
        <v/>
      </c>
      <c r="AF188" s="313" t="str">
        <f t="shared" si="169"/>
        <v/>
      </c>
      <c r="AG188" s="312" t="str">
        <f t="shared" si="170"/>
        <v/>
      </c>
      <c r="AH188" s="313" t="str">
        <f t="shared" si="171"/>
        <v/>
      </c>
      <c r="AI188" s="312" t="str">
        <f t="shared" si="172"/>
        <v/>
      </c>
      <c r="AJ188" s="311" t="str">
        <f t="shared" si="173"/>
        <v/>
      </c>
      <c r="AK188" s="310" t="str">
        <f t="shared" si="174"/>
        <v/>
      </c>
      <c r="AL188" s="310" t="str">
        <f t="shared" si="175"/>
        <v/>
      </c>
      <c r="AM188" s="309" t="str">
        <f t="shared" si="176"/>
        <v/>
      </c>
      <c r="AN188" s="309" t="str">
        <f t="shared" si="177"/>
        <v/>
      </c>
      <c r="AP188" s="306">
        <f t="shared" si="178"/>
        <v>0</v>
      </c>
      <c r="AQ188" s="306">
        <f t="shared" si="179"/>
        <v>0</v>
      </c>
      <c r="AR188" s="308">
        <f t="shared" si="180"/>
        <v>0</v>
      </c>
      <c r="AS188" s="306">
        <f t="shared" si="181"/>
        <v>0</v>
      </c>
      <c r="AT188" s="306">
        <f t="shared" si="182"/>
        <v>0</v>
      </c>
      <c r="AU188" s="306">
        <f t="shared" si="183"/>
        <v>0</v>
      </c>
      <c r="AV188" s="306">
        <f t="shared" si="184"/>
        <v>0</v>
      </c>
      <c r="AW188" s="306">
        <f t="shared" si="185"/>
        <v>0</v>
      </c>
      <c r="AX188" s="306">
        <f t="shared" si="186"/>
        <v>0</v>
      </c>
      <c r="AY188" s="305">
        <f t="shared" si="187"/>
        <v>0</v>
      </c>
      <c r="AZ188" s="304">
        <f t="shared" si="188"/>
        <v>0</v>
      </c>
      <c r="BA188" s="301">
        <f t="shared" si="189"/>
        <v>0</v>
      </c>
      <c r="BB188" s="301">
        <f t="shared" si="190"/>
        <v>0</v>
      </c>
      <c r="BC188" s="301">
        <f t="shared" si="191"/>
        <v>0</v>
      </c>
      <c r="BD188" s="301">
        <f t="shared" si="192"/>
        <v>0</v>
      </c>
      <c r="BE188" s="301">
        <f t="shared" si="193"/>
        <v>0</v>
      </c>
      <c r="BF188" s="301">
        <f t="shared" si="194"/>
        <v>0</v>
      </c>
      <c r="BG188" s="301">
        <f t="shared" si="195"/>
        <v>0</v>
      </c>
      <c r="BH188" s="301">
        <f t="shared" si="196"/>
        <v>0</v>
      </c>
      <c r="BI188" s="301">
        <f t="shared" si="197"/>
        <v>0</v>
      </c>
      <c r="BJ188" s="300">
        <f t="shared" si="198"/>
        <v>0</v>
      </c>
      <c r="BL188" s="306">
        <f t="shared" si="199"/>
        <v>0</v>
      </c>
      <c r="BM188" s="306">
        <f t="shared" si="200"/>
        <v>0</v>
      </c>
      <c r="BN188" s="308">
        <f t="shared" si="201"/>
        <v>0</v>
      </c>
      <c r="BO188" s="307">
        <f t="shared" si="202"/>
        <v>0</v>
      </c>
      <c r="BP188" s="307">
        <f t="shared" si="203"/>
        <v>0</v>
      </c>
      <c r="BQ188" s="306">
        <f t="shared" si="204"/>
        <v>0</v>
      </c>
      <c r="BR188" s="306">
        <f t="shared" si="205"/>
        <v>0</v>
      </c>
      <c r="BS188" s="306">
        <f t="shared" si="206"/>
        <v>0</v>
      </c>
      <c r="BT188" s="306">
        <f t="shared" si="207"/>
        <v>0</v>
      </c>
      <c r="BU188" s="305">
        <f t="shared" si="208"/>
        <v>0</v>
      </c>
      <c r="BV188" s="304">
        <f t="shared" si="209"/>
        <v>0</v>
      </c>
      <c r="BW188" s="301">
        <f t="shared" si="210"/>
        <v>0</v>
      </c>
      <c r="BX188" s="301">
        <f t="shared" si="211"/>
        <v>0</v>
      </c>
      <c r="BY188" s="301">
        <f t="shared" si="212"/>
        <v>0</v>
      </c>
      <c r="BZ188" s="301">
        <f t="shared" si="213"/>
        <v>0</v>
      </c>
      <c r="CA188" s="301">
        <f t="shared" si="214"/>
        <v>0</v>
      </c>
      <c r="CB188" s="301">
        <f t="shared" si="215"/>
        <v>0</v>
      </c>
      <c r="CC188" s="301">
        <f t="shared" si="216"/>
        <v>0</v>
      </c>
      <c r="CD188" s="301">
        <f t="shared" si="217"/>
        <v>0</v>
      </c>
      <c r="CE188" s="301">
        <f t="shared" si="218"/>
        <v>0</v>
      </c>
      <c r="CF188" s="300">
        <f t="shared" si="219"/>
        <v>0</v>
      </c>
      <c r="CG188" s="300"/>
      <c r="CH188" s="300">
        <f t="shared" si="220"/>
        <v>0</v>
      </c>
      <c r="CI188" s="300">
        <f t="shared" si="221"/>
        <v>0</v>
      </c>
      <c r="CJ188" s="300">
        <f t="shared" si="222"/>
        <v>0</v>
      </c>
      <c r="CK188" s="300">
        <f t="shared" si="223"/>
        <v>0</v>
      </c>
      <c r="CL188" s="303"/>
      <c r="CM188" s="302">
        <f t="shared" si="224"/>
        <v>0</v>
      </c>
      <c r="CN188" s="302">
        <f t="shared" si="225"/>
        <v>0</v>
      </c>
      <c r="CO188" s="301">
        <f t="shared" si="226"/>
        <v>0</v>
      </c>
      <c r="CP188" s="301">
        <f t="shared" si="227"/>
        <v>0</v>
      </c>
      <c r="CQ188" s="301">
        <f t="shared" si="228"/>
        <v>0</v>
      </c>
      <c r="CR188" s="301">
        <f t="shared" si="229"/>
        <v>0</v>
      </c>
      <c r="CS188" s="301">
        <f t="shared" si="230"/>
        <v>0</v>
      </c>
      <c r="CT188" s="301">
        <f t="shared" si="231"/>
        <v>0</v>
      </c>
      <c r="CU188" s="301">
        <f t="shared" si="232"/>
        <v>0</v>
      </c>
      <c r="CV188" s="301">
        <f t="shared" si="233"/>
        <v>0</v>
      </c>
      <c r="CW188" s="301">
        <f t="shared" si="234"/>
        <v>0</v>
      </c>
      <c r="CX188" s="301">
        <f t="shared" si="235"/>
        <v>0</v>
      </c>
      <c r="CY188" s="301">
        <f t="shared" si="236"/>
        <v>0</v>
      </c>
      <c r="CZ188" s="301">
        <f t="shared" si="237"/>
        <v>0</v>
      </c>
      <c r="DA188" s="300">
        <f t="shared" si="238"/>
        <v>0</v>
      </c>
      <c r="DC188" s="299">
        <f t="shared" si="239"/>
        <v>0</v>
      </c>
      <c r="DD188" s="299">
        <f t="shared" si="240"/>
        <v>0</v>
      </c>
      <c r="DE188" s="299">
        <f t="shared" si="241"/>
        <v>0</v>
      </c>
    </row>
    <row r="189" spans="2:109" x14ac:dyDescent="0.2">
      <c r="B189" s="368"/>
      <c r="C189" s="368"/>
      <c r="D189" s="315"/>
      <c r="E189" s="315"/>
      <c r="F189" s="315"/>
      <c r="G189" s="368"/>
      <c r="H189" s="368"/>
      <c r="I189" s="368"/>
      <c r="J189" s="368"/>
      <c r="K189" s="368"/>
      <c r="M189" s="344" t="str">
        <f t="shared" si="163"/>
        <v/>
      </c>
      <c r="N189" s="367" t="str">
        <f t="shared" si="243"/>
        <v/>
      </c>
      <c r="O189" s="344" t="str">
        <f t="shared" si="242"/>
        <v/>
      </c>
      <c r="P189" s="347"/>
      <c r="Q189" s="232" t="str">
        <f t="shared" si="164"/>
        <v/>
      </c>
      <c r="AB189" s="314" t="str">
        <f t="shared" si="165"/>
        <v/>
      </c>
      <c r="AC189" s="312" t="str">
        <f t="shared" si="166"/>
        <v/>
      </c>
      <c r="AD189" s="313" t="str">
        <f t="shared" si="167"/>
        <v/>
      </c>
      <c r="AE189" s="312" t="str">
        <f t="shared" si="168"/>
        <v/>
      </c>
      <c r="AF189" s="313" t="str">
        <f t="shared" si="169"/>
        <v/>
      </c>
      <c r="AG189" s="312" t="str">
        <f t="shared" si="170"/>
        <v/>
      </c>
      <c r="AH189" s="313" t="str">
        <f t="shared" si="171"/>
        <v/>
      </c>
      <c r="AI189" s="312" t="str">
        <f t="shared" si="172"/>
        <v/>
      </c>
      <c r="AJ189" s="311" t="str">
        <f t="shared" si="173"/>
        <v/>
      </c>
      <c r="AK189" s="310" t="str">
        <f t="shared" si="174"/>
        <v/>
      </c>
      <c r="AL189" s="310" t="str">
        <f t="shared" si="175"/>
        <v/>
      </c>
      <c r="AM189" s="309" t="str">
        <f t="shared" si="176"/>
        <v/>
      </c>
      <c r="AN189" s="309" t="str">
        <f t="shared" si="177"/>
        <v/>
      </c>
      <c r="AP189" s="306">
        <f t="shared" si="178"/>
        <v>0</v>
      </c>
      <c r="AQ189" s="306">
        <f t="shared" si="179"/>
        <v>0</v>
      </c>
      <c r="AR189" s="308">
        <f t="shared" si="180"/>
        <v>0</v>
      </c>
      <c r="AS189" s="306">
        <f t="shared" si="181"/>
        <v>0</v>
      </c>
      <c r="AT189" s="306">
        <f t="shared" si="182"/>
        <v>0</v>
      </c>
      <c r="AU189" s="306">
        <f t="shared" si="183"/>
        <v>0</v>
      </c>
      <c r="AV189" s="306">
        <f t="shared" si="184"/>
        <v>0</v>
      </c>
      <c r="AW189" s="306">
        <f t="shared" si="185"/>
        <v>0</v>
      </c>
      <c r="AX189" s="306">
        <f t="shared" si="186"/>
        <v>0</v>
      </c>
      <c r="AY189" s="305">
        <f t="shared" si="187"/>
        <v>0</v>
      </c>
      <c r="AZ189" s="304">
        <f t="shared" si="188"/>
        <v>0</v>
      </c>
      <c r="BA189" s="301">
        <f t="shared" si="189"/>
        <v>0</v>
      </c>
      <c r="BB189" s="301">
        <f t="shared" si="190"/>
        <v>0</v>
      </c>
      <c r="BC189" s="301">
        <f t="shared" si="191"/>
        <v>0</v>
      </c>
      <c r="BD189" s="301">
        <f t="shared" si="192"/>
        <v>0</v>
      </c>
      <c r="BE189" s="301">
        <f t="shared" si="193"/>
        <v>0</v>
      </c>
      <c r="BF189" s="301">
        <f t="shared" si="194"/>
        <v>0</v>
      </c>
      <c r="BG189" s="301">
        <f t="shared" si="195"/>
        <v>0</v>
      </c>
      <c r="BH189" s="301">
        <f t="shared" si="196"/>
        <v>0</v>
      </c>
      <c r="BI189" s="301">
        <f t="shared" si="197"/>
        <v>0</v>
      </c>
      <c r="BJ189" s="300">
        <f t="shared" si="198"/>
        <v>0</v>
      </c>
      <c r="BL189" s="306">
        <f t="shared" si="199"/>
        <v>0</v>
      </c>
      <c r="BM189" s="306">
        <f t="shared" si="200"/>
        <v>0</v>
      </c>
      <c r="BN189" s="308">
        <f t="shared" si="201"/>
        <v>0</v>
      </c>
      <c r="BO189" s="307">
        <f t="shared" si="202"/>
        <v>0</v>
      </c>
      <c r="BP189" s="307">
        <f t="shared" si="203"/>
        <v>0</v>
      </c>
      <c r="BQ189" s="306">
        <f t="shared" si="204"/>
        <v>0</v>
      </c>
      <c r="BR189" s="306">
        <f t="shared" si="205"/>
        <v>0</v>
      </c>
      <c r="BS189" s="306">
        <f t="shared" si="206"/>
        <v>0</v>
      </c>
      <c r="BT189" s="306">
        <f t="shared" si="207"/>
        <v>0</v>
      </c>
      <c r="BU189" s="305">
        <f t="shared" si="208"/>
        <v>0</v>
      </c>
      <c r="BV189" s="304">
        <f t="shared" si="209"/>
        <v>0</v>
      </c>
      <c r="BW189" s="301">
        <f t="shared" si="210"/>
        <v>0</v>
      </c>
      <c r="BX189" s="301">
        <f t="shared" si="211"/>
        <v>0</v>
      </c>
      <c r="BY189" s="301">
        <f t="shared" si="212"/>
        <v>0</v>
      </c>
      <c r="BZ189" s="301">
        <f t="shared" si="213"/>
        <v>0</v>
      </c>
      <c r="CA189" s="301">
        <f t="shared" si="214"/>
        <v>0</v>
      </c>
      <c r="CB189" s="301">
        <f t="shared" si="215"/>
        <v>0</v>
      </c>
      <c r="CC189" s="301">
        <f t="shared" si="216"/>
        <v>0</v>
      </c>
      <c r="CD189" s="301">
        <f t="shared" si="217"/>
        <v>0</v>
      </c>
      <c r="CE189" s="301">
        <f t="shared" si="218"/>
        <v>0</v>
      </c>
      <c r="CF189" s="300">
        <f t="shared" si="219"/>
        <v>0</v>
      </c>
      <c r="CG189" s="300"/>
      <c r="CH189" s="300">
        <f t="shared" si="220"/>
        <v>0</v>
      </c>
      <c r="CI189" s="300">
        <f t="shared" si="221"/>
        <v>0</v>
      </c>
      <c r="CJ189" s="300">
        <f t="shared" si="222"/>
        <v>0</v>
      </c>
      <c r="CK189" s="300">
        <f t="shared" si="223"/>
        <v>0</v>
      </c>
      <c r="CL189" s="303"/>
      <c r="CM189" s="302">
        <f t="shared" si="224"/>
        <v>0</v>
      </c>
      <c r="CN189" s="302">
        <f t="shared" si="225"/>
        <v>0</v>
      </c>
      <c r="CO189" s="301">
        <f t="shared" si="226"/>
        <v>0</v>
      </c>
      <c r="CP189" s="301">
        <f t="shared" si="227"/>
        <v>0</v>
      </c>
      <c r="CQ189" s="301">
        <f t="shared" si="228"/>
        <v>0</v>
      </c>
      <c r="CR189" s="301">
        <f t="shared" si="229"/>
        <v>0</v>
      </c>
      <c r="CS189" s="301">
        <f t="shared" si="230"/>
        <v>0</v>
      </c>
      <c r="CT189" s="301">
        <f t="shared" si="231"/>
        <v>0</v>
      </c>
      <c r="CU189" s="301">
        <f t="shared" si="232"/>
        <v>0</v>
      </c>
      <c r="CV189" s="301">
        <f t="shared" si="233"/>
        <v>0</v>
      </c>
      <c r="CW189" s="301">
        <f t="shared" si="234"/>
        <v>0</v>
      </c>
      <c r="CX189" s="301">
        <f t="shared" si="235"/>
        <v>0</v>
      </c>
      <c r="CY189" s="301">
        <f t="shared" si="236"/>
        <v>0</v>
      </c>
      <c r="CZ189" s="301">
        <f t="shared" si="237"/>
        <v>0</v>
      </c>
      <c r="DA189" s="300">
        <f t="shared" si="238"/>
        <v>0</v>
      </c>
      <c r="DC189" s="299">
        <f t="shared" si="239"/>
        <v>0</v>
      </c>
      <c r="DD189" s="299">
        <f t="shared" si="240"/>
        <v>0</v>
      </c>
      <c r="DE189" s="299">
        <f t="shared" si="241"/>
        <v>0</v>
      </c>
    </row>
    <row r="190" spans="2:109" x14ac:dyDescent="0.2">
      <c r="B190" s="368"/>
      <c r="C190" s="368"/>
      <c r="D190" s="315"/>
      <c r="E190" s="315"/>
      <c r="F190" s="315"/>
      <c r="G190" s="368"/>
      <c r="H190" s="368"/>
      <c r="I190" s="368"/>
      <c r="J190" s="368"/>
      <c r="K190" s="368"/>
      <c r="M190" s="344" t="str">
        <f t="shared" si="163"/>
        <v/>
      </c>
      <c r="N190" s="367" t="str">
        <f t="shared" si="243"/>
        <v/>
      </c>
      <c r="O190" s="344" t="str">
        <f t="shared" si="242"/>
        <v/>
      </c>
      <c r="P190" s="347"/>
      <c r="Q190" s="232" t="str">
        <f t="shared" si="164"/>
        <v/>
      </c>
      <c r="AB190" s="314" t="str">
        <f t="shared" si="165"/>
        <v/>
      </c>
      <c r="AC190" s="312" t="str">
        <f t="shared" si="166"/>
        <v/>
      </c>
      <c r="AD190" s="313" t="str">
        <f t="shared" si="167"/>
        <v/>
      </c>
      <c r="AE190" s="312" t="str">
        <f t="shared" si="168"/>
        <v/>
      </c>
      <c r="AF190" s="313" t="str">
        <f t="shared" si="169"/>
        <v/>
      </c>
      <c r="AG190" s="312" t="str">
        <f t="shared" si="170"/>
        <v/>
      </c>
      <c r="AH190" s="313" t="str">
        <f t="shared" si="171"/>
        <v/>
      </c>
      <c r="AI190" s="312" t="str">
        <f t="shared" si="172"/>
        <v/>
      </c>
      <c r="AJ190" s="311" t="str">
        <f t="shared" si="173"/>
        <v/>
      </c>
      <c r="AK190" s="310" t="str">
        <f t="shared" si="174"/>
        <v/>
      </c>
      <c r="AL190" s="310" t="str">
        <f t="shared" si="175"/>
        <v/>
      </c>
      <c r="AM190" s="309" t="str">
        <f t="shared" si="176"/>
        <v/>
      </c>
      <c r="AN190" s="309" t="str">
        <f t="shared" si="177"/>
        <v/>
      </c>
      <c r="AP190" s="306">
        <f t="shared" si="178"/>
        <v>0</v>
      </c>
      <c r="AQ190" s="306">
        <f t="shared" si="179"/>
        <v>0</v>
      </c>
      <c r="AR190" s="308">
        <f t="shared" si="180"/>
        <v>0</v>
      </c>
      <c r="AS190" s="306">
        <f t="shared" si="181"/>
        <v>0</v>
      </c>
      <c r="AT190" s="306">
        <f t="shared" si="182"/>
        <v>0</v>
      </c>
      <c r="AU190" s="306">
        <f t="shared" si="183"/>
        <v>0</v>
      </c>
      <c r="AV190" s="306">
        <f t="shared" si="184"/>
        <v>0</v>
      </c>
      <c r="AW190" s="306">
        <f t="shared" si="185"/>
        <v>0</v>
      </c>
      <c r="AX190" s="306">
        <f t="shared" si="186"/>
        <v>0</v>
      </c>
      <c r="AY190" s="305">
        <f t="shared" si="187"/>
        <v>0</v>
      </c>
      <c r="AZ190" s="304">
        <f t="shared" si="188"/>
        <v>0</v>
      </c>
      <c r="BA190" s="301">
        <f t="shared" si="189"/>
        <v>0</v>
      </c>
      <c r="BB190" s="301">
        <f t="shared" si="190"/>
        <v>0</v>
      </c>
      <c r="BC190" s="301">
        <f t="shared" si="191"/>
        <v>0</v>
      </c>
      <c r="BD190" s="301">
        <f t="shared" si="192"/>
        <v>0</v>
      </c>
      <c r="BE190" s="301">
        <f t="shared" si="193"/>
        <v>0</v>
      </c>
      <c r="BF190" s="301">
        <f t="shared" si="194"/>
        <v>0</v>
      </c>
      <c r="BG190" s="301">
        <f t="shared" si="195"/>
        <v>0</v>
      </c>
      <c r="BH190" s="301">
        <f t="shared" si="196"/>
        <v>0</v>
      </c>
      <c r="BI190" s="301">
        <f t="shared" si="197"/>
        <v>0</v>
      </c>
      <c r="BJ190" s="300">
        <f t="shared" si="198"/>
        <v>0</v>
      </c>
      <c r="BL190" s="306">
        <f t="shared" si="199"/>
        <v>0</v>
      </c>
      <c r="BM190" s="306">
        <f t="shared" si="200"/>
        <v>0</v>
      </c>
      <c r="BN190" s="308">
        <f t="shared" si="201"/>
        <v>0</v>
      </c>
      <c r="BO190" s="307">
        <f t="shared" si="202"/>
        <v>0</v>
      </c>
      <c r="BP190" s="307">
        <f t="shared" si="203"/>
        <v>0</v>
      </c>
      <c r="BQ190" s="306">
        <f t="shared" si="204"/>
        <v>0</v>
      </c>
      <c r="BR190" s="306">
        <f t="shared" si="205"/>
        <v>0</v>
      </c>
      <c r="BS190" s="306">
        <f t="shared" si="206"/>
        <v>0</v>
      </c>
      <c r="BT190" s="306">
        <f t="shared" si="207"/>
        <v>0</v>
      </c>
      <c r="BU190" s="305">
        <f t="shared" si="208"/>
        <v>0</v>
      </c>
      <c r="BV190" s="304">
        <f t="shared" si="209"/>
        <v>0</v>
      </c>
      <c r="BW190" s="301">
        <f t="shared" si="210"/>
        <v>0</v>
      </c>
      <c r="BX190" s="301">
        <f t="shared" si="211"/>
        <v>0</v>
      </c>
      <c r="BY190" s="301">
        <f t="shared" si="212"/>
        <v>0</v>
      </c>
      <c r="BZ190" s="301">
        <f t="shared" si="213"/>
        <v>0</v>
      </c>
      <c r="CA190" s="301">
        <f t="shared" si="214"/>
        <v>0</v>
      </c>
      <c r="CB190" s="301">
        <f t="shared" si="215"/>
        <v>0</v>
      </c>
      <c r="CC190" s="301">
        <f t="shared" si="216"/>
        <v>0</v>
      </c>
      <c r="CD190" s="301">
        <f t="shared" si="217"/>
        <v>0</v>
      </c>
      <c r="CE190" s="301">
        <f t="shared" si="218"/>
        <v>0</v>
      </c>
      <c r="CF190" s="300">
        <f t="shared" si="219"/>
        <v>0</v>
      </c>
      <c r="CG190" s="300"/>
      <c r="CH190" s="300">
        <f t="shared" si="220"/>
        <v>0</v>
      </c>
      <c r="CI190" s="300">
        <f t="shared" si="221"/>
        <v>0</v>
      </c>
      <c r="CJ190" s="300">
        <f t="shared" si="222"/>
        <v>0</v>
      </c>
      <c r="CK190" s="300">
        <f t="shared" si="223"/>
        <v>0</v>
      </c>
      <c r="CL190" s="303"/>
      <c r="CM190" s="302">
        <f t="shared" si="224"/>
        <v>0</v>
      </c>
      <c r="CN190" s="302">
        <f t="shared" si="225"/>
        <v>0</v>
      </c>
      <c r="CO190" s="301">
        <f t="shared" si="226"/>
        <v>0</v>
      </c>
      <c r="CP190" s="301">
        <f t="shared" si="227"/>
        <v>0</v>
      </c>
      <c r="CQ190" s="301">
        <f t="shared" si="228"/>
        <v>0</v>
      </c>
      <c r="CR190" s="301">
        <f t="shared" si="229"/>
        <v>0</v>
      </c>
      <c r="CS190" s="301">
        <f t="shared" si="230"/>
        <v>0</v>
      </c>
      <c r="CT190" s="301">
        <f t="shared" si="231"/>
        <v>0</v>
      </c>
      <c r="CU190" s="301">
        <f t="shared" si="232"/>
        <v>0</v>
      </c>
      <c r="CV190" s="301">
        <f t="shared" si="233"/>
        <v>0</v>
      </c>
      <c r="CW190" s="301">
        <f t="shared" si="234"/>
        <v>0</v>
      </c>
      <c r="CX190" s="301">
        <f t="shared" si="235"/>
        <v>0</v>
      </c>
      <c r="CY190" s="301">
        <f t="shared" si="236"/>
        <v>0</v>
      </c>
      <c r="CZ190" s="301">
        <f t="shared" si="237"/>
        <v>0</v>
      </c>
      <c r="DA190" s="300">
        <f t="shared" si="238"/>
        <v>0</v>
      </c>
      <c r="DC190" s="299">
        <f t="shared" si="239"/>
        <v>0</v>
      </c>
      <c r="DD190" s="299">
        <f t="shared" si="240"/>
        <v>0</v>
      </c>
      <c r="DE190" s="299">
        <f t="shared" si="241"/>
        <v>0</v>
      </c>
    </row>
    <row r="191" spans="2:109" x14ac:dyDescent="0.2">
      <c r="B191" s="368"/>
      <c r="C191" s="368"/>
      <c r="D191" s="315"/>
      <c r="E191" s="315"/>
      <c r="F191" s="315"/>
      <c r="G191" s="368"/>
      <c r="H191" s="368"/>
      <c r="I191" s="368"/>
      <c r="J191" s="368"/>
      <c r="K191" s="368"/>
      <c r="M191" s="344" t="str">
        <f t="shared" si="163"/>
        <v/>
      </c>
      <c r="N191" s="367" t="str">
        <f t="shared" si="243"/>
        <v/>
      </c>
      <c r="O191" s="344" t="str">
        <f t="shared" si="242"/>
        <v/>
      </c>
      <c r="P191" s="347"/>
      <c r="Q191" s="232" t="str">
        <f t="shared" si="164"/>
        <v/>
      </c>
      <c r="AB191" s="314" t="str">
        <f t="shared" si="165"/>
        <v/>
      </c>
      <c r="AC191" s="312" t="str">
        <f t="shared" si="166"/>
        <v/>
      </c>
      <c r="AD191" s="313" t="str">
        <f t="shared" si="167"/>
        <v/>
      </c>
      <c r="AE191" s="312" t="str">
        <f t="shared" si="168"/>
        <v/>
      </c>
      <c r="AF191" s="313" t="str">
        <f t="shared" si="169"/>
        <v/>
      </c>
      <c r="AG191" s="312" t="str">
        <f t="shared" si="170"/>
        <v/>
      </c>
      <c r="AH191" s="313" t="str">
        <f t="shared" si="171"/>
        <v/>
      </c>
      <c r="AI191" s="312" t="str">
        <f t="shared" si="172"/>
        <v/>
      </c>
      <c r="AJ191" s="311" t="str">
        <f t="shared" si="173"/>
        <v/>
      </c>
      <c r="AK191" s="310" t="str">
        <f t="shared" si="174"/>
        <v/>
      </c>
      <c r="AL191" s="310" t="str">
        <f t="shared" si="175"/>
        <v/>
      </c>
      <c r="AM191" s="309" t="str">
        <f t="shared" si="176"/>
        <v/>
      </c>
      <c r="AN191" s="309" t="str">
        <f t="shared" si="177"/>
        <v/>
      </c>
      <c r="AP191" s="306">
        <f t="shared" si="178"/>
        <v>0</v>
      </c>
      <c r="AQ191" s="306">
        <f t="shared" si="179"/>
        <v>0</v>
      </c>
      <c r="AR191" s="308">
        <f t="shared" si="180"/>
        <v>0</v>
      </c>
      <c r="AS191" s="306">
        <f t="shared" si="181"/>
        <v>0</v>
      </c>
      <c r="AT191" s="306">
        <f t="shared" si="182"/>
        <v>0</v>
      </c>
      <c r="AU191" s="306">
        <f t="shared" si="183"/>
        <v>0</v>
      </c>
      <c r="AV191" s="306">
        <f t="shared" si="184"/>
        <v>0</v>
      </c>
      <c r="AW191" s="306">
        <f t="shared" si="185"/>
        <v>0</v>
      </c>
      <c r="AX191" s="306">
        <f t="shared" si="186"/>
        <v>0</v>
      </c>
      <c r="AY191" s="305">
        <f t="shared" si="187"/>
        <v>0</v>
      </c>
      <c r="AZ191" s="304">
        <f t="shared" si="188"/>
        <v>0</v>
      </c>
      <c r="BA191" s="301">
        <f t="shared" si="189"/>
        <v>0</v>
      </c>
      <c r="BB191" s="301">
        <f t="shared" si="190"/>
        <v>0</v>
      </c>
      <c r="BC191" s="301">
        <f t="shared" si="191"/>
        <v>0</v>
      </c>
      <c r="BD191" s="301">
        <f t="shared" si="192"/>
        <v>0</v>
      </c>
      <c r="BE191" s="301">
        <f t="shared" si="193"/>
        <v>0</v>
      </c>
      <c r="BF191" s="301">
        <f t="shared" si="194"/>
        <v>0</v>
      </c>
      <c r="BG191" s="301">
        <f t="shared" si="195"/>
        <v>0</v>
      </c>
      <c r="BH191" s="301">
        <f t="shared" si="196"/>
        <v>0</v>
      </c>
      <c r="BI191" s="301">
        <f t="shared" si="197"/>
        <v>0</v>
      </c>
      <c r="BJ191" s="300">
        <f t="shared" si="198"/>
        <v>0</v>
      </c>
      <c r="BL191" s="306">
        <f t="shared" si="199"/>
        <v>0</v>
      </c>
      <c r="BM191" s="306">
        <f t="shared" si="200"/>
        <v>0</v>
      </c>
      <c r="BN191" s="308">
        <f t="shared" si="201"/>
        <v>0</v>
      </c>
      <c r="BO191" s="307">
        <f t="shared" si="202"/>
        <v>0</v>
      </c>
      <c r="BP191" s="307">
        <f t="shared" si="203"/>
        <v>0</v>
      </c>
      <c r="BQ191" s="306">
        <f t="shared" si="204"/>
        <v>0</v>
      </c>
      <c r="BR191" s="306">
        <f t="shared" si="205"/>
        <v>0</v>
      </c>
      <c r="BS191" s="306">
        <f t="shared" si="206"/>
        <v>0</v>
      </c>
      <c r="BT191" s="306">
        <f t="shared" si="207"/>
        <v>0</v>
      </c>
      <c r="BU191" s="305">
        <f t="shared" si="208"/>
        <v>0</v>
      </c>
      <c r="BV191" s="304">
        <f t="shared" si="209"/>
        <v>0</v>
      </c>
      <c r="BW191" s="301">
        <f t="shared" si="210"/>
        <v>0</v>
      </c>
      <c r="BX191" s="301">
        <f t="shared" si="211"/>
        <v>0</v>
      </c>
      <c r="BY191" s="301">
        <f t="shared" si="212"/>
        <v>0</v>
      </c>
      <c r="BZ191" s="301">
        <f t="shared" si="213"/>
        <v>0</v>
      </c>
      <c r="CA191" s="301">
        <f t="shared" si="214"/>
        <v>0</v>
      </c>
      <c r="CB191" s="301">
        <f t="shared" si="215"/>
        <v>0</v>
      </c>
      <c r="CC191" s="301">
        <f t="shared" si="216"/>
        <v>0</v>
      </c>
      <c r="CD191" s="301">
        <f t="shared" si="217"/>
        <v>0</v>
      </c>
      <c r="CE191" s="301">
        <f t="shared" si="218"/>
        <v>0</v>
      </c>
      <c r="CF191" s="300">
        <f t="shared" si="219"/>
        <v>0</v>
      </c>
      <c r="CG191" s="300"/>
      <c r="CH191" s="300">
        <f t="shared" si="220"/>
        <v>0</v>
      </c>
      <c r="CI191" s="300">
        <f t="shared" si="221"/>
        <v>0</v>
      </c>
      <c r="CJ191" s="300">
        <f t="shared" si="222"/>
        <v>0</v>
      </c>
      <c r="CK191" s="300">
        <f t="shared" si="223"/>
        <v>0</v>
      </c>
      <c r="CL191" s="303"/>
      <c r="CM191" s="302">
        <f t="shared" si="224"/>
        <v>0</v>
      </c>
      <c r="CN191" s="302">
        <f t="shared" si="225"/>
        <v>0</v>
      </c>
      <c r="CO191" s="301">
        <f t="shared" si="226"/>
        <v>0</v>
      </c>
      <c r="CP191" s="301">
        <f t="shared" si="227"/>
        <v>0</v>
      </c>
      <c r="CQ191" s="301">
        <f t="shared" si="228"/>
        <v>0</v>
      </c>
      <c r="CR191" s="301">
        <f t="shared" si="229"/>
        <v>0</v>
      </c>
      <c r="CS191" s="301">
        <f t="shared" si="230"/>
        <v>0</v>
      </c>
      <c r="CT191" s="301">
        <f t="shared" si="231"/>
        <v>0</v>
      </c>
      <c r="CU191" s="301">
        <f t="shared" si="232"/>
        <v>0</v>
      </c>
      <c r="CV191" s="301">
        <f t="shared" si="233"/>
        <v>0</v>
      </c>
      <c r="CW191" s="301">
        <f t="shared" si="234"/>
        <v>0</v>
      </c>
      <c r="CX191" s="301">
        <f t="shared" si="235"/>
        <v>0</v>
      </c>
      <c r="CY191" s="301">
        <f t="shared" si="236"/>
        <v>0</v>
      </c>
      <c r="CZ191" s="301">
        <f t="shared" si="237"/>
        <v>0</v>
      </c>
      <c r="DA191" s="300">
        <f t="shared" si="238"/>
        <v>0</v>
      </c>
      <c r="DC191" s="299">
        <f t="shared" si="239"/>
        <v>0</v>
      </c>
      <c r="DD191" s="299">
        <f t="shared" si="240"/>
        <v>0</v>
      </c>
      <c r="DE191" s="299">
        <f t="shared" si="241"/>
        <v>0</v>
      </c>
    </row>
    <row r="192" spans="2:109" x14ac:dyDescent="0.2">
      <c r="B192" s="368"/>
      <c r="C192" s="368"/>
      <c r="D192" s="315"/>
      <c r="E192" s="315"/>
      <c r="F192" s="315"/>
      <c r="G192" s="368"/>
      <c r="H192" s="368"/>
      <c r="I192" s="368"/>
      <c r="J192" s="368"/>
      <c r="K192" s="368"/>
      <c r="M192" s="344" t="str">
        <f t="shared" si="163"/>
        <v/>
      </c>
      <c r="N192" s="367" t="str">
        <f t="shared" si="243"/>
        <v/>
      </c>
      <c r="O192" s="344" t="str">
        <f t="shared" si="242"/>
        <v/>
      </c>
      <c r="P192" s="347"/>
      <c r="Q192" s="232" t="str">
        <f t="shared" si="164"/>
        <v/>
      </c>
      <c r="AB192" s="314" t="str">
        <f t="shared" si="165"/>
        <v/>
      </c>
      <c r="AC192" s="312" t="str">
        <f t="shared" si="166"/>
        <v/>
      </c>
      <c r="AD192" s="313" t="str">
        <f t="shared" si="167"/>
        <v/>
      </c>
      <c r="AE192" s="312" t="str">
        <f t="shared" si="168"/>
        <v/>
      </c>
      <c r="AF192" s="313" t="str">
        <f t="shared" si="169"/>
        <v/>
      </c>
      <c r="AG192" s="312" t="str">
        <f t="shared" si="170"/>
        <v/>
      </c>
      <c r="AH192" s="313" t="str">
        <f t="shared" si="171"/>
        <v/>
      </c>
      <c r="AI192" s="312" t="str">
        <f t="shared" si="172"/>
        <v/>
      </c>
      <c r="AJ192" s="311" t="str">
        <f t="shared" si="173"/>
        <v/>
      </c>
      <c r="AK192" s="310" t="str">
        <f t="shared" si="174"/>
        <v/>
      </c>
      <c r="AL192" s="310" t="str">
        <f t="shared" si="175"/>
        <v/>
      </c>
      <c r="AM192" s="309" t="str">
        <f t="shared" si="176"/>
        <v/>
      </c>
      <c r="AN192" s="309" t="str">
        <f t="shared" si="177"/>
        <v/>
      </c>
      <c r="AP192" s="306">
        <f t="shared" si="178"/>
        <v>0</v>
      </c>
      <c r="AQ192" s="306">
        <f t="shared" si="179"/>
        <v>0</v>
      </c>
      <c r="AR192" s="308">
        <f t="shared" si="180"/>
        <v>0</v>
      </c>
      <c r="AS192" s="306">
        <f t="shared" si="181"/>
        <v>0</v>
      </c>
      <c r="AT192" s="306">
        <f t="shared" si="182"/>
        <v>0</v>
      </c>
      <c r="AU192" s="306">
        <f t="shared" si="183"/>
        <v>0</v>
      </c>
      <c r="AV192" s="306">
        <f t="shared" si="184"/>
        <v>0</v>
      </c>
      <c r="AW192" s="306">
        <f t="shared" si="185"/>
        <v>0</v>
      </c>
      <c r="AX192" s="306">
        <f t="shared" si="186"/>
        <v>0</v>
      </c>
      <c r="AY192" s="305">
        <f t="shared" si="187"/>
        <v>0</v>
      </c>
      <c r="AZ192" s="304">
        <f t="shared" si="188"/>
        <v>0</v>
      </c>
      <c r="BA192" s="301">
        <f t="shared" si="189"/>
        <v>0</v>
      </c>
      <c r="BB192" s="301">
        <f t="shared" si="190"/>
        <v>0</v>
      </c>
      <c r="BC192" s="301">
        <f t="shared" si="191"/>
        <v>0</v>
      </c>
      <c r="BD192" s="301">
        <f t="shared" si="192"/>
        <v>0</v>
      </c>
      <c r="BE192" s="301">
        <f t="shared" si="193"/>
        <v>0</v>
      </c>
      <c r="BF192" s="301">
        <f t="shared" si="194"/>
        <v>0</v>
      </c>
      <c r="BG192" s="301">
        <f t="shared" si="195"/>
        <v>0</v>
      </c>
      <c r="BH192" s="301">
        <f t="shared" si="196"/>
        <v>0</v>
      </c>
      <c r="BI192" s="301">
        <f t="shared" si="197"/>
        <v>0</v>
      </c>
      <c r="BJ192" s="300">
        <f t="shared" si="198"/>
        <v>0</v>
      </c>
      <c r="BL192" s="306">
        <f t="shared" si="199"/>
        <v>0</v>
      </c>
      <c r="BM192" s="306">
        <f t="shared" si="200"/>
        <v>0</v>
      </c>
      <c r="BN192" s="308">
        <f t="shared" si="201"/>
        <v>0</v>
      </c>
      <c r="BO192" s="307">
        <f t="shared" si="202"/>
        <v>0</v>
      </c>
      <c r="BP192" s="307">
        <f t="shared" si="203"/>
        <v>0</v>
      </c>
      <c r="BQ192" s="306">
        <f t="shared" si="204"/>
        <v>0</v>
      </c>
      <c r="BR192" s="306">
        <f t="shared" si="205"/>
        <v>0</v>
      </c>
      <c r="BS192" s="306">
        <f t="shared" si="206"/>
        <v>0</v>
      </c>
      <c r="BT192" s="306">
        <f t="shared" si="207"/>
        <v>0</v>
      </c>
      <c r="BU192" s="305">
        <f t="shared" si="208"/>
        <v>0</v>
      </c>
      <c r="BV192" s="304">
        <f t="shared" si="209"/>
        <v>0</v>
      </c>
      <c r="BW192" s="301">
        <f t="shared" si="210"/>
        <v>0</v>
      </c>
      <c r="BX192" s="301">
        <f t="shared" si="211"/>
        <v>0</v>
      </c>
      <c r="BY192" s="301">
        <f t="shared" si="212"/>
        <v>0</v>
      </c>
      <c r="BZ192" s="301">
        <f t="shared" si="213"/>
        <v>0</v>
      </c>
      <c r="CA192" s="301">
        <f t="shared" si="214"/>
        <v>0</v>
      </c>
      <c r="CB192" s="301">
        <f t="shared" si="215"/>
        <v>0</v>
      </c>
      <c r="CC192" s="301">
        <f t="shared" si="216"/>
        <v>0</v>
      </c>
      <c r="CD192" s="301">
        <f t="shared" si="217"/>
        <v>0</v>
      </c>
      <c r="CE192" s="301">
        <f t="shared" si="218"/>
        <v>0</v>
      </c>
      <c r="CF192" s="300">
        <f t="shared" si="219"/>
        <v>0</v>
      </c>
      <c r="CG192" s="300"/>
      <c r="CH192" s="300">
        <f t="shared" si="220"/>
        <v>0</v>
      </c>
      <c r="CI192" s="300">
        <f t="shared" si="221"/>
        <v>0</v>
      </c>
      <c r="CJ192" s="300">
        <f t="shared" si="222"/>
        <v>0</v>
      </c>
      <c r="CK192" s="300">
        <f t="shared" si="223"/>
        <v>0</v>
      </c>
      <c r="CL192" s="303"/>
      <c r="CM192" s="302">
        <f t="shared" si="224"/>
        <v>0</v>
      </c>
      <c r="CN192" s="302">
        <f t="shared" si="225"/>
        <v>0</v>
      </c>
      <c r="CO192" s="301">
        <f t="shared" si="226"/>
        <v>0</v>
      </c>
      <c r="CP192" s="301">
        <f t="shared" si="227"/>
        <v>0</v>
      </c>
      <c r="CQ192" s="301">
        <f t="shared" si="228"/>
        <v>0</v>
      </c>
      <c r="CR192" s="301">
        <f t="shared" si="229"/>
        <v>0</v>
      </c>
      <c r="CS192" s="301">
        <f t="shared" si="230"/>
        <v>0</v>
      </c>
      <c r="CT192" s="301">
        <f t="shared" si="231"/>
        <v>0</v>
      </c>
      <c r="CU192" s="301">
        <f t="shared" si="232"/>
        <v>0</v>
      </c>
      <c r="CV192" s="301">
        <f t="shared" si="233"/>
        <v>0</v>
      </c>
      <c r="CW192" s="301">
        <f t="shared" si="234"/>
        <v>0</v>
      </c>
      <c r="CX192" s="301">
        <f t="shared" si="235"/>
        <v>0</v>
      </c>
      <c r="CY192" s="301">
        <f t="shared" si="236"/>
        <v>0</v>
      </c>
      <c r="CZ192" s="301">
        <f t="shared" si="237"/>
        <v>0</v>
      </c>
      <c r="DA192" s="300">
        <f t="shared" si="238"/>
        <v>0</v>
      </c>
      <c r="DC192" s="299">
        <f t="shared" si="239"/>
        <v>0</v>
      </c>
      <c r="DD192" s="299">
        <f t="shared" si="240"/>
        <v>0</v>
      </c>
      <c r="DE192" s="299">
        <f t="shared" si="241"/>
        <v>0</v>
      </c>
    </row>
    <row r="193" spans="2:109" x14ac:dyDescent="0.2">
      <c r="B193" s="368"/>
      <c r="C193" s="368"/>
      <c r="D193" s="315"/>
      <c r="E193" s="315"/>
      <c r="F193" s="315"/>
      <c r="G193" s="368"/>
      <c r="H193" s="368"/>
      <c r="I193" s="368"/>
      <c r="J193" s="368"/>
      <c r="K193" s="368"/>
      <c r="M193" s="344" t="str">
        <f t="shared" si="163"/>
        <v/>
      </c>
      <c r="N193" s="367" t="str">
        <f t="shared" si="243"/>
        <v/>
      </c>
      <c r="O193" s="344" t="str">
        <f t="shared" si="242"/>
        <v/>
      </c>
      <c r="P193" s="347"/>
      <c r="Q193" s="232" t="str">
        <f t="shared" si="164"/>
        <v/>
      </c>
      <c r="AB193" s="314" t="str">
        <f t="shared" si="165"/>
        <v/>
      </c>
      <c r="AC193" s="312" t="str">
        <f t="shared" si="166"/>
        <v/>
      </c>
      <c r="AD193" s="313" t="str">
        <f t="shared" si="167"/>
        <v/>
      </c>
      <c r="AE193" s="312" t="str">
        <f t="shared" si="168"/>
        <v/>
      </c>
      <c r="AF193" s="313" t="str">
        <f t="shared" si="169"/>
        <v/>
      </c>
      <c r="AG193" s="312" t="str">
        <f t="shared" si="170"/>
        <v/>
      </c>
      <c r="AH193" s="313" t="str">
        <f t="shared" si="171"/>
        <v/>
      </c>
      <c r="AI193" s="312" t="str">
        <f t="shared" si="172"/>
        <v/>
      </c>
      <c r="AJ193" s="311" t="str">
        <f t="shared" si="173"/>
        <v/>
      </c>
      <c r="AK193" s="310" t="str">
        <f t="shared" si="174"/>
        <v/>
      </c>
      <c r="AL193" s="310" t="str">
        <f t="shared" si="175"/>
        <v/>
      </c>
      <c r="AM193" s="309" t="str">
        <f t="shared" si="176"/>
        <v/>
      </c>
      <c r="AN193" s="309" t="str">
        <f t="shared" si="177"/>
        <v/>
      </c>
      <c r="AP193" s="306">
        <f t="shared" si="178"/>
        <v>0</v>
      </c>
      <c r="AQ193" s="306">
        <f t="shared" si="179"/>
        <v>0</v>
      </c>
      <c r="AR193" s="308">
        <f t="shared" si="180"/>
        <v>0</v>
      </c>
      <c r="AS193" s="306">
        <f t="shared" si="181"/>
        <v>0</v>
      </c>
      <c r="AT193" s="306">
        <f t="shared" si="182"/>
        <v>0</v>
      </c>
      <c r="AU193" s="306">
        <f t="shared" si="183"/>
        <v>0</v>
      </c>
      <c r="AV193" s="306">
        <f t="shared" si="184"/>
        <v>0</v>
      </c>
      <c r="AW193" s="306">
        <f t="shared" si="185"/>
        <v>0</v>
      </c>
      <c r="AX193" s="306">
        <f t="shared" si="186"/>
        <v>0</v>
      </c>
      <c r="AY193" s="305">
        <f t="shared" si="187"/>
        <v>0</v>
      </c>
      <c r="AZ193" s="304">
        <f t="shared" si="188"/>
        <v>0</v>
      </c>
      <c r="BA193" s="301">
        <f t="shared" si="189"/>
        <v>0</v>
      </c>
      <c r="BB193" s="301">
        <f t="shared" si="190"/>
        <v>0</v>
      </c>
      <c r="BC193" s="301">
        <f t="shared" si="191"/>
        <v>0</v>
      </c>
      <c r="BD193" s="301">
        <f t="shared" si="192"/>
        <v>0</v>
      </c>
      <c r="BE193" s="301">
        <f t="shared" si="193"/>
        <v>0</v>
      </c>
      <c r="BF193" s="301">
        <f t="shared" si="194"/>
        <v>0</v>
      </c>
      <c r="BG193" s="301">
        <f t="shared" si="195"/>
        <v>0</v>
      </c>
      <c r="BH193" s="301">
        <f t="shared" si="196"/>
        <v>0</v>
      </c>
      <c r="BI193" s="301">
        <f t="shared" si="197"/>
        <v>0</v>
      </c>
      <c r="BJ193" s="300">
        <f t="shared" si="198"/>
        <v>0</v>
      </c>
      <c r="BL193" s="306">
        <f t="shared" si="199"/>
        <v>0</v>
      </c>
      <c r="BM193" s="306">
        <f t="shared" si="200"/>
        <v>0</v>
      </c>
      <c r="BN193" s="308">
        <f t="shared" si="201"/>
        <v>0</v>
      </c>
      <c r="BO193" s="307">
        <f t="shared" si="202"/>
        <v>0</v>
      </c>
      <c r="BP193" s="307">
        <f t="shared" si="203"/>
        <v>0</v>
      </c>
      <c r="BQ193" s="306">
        <f t="shared" si="204"/>
        <v>0</v>
      </c>
      <c r="BR193" s="306">
        <f t="shared" si="205"/>
        <v>0</v>
      </c>
      <c r="BS193" s="306">
        <f t="shared" si="206"/>
        <v>0</v>
      </c>
      <c r="BT193" s="306">
        <f t="shared" si="207"/>
        <v>0</v>
      </c>
      <c r="BU193" s="305">
        <f t="shared" si="208"/>
        <v>0</v>
      </c>
      <c r="BV193" s="304">
        <f t="shared" si="209"/>
        <v>0</v>
      </c>
      <c r="BW193" s="301">
        <f t="shared" si="210"/>
        <v>0</v>
      </c>
      <c r="BX193" s="301">
        <f t="shared" si="211"/>
        <v>0</v>
      </c>
      <c r="BY193" s="301">
        <f t="shared" si="212"/>
        <v>0</v>
      </c>
      <c r="BZ193" s="301">
        <f t="shared" si="213"/>
        <v>0</v>
      </c>
      <c r="CA193" s="301">
        <f t="shared" si="214"/>
        <v>0</v>
      </c>
      <c r="CB193" s="301">
        <f t="shared" si="215"/>
        <v>0</v>
      </c>
      <c r="CC193" s="301">
        <f t="shared" si="216"/>
        <v>0</v>
      </c>
      <c r="CD193" s="301">
        <f t="shared" si="217"/>
        <v>0</v>
      </c>
      <c r="CE193" s="301">
        <f t="shared" si="218"/>
        <v>0</v>
      </c>
      <c r="CF193" s="300">
        <f t="shared" si="219"/>
        <v>0</v>
      </c>
      <c r="CG193" s="300"/>
      <c r="CH193" s="300">
        <f t="shared" si="220"/>
        <v>0</v>
      </c>
      <c r="CI193" s="300">
        <f t="shared" si="221"/>
        <v>0</v>
      </c>
      <c r="CJ193" s="300">
        <f t="shared" si="222"/>
        <v>0</v>
      </c>
      <c r="CK193" s="300">
        <f t="shared" si="223"/>
        <v>0</v>
      </c>
      <c r="CL193" s="303"/>
      <c r="CM193" s="302">
        <f t="shared" si="224"/>
        <v>0</v>
      </c>
      <c r="CN193" s="302">
        <f t="shared" si="225"/>
        <v>0</v>
      </c>
      <c r="CO193" s="301">
        <f t="shared" si="226"/>
        <v>0</v>
      </c>
      <c r="CP193" s="301">
        <f t="shared" si="227"/>
        <v>0</v>
      </c>
      <c r="CQ193" s="301">
        <f t="shared" si="228"/>
        <v>0</v>
      </c>
      <c r="CR193" s="301">
        <f t="shared" si="229"/>
        <v>0</v>
      </c>
      <c r="CS193" s="301">
        <f t="shared" si="230"/>
        <v>0</v>
      </c>
      <c r="CT193" s="301">
        <f t="shared" si="231"/>
        <v>0</v>
      </c>
      <c r="CU193" s="301">
        <f t="shared" si="232"/>
        <v>0</v>
      </c>
      <c r="CV193" s="301">
        <f t="shared" si="233"/>
        <v>0</v>
      </c>
      <c r="CW193" s="301">
        <f t="shared" si="234"/>
        <v>0</v>
      </c>
      <c r="CX193" s="301">
        <f t="shared" si="235"/>
        <v>0</v>
      </c>
      <c r="CY193" s="301">
        <f t="shared" si="236"/>
        <v>0</v>
      </c>
      <c r="CZ193" s="301">
        <f t="shared" si="237"/>
        <v>0</v>
      </c>
      <c r="DA193" s="300">
        <f t="shared" si="238"/>
        <v>0</v>
      </c>
      <c r="DC193" s="299">
        <f t="shared" si="239"/>
        <v>0</v>
      </c>
      <c r="DD193" s="299">
        <f t="shared" si="240"/>
        <v>0</v>
      </c>
      <c r="DE193" s="299">
        <f t="shared" si="241"/>
        <v>0</v>
      </c>
    </row>
    <row r="194" spans="2:109" x14ac:dyDescent="0.2">
      <c r="B194" s="368"/>
      <c r="C194" s="368"/>
      <c r="D194" s="315"/>
      <c r="E194" s="315"/>
      <c r="F194" s="315"/>
      <c r="G194" s="368"/>
      <c r="H194" s="368"/>
      <c r="I194" s="368"/>
      <c r="J194" s="368"/>
      <c r="K194" s="368"/>
      <c r="M194" s="344" t="str">
        <f t="shared" si="163"/>
        <v/>
      </c>
      <c r="N194" s="367" t="str">
        <f t="shared" si="243"/>
        <v/>
      </c>
      <c r="O194" s="344" t="str">
        <f t="shared" si="242"/>
        <v/>
      </c>
      <c r="P194" s="347"/>
      <c r="Q194" s="232" t="str">
        <f t="shared" si="164"/>
        <v/>
      </c>
      <c r="AB194" s="314" t="str">
        <f t="shared" si="165"/>
        <v/>
      </c>
      <c r="AC194" s="312" t="str">
        <f t="shared" si="166"/>
        <v/>
      </c>
      <c r="AD194" s="313" t="str">
        <f t="shared" si="167"/>
        <v/>
      </c>
      <c r="AE194" s="312" t="str">
        <f t="shared" si="168"/>
        <v/>
      </c>
      <c r="AF194" s="313" t="str">
        <f t="shared" si="169"/>
        <v/>
      </c>
      <c r="AG194" s="312" t="str">
        <f t="shared" si="170"/>
        <v/>
      </c>
      <c r="AH194" s="313" t="str">
        <f t="shared" si="171"/>
        <v/>
      </c>
      <c r="AI194" s="312" t="str">
        <f t="shared" si="172"/>
        <v/>
      </c>
      <c r="AJ194" s="311" t="str">
        <f t="shared" si="173"/>
        <v/>
      </c>
      <c r="AK194" s="310" t="str">
        <f t="shared" si="174"/>
        <v/>
      </c>
      <c r="AL194" s="310" t="str">
        <f t="shared" si="175"/>
        <v/>
      </c>
      <c r="AM194" s="309" t="str">
        <f t="shared" si="176"/>
        <v/>
      </c>
      <c r="AN194" s="309" t="str">
        <f t="shared" si="177"/>
        <v/>
      </c>
      <c r="AP194" s="306">
        <f t="shared" si="178"/>
        <v>0</v>
      </c>
      <c r="AQ194" s="306">
        <f t="shared" si="179"/>
        <v>0</v>
      </c>
      <c r="AR194" s="308">
        <f t="shared" si="180"/>
        <v>0</v>
      </c>
      <c r="AS194" s="306">
        <f t="shared" si="181"/>
        <v>0</v>
      </c>
      <c r="AT194" s="306">
        <f t="shared" si="182"/>
        <v>0</v>
      </c>
      <c r="AU194" s="306">
        <f t="shared" si="183"/>
        <v>0</v>
      </c>
      <c r="AV194" s="306">
        <f t="shared" si="184"/>
        <v>0</v>
      </c>
      <c r="AW194" s="306">
        <f t="shared" si="185"/>
        <v>0</v>
      </c>
      <c r="AX194" s="306">
        <f t="shared" si="186"/>
        <v>0</v>
      </c>
      <c r="AY194" s="305">
        <f t="shared" si="187"/>
        <v>0</v>
      </c>
      <c r="AZ194" s="304">
        <f t="shared" si="188"/>
        <v>0</v>
      </c>
      <c r="BA194" s="301">
        <f t="shared" si="189"/>
        <v>0</v>
      </c>
      <c r="BB194" s="301">
        <f t="shared" si="190"/>
        <v>0</v>
      </c>
      <c r="BC194" s="301">
        <f t="shared" si="191"/>
        <v>0</v>
      </c>
      <c r="BD194" s="301">
        <f t="shared" si="192"/>
        <v>0</v>
      </c>
      <c r="BE194" s="301">
        <f t="shared" si="193"/>
        <v>0</v>
      </c>
      <c r="BF194" s="301">
        <f t="shared" si="194"/>
        <v>0</v>
      </c>
      <c r="BG194" s="301">
        <f t="shared" si="195"/>
        <v>0</v>
      </c>
      <c r="BH194" s="301">
        <f t="shared" si="196"/>
        <v>0</v>
      </c>
      <c r="BI194" s="301">
        <f t="shared" si="197"/>
        <v>0</v>
      </c>
      <c r="BJ194" s="300">
        <f t="shared" si="198"/>
        <v>0</v>
      </c>
      <c r="BL194" s="306">
        <f t="shared" si="199"/>
        <v>0</v>
      </c>
      <c r="BM194" s="306">
        <f t="shared" si="200"/>
        <v>0</v>
      </c>
      <c r="BN194" s="308">
        <f t="shared" si="201"/>
        <v>0</v>
      </c>
      <c r="BO194" s="307">
        <f t="shared" si="202"/>
        <v>0</v>
      </c>
      <c r="BP194" s="307">
        <f t="shared" si="203"/>
        <v>0</v>
      </c>
      <c r="BQ194" s="306">
        <f t="shared" si="204"/>
        <v>0</v>
      </c>
      <c r="BR194" s="306">
        <f t="shared" si="205"/>
        <v>0</v>
      </c>
      <c r="BS194" s="306">
        <f t="shared" si="206"/>
        <v>0</v>
      </c>
      <c r="BT194" s="306">
        <f t="shared" si="207"/>
        <v>0</v>
      </c>
      <c r="BU194" s="305">
        <f t="shared" si="208"/>
        <v>0</v>
      </c>
      <c r="BV194" s="304">
        <f t="shared" si="209"/>
        <v>0</v>
      </c>
      <c r="BW194" s="301">
        <f t="shared" si="210"/>
        <v>0</v>
      </c>
      <c r="BX194" s="301">
        <f t="shared" si="211"/>
        <v>0</v>
      </c>
      <c r="BY194" s="301">
        <f t="shared" si="212"/>
        <v>0</v>
      </c>
      <c r="BZ194" s="301">
        <f t="shared" si="213"/>
        <v>0</v>
      </c>
      <c r="CA194" s="301">
        <f t="shared" si="214"/>
        <v>0</v>
      </c>
      <c r="CB194" s="301">
        <f t="shared" si="215"/>
        <v>0</v>
      </c>
      <c r="CC194" s="301">
        <f t="shared" si="216"/>
        <v>0</v>
      </c>
      <c r="CD194" s="301">
        <f t="shared" si="217"/>
        <v>0</v>
      </c>
      <c r="CE194" s="301">
        <f t="shared" si="218"/>
        <v>0</v>
      </c>
      <c r="CF194" s="300">
        <f t="shared" si="219"/>
        <v>0</v>
      </c>
      <c r="CG194" s="300"/>
      <c r="CH194" s="300">
        <f t="shared" si="220"/>
        <v>0</v>
      </c>
      <c r="CI194" s="300">
        <f t="shared" si="221"/>
        <v>0</v>
      </c>
      <c r="CJ194" s="300">
        <f t="shared" si="222"/>
        <v>0</v>
      </c>
      <c r="CK194" s="300">
        <f t="shared" si="223"/>
        <v>0</v>
      </c>
      <c r="CL194" s="303"/>
      <c r="CM194" s="302">
        <f t="shared" si="224"/>
        <v>0</v>
      </c>
      <c r="CN194" s="302">
        <f t="shared" si="225"/>
        <v>0</v>
      </c>
      <c r="CO194" s="301">
        <f t="shared" si="226"/>
        <v>0</v>
      </c>
      <c r="CP194" s="301">
        <f t="shared" si="227"/>
        <v>0</v>
      </c>
      <c r="CQ194" s="301">
        <f t="shared" si="228"/>
        <v>0</v>
      </c>
      <c r="CR194" s="301">
        <f t="shared" si="229"/>
        <v>0</v>
      </c>
      <c r="CS194" s="301">
        <f t="shared" si="230"/>
        <v>0</v>
      </c>
      <c r="CT194" s="301">
        <f t="shared" si="231"/>
        <v>0</v>
      </c>
      <c r="CU194" s="301">
        <f t="shared" si="232"/>
        <v>0</v>
      </c>
      <c r="CV194" s="301">
        <f t="shared" si="233"/>
        <v>0</v>
      </c>
      <c r="CW194" s="301">
        <f t="shared" si="234"/>
        <v>0</v>
      </c>
      <c r="CX194" s="301">
        <f t="shared" si="235"/>
        <v>0</v>
      </c>
      <c r="CY194" s="301">
        <f t="shared" si="236"/>
        <v>0</v>
      </c>
      <c r="CZ194" s="301">
        <f t="shared" si="237"/>
        <v>0</v>
      </c>
      <c r="DA194" s="300">
        <f t="shared" si="238"/>
        <v>0</v>
      </c>
      <c r="DC194" s="299">
        <f t="shared" si="239"/>
        <v>0</v>
      </c>
      <c r="DD194" s="299">
        <f t="shared" si="240"/>
        <v>0</v>
      </c>
      <c r="DE194" s="299">
        <f t="shared" si="241"/>
        <v>0</v>
      </c>
    </row>
    <row r="195" spans="2:109" x14ac:dyDescent="0.2">
      <c r="B195" s="368"/>
      <c r="C195" s="368"/>
      <c r="D195" s="315"/>
      <c r="E195" s="315"/>
      <c r="F195" s="315"/>
      <c r="G195" s="368"/>
      <c r="H195" s="368"/>
      <c r="I195" s="368"/>
      <c r="J195" s="368"/>
      <c r="K195" s="368"/>
      <c r="M195" s="344" t="str">
        <f t="shared" si="163"/>
        <v/>
      </c>
      <c r="N195" s="367" t="str">
        <f t="shared" si="243"/>
        <v/>
      </c>
      <c r="O195" s="344" t="str">
        <f t="shared" si="242"/>
        <v/>
      </c>
      <c r="P195" s="347"/>
      <c r="Q195" s="232" t="str">
        <f t="shared" si="164"/>
        <v/>
      </c>
      <c r="AB195" s="314" t="str">
        <f t="shared" si="165"/>
        <v/>
      </c>
      <c r="AC195" s="312" t="str">
        <f t="shared" si="166"/>
        <v/>
      </c>
      <c r="AD195" s="313" t="str">
        <f t="shared" si="167"/>
        <v/>
      </c>
      <c r="AE195" s="312" t="str">
        <f t="shared" si="168"/>
        <v/>
      </c>
      <c r="AF195" s="313" t="str">
        <f t="shared" si="169"/>
        <v/>
      </c>
      <c r="AG195" s="312" t="str">
        <f t="shared" si="170"/>
        <v/>
      </c>
      <c r="AH195" s="313" t="str">
        <f t="shared" si="171"/>
        <v/>
      </c>
      <c r="AI195" s="312" t="str">
        <f t="shared" si="172"/>
        <v/>
      </c>
      <c r="AJ195" s="311" t="str">
        <f t="shared" si="173"/>
        <v/>
      </c>
      <c r="AK195" s="310" t="str">
        <f t="shared" si="174"/>
        <v/>
      </c>
      <c r="AL195" s="310" t="str">
        <f t="shared" si="175"/>
        <v/>
      </c>
      <c r="AM195" s="309" t="str">
        <f t="shared" si="176"/>
        <v/>
      </c>
      <c r="AN195" s="309" t="str">
        <f t="shared" si="177"/>
        <v/>
      </c>
      <c r="AP195" s="306">
        <f t="shared" si="178"/>
        <v>0</v>
      </c>
      <c r="AQ195" s="306">
        <f t="shared" si="179"/>
        <v>0</v>
      </c>
      <c r="AR195" s="308">
        <f t="shared" si="180"/>
        <v>0</v>
      </c>
      <c r="AS195" s="306">
        <f t="shared" si="181"/>
        <v>0</v>
      </c>
      <c r="AT195" s="306">
        <f t="shared" si="182"/>
        <v>0</v>
      </c>
      <c r="AU195" s="306">
        <f t="shared" si="183"/>
        <v>0</v>
      </c>
      <c r="AV195" s="306">
        <f t="shared" si="184"/>
        <v>0</v>
      </c>
      <c r="AW195" s="306">
        <f t="shared" si="185"/>
        <v>0</v>
      </c>
      <c r="AX195" s="306">
        <f t="shared" si="186"/>
        <v>0</v>
      </c>
      <c r="AY195" s="305">
        <f t="shared" si="187"/>
        <v>0</v>
      </c>
      <c r="AZ195" s="304">
        <f t="shared" si="188"/>
        <v>0</v>
      </c>
      <c r="BA195" s="301">
        <f t="shared" si="189"/>
        <v>0</v>
      </c>
      <c r="BB195" s="301">
        <f t="shared" si="190"/>
        <v>0</v>
      </c>
      <c r="BC195" s="301">
        <f t="shared" si="191"/>
        <v>0</v>
      </c>
      <c r="BD195" s="301">
        <f t="shared" si="192"/>
        <v>0</v>
      </c>
      <c r="BE195" s="301">
        <f t="shared" si="193"/>
        <v>0</v>
      </c>
      <c r="BF195" s="301">
        <f t="shared" si="194"/>
        <v>0</v>
      </c>
      <c r="BG195" s="301">
        <f t="shared" si="195"/>
        <v>0</v>
      </c>
      <c r="BH195" s="301">
        <f t="shared" si="196"/>
        <v>0</v>
      </c>
      <c r="BI195" s="301">
        <f t="shared" si="197"/>
        <v>0</v>
      </c>
      <c r="BJ195" s="300">
        <f t="shared" si="198"/>
        <v>0</v>
      </c>
      <c r="BL195" s="306">
        <f t="shared" si="199"/>
        <v>0</v>
      </c>
      <c r="BM195" s="306">
        <f t="shared" si="200"/>
        <v>0</v>
      </c>
      <c r="BN195" s="308">
        <f t="shared" si="201"/>
        <v>0</v>
      </c>
      <c r="BO195" s="307">
        <f t="shared" si="202"/>
        <v>0</v>
      </c>
      <c r="BP195" s="307">
        <f t="shared" si="203"/>
        <v>0</v>
      </c>
      <c r="BQ195" s="306">
        <f t="shared" si="204"/>
        <v>0</v>
      </c>
      <c r="BR195" s="306">
        <f t="shared" si="205"/>
        <v>0</v>
      </c>
      <c r="BS195" s="306">
        <f t="shared" si="206"/>
        <v>0</v>
      </c>
      <c r="BT195" s="306">
        <f t="shared" si="207"/>
        <v>0</v>
      </c>
      <c r="BU195" s="305">
        <f t="shared" si="208"/>
        <v>0</v>
      </c>
      <c r="BV195" s="304">
        <f t="shared" si="209"/>
        <v>0</v>
      </c>
      <c r="BW195" s="301">
        <f t="shared" si="210"/>
        <v>0</v>
      </c>
      <c r="BX195" s="301">
        <f t="shared" si="211"/>
        <v>0</v>
      </c>
      <c r="BY195" s="301">
        <f t="shared" si="212"/>
        <v>0</v>
      </c>
      <c r="BZ195" s="301">
        <f t="shared" si="213"/>
        <v>0</v>
      </c>
      <c r="CA195" s="301">
        <f t="shared" si="214"/>
        <v>0</v>
      </c>
      <c r="CB195" s="301">
        <f t="shared" si="215"/>
        <v>0</v>
      </c>
      <c r="CC195" s="301">
        <f t="shared" si="216"/>
        <v>0</v>
      </c>
      <c r="CD195" s="301">
        <f t="shared" si="217"/>
        <v>0</v>
      </c>
      <c r="CE195" s="301">
        <f t="shared" si="218"/>
        <v>0</v>
      </c>
      <c r="CF195" s="300">
        <f t="shared" si="219"/>
        <v>0</v>
      </c>
      <c r="CG195" s="300"/>
      <c r="CH195" s="300">
        <f t="shared" si="220"/>
        <v>0</v>
      </c>
      <c r="CI195" s="300">
        <f t="shared" si="221"/>
        <v>0</v>
      </c>
      <c r="CJ195" s="300">
        <f t="shared" si="222"/>
        <v>0</v>
      </c>
      <c r="CK195" s="300">
        <f t="shared" si="223"/>
        <v>0</v>
      </c>
      <c r="CL195" s="303"/>
      <c r="CM195" s="302">
        <f t="shared" si="224"/>
        <v>0</v>
      </c>
      <c r="CN195" s="302">
        <f t="shared" si="225"/>
        <v>0</v>
      </c>
      <c r="CO195" s="301">
        <f t="shared" si="226"/>
        <v>0</v>
      </c>
      <c r="CP195" s="301">
        <f t="shared" si="227"/>
        <v>0</v>
      </c>
      <c r="CQ195" s="301">
        <f t="shared" si="228"/>
        <v>0</v>
      </c>
      <c r="CR195" s="301">
        <f t="shared" si="229"/>
        <v>0</v>
      </c>
      <c r="CS195" s="301">
        <f t="shared" si="230"/>
        <v>0</v>
      </c>
      <c r="CT195" s="301">
        <f t="shared" si="231"/>
        <v>0</v>
      </c>
      <c r="CU195" s="301">
        <f t="shared" si="232"/>
        <v>0</v>
      </c>
      <c r="CV195" s="301">
        <f t="shared" si="233"/>
        <v>0</v>
      </c>
      <c r="CW195" s="301">
        <f t="shared" si="234"/>
        <v>0</v>
      </c>
      <c r="CX195" s="301">
        <f t="shared" si="235"/>
        <v>0</v>
      </c>
      <c r="CY195" s="301">
        <f t="shared" si="236"/>
        <v>0</v>
      </c>
      <c r="CZ195" s="301">
        <f t="shared" si="237"/>
        <v>0</v>
      </c>
      <c r="DA195" s="300">
        <f t="shared" si="238"/>
        <v>0</v>
      </c>
      <c r="DC195" s="299">
        <f t="shared" si="239"/>
        <v>0</v>
      </c>
      <c r="DD195" s="299">
        <f t="shared" si="240"/>
        <v>0</v>
      </c>
      <c r="DE195" s="299">
        <f t="shared" si="241"/>
        <v>0</v>
      </c>
    </row>
    <row r="196" spans="2:109" x14ac:dyDescent="0.2">
      <c r="B196" s="368"/>
      <c r="C196" s="368"/>
      <c r="D196" s="315"/>
      <c r="E196" s="315"/>
      <c r="F196" s="315"/>
      <c r="G196" s="368"/>
      <c r="H196" s="368"/>
      <c r="I196" s="368"/>
      <c r="J196" s="368"/>
      <c r="K196" s="368"/>
      <c r="M196" s="344" t="str">
        <f t="shared" si="163"/>
        <v/>
      </c>
      <c r="N196" s="367" t="str">
        <f t="shared" si="243"/>
        <v/>
      </c>
      <c r="O196" s="344" t="str">
        <f t="shared" si="242"/>
        <v/>
      </c>
      <c r="P196" s="347"/>
      <c r="Q196" s="232" t="str">
        <f t="shared" si="164"/>
        <v/>
      </c>
      <c r="AB196" s="314" t="str">
        <f t="shared" si="165"/>
        <v/>
      </c>
      <c r="AC196" s="312" t="str">
        <f t="shared" si="166"/>
        <v/>
      </c>
      <c r="AD196" s="313" t="str">
        <f t="shared" si="167"/>
        <v/>
      </c>
      <c r="AE196" s="312" t="str">
        <f t="shared" si="168"/>
        <v/>
      </c>
      <c r="AF196" s="313" t="str">
        <f t="shared" si="169"/>
        <v/>
      </c>
      <c r="AG196" s="312" t="str">
        <f t="shared" si="170"/>
        <v/>
      </c>
      <c r="AH196" s="313" t="str">
        <f t="shared" si="171"/>
        <v/>
      </c>
      <c r="AI196" s="312" t="str">
        <f t="shared" si="172"/>
        <v/>
      </c>
      <c r="AJ196" s="311" t="str">
        <f t="shared" si="173"/>
        <v/>
      </c>
      <c r="AK196" s="310" t="str">
        <f t="shared" si="174"/>
        <v/>
      </c>
      <c r="AL196" s="310" t="str">
        <f t="shared" si="175"/>
        <v/>
      </c>
      <c r="AM196" s="309" t="str">
        <f t="shared" si="176"/>
        <v/>
      </c>
      <c r="AN196" s="309" t="str">
        <f t="shared" si="177"/>
        <v/>
      </c>
      <c r="AP196" s="306">
        <f t="shared" si="178"/>
        <v>0</v>
      </c>
      <c r="AQ196" s="306">
        <f t="shared" si="179"/>
        <v>0</v>
      </c>
      <c r="AR196" s="308">
        <f t="shared" si="180"/>
        <v>0</v>
      </c>
      <c r="AS196" s="306">
        <f t="shared" si="181"/>
        <v>0</v>
      </c>
      <c r="AT196" s="306">
        <f t="shared" si="182"/>
        <v>0</v>
      </c>
      <c r="AU196" s="306">
        <f t="shared" si="183"/>
        <v>0</v>
      </c>
      <c r="AV196" s="306">
        <f t="shared" si="184"/>
        <v>0</v>
      </c>
      <c r="AW196" s="306">
        <f t="shared" si="185"/>
        <v>0</v>
      </c>
      <c r="AX196" s="306">
        <f t="shared" si="186"/>
        <v>0</v>
      </c>
      <c r="AY196" s="305">
        <f t="shared" si="187"/>
        <v>0</v>
      </c>
      <c r="AZ196" s="304">
        <f t="shared" si="188"/>
        <v>0</v>
      </c>
      <c r="BA196" s="301">
        <f t="shared" si="189"/>
        <v>0</v>
      </c>
      <c r="BB196" s="301">
        <f t="shared" si="190"/>
        <v>0</v>
      </c>
      <c r="BC196" s="301">
        <f t="shared" si="191"/>
        <v>0</v>
      </c>
      <c r="BD196" s="301">
        <f t="shared" si="192"/>
        <v>0</v>
      </c>
      <c r="BE196" s="301">
        <f t="shared" si="193"/>
        <v>0</v>
      </c>
      <c r="BF196" s="301">
        <f t="shared" si="194"/>
        <v>0</v>
      </c>
      <c r="BG196" s="301">
        <f t="shared" si="195"/>
        <v>0</v>
      </c>
      <c r="BH196" s="301">
        <f t="shared" si="196"/>
        <v>0</v>
      </c>
      <c r="BI196" s="301">
        <f t="shared" si="197"/>
        <v>0</v>
      </c>
      <c r="BJ196" s="300">
        <f t="shared" si="198"/>
        <v>0</v>
      </c>
      <c r="BL196" s="306">
        <f t="shared" si="199"/>
        <v>0</v>
      </c>
      <c r="BM196" s="306">
        <f t="shared" si="200"/>
        <v>0</v>
      </c>
      <c r="BN196" s="308">
        <f t="shared" si="201"/>
        <v>0</v>
      </c>
      <c r="BO196" s="307">
        <f t="shared" si="202"/>
        <v>0</v>
      </c>
      <c r="BP196" s="307">
        <f t="shared" si="203"/>
        <v>0</v>
      </c>
      <c r="BQ196" s="306">
        <f t="shared" si="204"/>
        <v>0</v>
      </c>
      <c r="BR196" s="306">
        <f t="shared" si="205"/>
        <v>0</v>
      </c>
      <c r="BS196" s="306">
        <f t="shared" si="206"/>
        <v>0</v>
      </c>
      <c r="BT196" s="306">
        <f t="shared" si="207"/>
        <v>0</v>
      </c>
      <c r="BU196" s="305">
        <f t="shared" si="208"/>
        <v>0</v>
      </c>
      <c r="BV196" s="304">
        <f t="shared" si="209"/>
        <v>0</v>
      </c>
      <c r="BW196" s="301">
        <f t="shared" si="210"/>
        <v>0</v>
      </c>
      <c r="BX196" s="301">
        <f t="shared" si="211"/>
        <v>0</v>
      </c>
      <c r="BY196" s="301">
        <f t="shared" si="212"/>
        <v>0</v>
      </c>
      <c r="BZ196" s="301">
        <f t="shared" si="213"/>
        <v>0</v>
      </c>
      <c r="CA196" s="301">
        <f t="shared" si="214"/>
        <v>0</v>
      </c>
      <c r="CB196" s="301">
        <f t="shared" si="215"/>
        <v>0</v>
      </c>
      <c r="CC196" s="301">
        <f t="shared" si="216"/>
        <v>0</v>
      </c>
      <c r="CD196" s="301">
        <f t="shared" si="217"/>
        <v>0</v>
      </c>
      <c r="CE196" s="301">
        <f t="shared" si="218"/>
        <v>0</v>
      </c>
      <c r="CF196" s="300">
        <f t="shared" si="219"/>
        <v>0</v>
      </c>
      <c r="CG196" s="300"/>
      <c r="CH196" s="300">
        <f t="shared" si="220"/>
        <v>0</v>
      </c>
      <c r="CI196" s="300">
        <f t="shared" si="221"/>
        <v>0</v>
      </c>
      <c r="CJ196" s="300">
        <f t="shared" si="222"/>
        <v>0</v>
      </c>
      <c r="CK196" s="300">
        <f t="shared" si="223"/>
        <v>0</v>
      </c>
      <c r="CL196" s="303"/>
      <c r="CM196" s="302">
        <f t="shared" si="224"/>
        <v>0</v>
      </c>
      <c r="CN196" s="302">
        <f t="shared" si="225"/>
        <v>0</v>
      </c>
      <c r="CO196" s="301">
        <f t="shared" si="226"/>
        <v>0</v>
      </c>
      <c r="CP196" s="301">
        <f t="shared" si="227"/>
        <v>0</v>
      </c>
      <c r="CQ196" s="301">
        <f t="shared" si="228"/>
        <v>0</v>
      </c>
      <c r="CR196" s="301">
        <f t="shared" si="229"/>
        <v>0</v>
      </c>
      <c r="CS196" s="301">
        <f t="shared" si="230"/>
        <v>0</v>
      </c>
      <c r="CT196" s="301">
        <f t="shared" si="231"/>
        <v>0</v>
      </c>
      <c r="CU196" s="301">
        <f t="shared" si="232"/>
        <v>0</v>
      </c>
      <c r="CV196" s="301">
        <f t="shared" si="233"/>
        <v>0</v>
      </c>
      <c r="CW196" s="301">
        <f t="shared" si="234"/>
        <v>0</v>
      </c>
      <c r="CX196" s="301">
        <f t="shared" si="235"/>
        <v>0</v>
      </c>
      <c r="CY196" s="301">
        <f t="shared" si="236"/>
        <v>0</v>
      </c>
      <c r="CZ196" s="301">
        <f t="shared" si="237"/>
        <v>0</v>
      </c>
      <c r="DA196" s="300">
        <f t="shared" si="238"/>
        <v>0</v>
      </c>
      <c r="DC196" s="299">
        <f t="shared" si="239"/>
        <v>0</v>
      </c>
      <c r="DD196" s="299">
        <f t="shared" si="240"/>
        <v>0</v>
      </c>
      <c r="DE196" s="299">
        <f t="shared" si="241"/>
        <v>0</v>
      </c>
    </row>
    <row r="197" spans="2:109" x14ac:dyDescent="0.2">
      <c r="B197" s="368"/>
      <c r="C197" s="368"/>
      <c r="D197" s="315"/>
      <c r="E197" s="315"/>
      <c r="F197" s="315"/>
      <c r="G197" s="368"/>
      <c r="H197" s="368"/>
      <c r="I197" s="368"/>
      <c r="J197" s="368"/>
      <c r="K197" s="368"/>
      <c r="M197" s="344" t="str">
        <f t="shared" si="163"/>
        <v/>
      </c>
      <c r="N197" s="367" t="str">
        <f t="shared" si="243"/>
        <v/>
      </c>
      <c r="O197" s="344" t="str">
        <f t="shared" si="242"/>
        <v/>
      </c>
      <c r="P197" s="347"/>
      <c r="Q197" s="232" t="str">
        <f t="shared" si="164"/>
        <v/>
      </c>
      <c r="AB197" s="314" t="str">
        <f t="shared" si="165"/>
        <v/>
      </c>
      <c r="AC197" s="312" t="str">
        <f t="shared" si="166"/>
        <v/>
      </c>
      <c r="AD197" s="313" t="str">
        <f t="shared" si="167"/>
        <v/>
      </c>
      <c r="AE197" s="312" t="str">
        <f t="shared" si="168"/>
        <v/>
      </c>
      <c r="AF197" s="313" t="str">
        <f t="shared" si="169"/>
        <v/>
      </c>
      <c r="AG197" s="312" t="str">
        <f t="shared" si="170"/>
        <v/>
      </c>
      <c r="AH197" s="313" t="str">
        <f t="shared" si="171"/>
        <v/>
      </c>
      <c r="AI197" s="312" t="str">
        <f t="shared" si="172"/>
        <v/>
      </c>
      <c r="AJ197" s="311" t="str">
        <f t="shared" si="173"/>
        <v/>
      </c>
      <c r="AK197" s="310" t="str">
        <f t="shared" si="174"/>
        <v/>
      </c>
      <c r="AL197" s="310" t="str">
        <f t="shared" si="175"/>
        <v/>
      </c>
      <c r="AM197" s="309" t="str">
        <f t="shared" si="176"/>
        <v/>
      </c>
      <c r="AN197" s="309" t="str">
        <f t="shared" si="177"/>
        <v/>
      </c>
      <c r="AP197" s="306">
        <f t="shared" si="178"/>
        <v>0</v>
      </c>
      <c r="AQ197" s="306">
        <f t="shared" si="179"/>
        <v>0</v>
      </c>
      <c r="AR197" s="308">
        <f t="shared" si="180"/>
        <v>0</v>
      </c>
      <c r="AS197" s="306">
        <f t="shared" si="181"/>
        <v>0</v>
      </c>
      <c r="AT197" s="306">
        <f t="shared" si="182"/>
        <v>0</v>
      </c>
      <c r="AU197" s="306">
        <f t="shared" si="183"/>
        <v>0</v>
      </c>
      <c r="AV197" s="306">
        <f t="shared" si="184"/>
        <v>0</v>
      </c>
      <c r="AW197" s="306">
        <f t="shared" si="185"/>
        <v>0</v>
      </c>
      <c r="AX197" s="306">
        <f t="shared" si="186"/>
        <v>0</v>
      </c>
      <c r="AY197" s="305">
        <f t="shared" si="187"/>
        <v>0</v>
      </c>
      <c r="AZ197" s="304">
        <f t="shared" si="188"/>
        <v>0</v>
      </c>
      <c r="BA197" s="301">
        <f t="shared" si="189"/>
        <v>0</v>
      </c>
      <c r="BB197" s="301">
        <f t="shared" si="190"/>
        <v>0</v>
      </c>
      <c r="BC197" s="301">
        <f t="shared" si="191"/>
        <v>0</v>
      </c>
      <c r="BD197" s="301">
        <f t="shared" si="192"/>
        <v>0</v>
      </c>
      <c r="BE197" s="301">
        <f t="shared" si="193"/>
        <v>0</v>
      </c>
      <c r="BF197" s="301">
        <f t="shared" si="194"/>
        <v>0</v>
      </c>
      <c r="BG197" s="301">
        <f t="shared" si="195"/>
        <v>0</v>
      </c>
      <c r="BH197" s="301">
        <f t="shared" si="196"/>
        <v>0</v>
      </c>
      <c r="BI197" s="301">
        <f t="shared" si="197"/>
        <v>0</v>
      </c>
      <c r="BJ197" s="300">
        <f t="shared" si="198"/>
        <v>0</v>
      </c>
      <c r="BL197" s="306">
        <f t="shared" si="199"/>
        <v>0</v>
      </c>
      <c r="BM197" s="306">
        <f t="shared" si="200"/>
        <v>0</v>
      </c>
      <c r="BN197" s="308">
        <f t="shared" si="201"/>
        <v>0</v>
      </c>
      <c r="BO197" s="307">
        <f t="shared" si="202"/>
        <v>0</v>
      </c>
      <c r="BP197" s="307">
        <f t="shared" si="203"/>
        <v>0</v>
      </c>
      <c r="BQ197" s="306">
        <f t="shared" si="204"/>
        <v>0</v>
      </c>
      <c r="BR197" s="306">
        <f t="shared" si="205"/>
        <v>0</v>
      </c>
      <c r="BS197" s="306">
        <f t="shared" si="206"/>
        <v>0</v>
      </c>
      <c r="BT197" s="306">
        <f t="shared" si="207"/>
        <v>0</v>
      </c>
      <c r="BU197" s="305">
        <f t="shared" si="208"/>
        <v>0</v>
      </c>
      <c r="BV197" s="304">
        <f t="shared" si="209"/>
        <v>0</v>
      </c>
      <c r="BW197" s="301">
        <f t="shared" si="210"/>
        <v>0</v>
      </c>
      <c r="BX197" s="301">
        <f t="shared" si="211"/>
        <v>0</v>
      </c>
      <c r="BY197" s="301">
        <f t="shared" si="212"/>
        <v>0</v>
      </c>
      <c r="BZ197" s="301">
        <f t="shared" si="213"/>
        <v>0</v>
      </c>
      <c r="CA197" s="301">
        <f t="shared" si="214"/>
        <v>0</v>
      </c>
      <c r="CB197" s="301">
        <f t="shared" si="215"/>
        <v>0</v>
      </c>
      <c r="CC197" s="301">
        <f t="shared" si="216"/>
        <v>0</v>
      </c>
      <c r="CD197" s="301">
        <f t="shared" si="217"/>
        <v>0</v>
      </c>
      <c r="CE197" s="301">
        <f t="shared" si="218"/>
        <v>0</v>
      </c>
      <c r="CF197" s="300">
        <f t="shared" si="219"/>
        <v>0</v>
      </c>
      <c r="CG197" s="300"/>
      <c r="CH197" s="300">
        <f t="shared" si="220"/>
        <v>0</v>
      </c>
      <c r="CI197" s="300">
        <f t="shared" si="221"/>
        <v>0</v>
      </c>
      <c r="CJ197" s="300">
        <f t="shared" si="222"/>
        <v>0</v>
      </c>
      <c r="CK197" s="300">
        <f t="shared" si="223"/>
        <v>0</v>
      </c>
      <c r="CL197" s="303"/>
      <c r="CM197" s="302">
        <f t="shared" si="224"/>
        <v>0</v>
      </c>
      <c r="CN197" s="302">
        <f t="shared" si="225"/>
        <v>0</v>
      </c>
      <c r="CO197" s="301">
        <f t="shared" si="226"/>
        <v>0</v>
      </c>
      <c r="CP197" s="301">
        <f t="shared" si="227"/>
        <v>0</v>
      </c>
      <c r="CQ197" s="301">
        <f t="shared" si="228"/>
        <v>0</v>
      </c>
      <c r="CR197" s="301">
        <f t="shared" si="229"/>
        <v>0</v>
      </c>
      <c r="CS197" s="301">
        <f t="shared" si="230"/>
        <v>0</v>
      </c>
      <c r="CT197" s="301">
        <f t="shared" si="231"/>
        <v>0</v>
      </c>
      <c r="CU197" s="301">
        <f t="shared" si="232"/>
        <v>0</v>
      </c>
      <c r="CV197" s="301">
        <f t="shared" si="233"/>
        <v>0</v>
      </c>
      <c r="CW197" s="301">
        <f t="shared" si="234"/>
        <v>0</v>
      </c>
      <c r="CX197" s="301">
        <f t="shared" si="235"/>
        <v>0</v>
      </c>
      <c r="CY197" s="301">
        <f t="shared" si="236"/>
        <v>0</v>
      </c>
      <c r="CZ197" s="301">
        <f t="shared" si="237"/>
        <v>0</v>
      </c>
      <c r="DA197" s="300">
        <f t="shared" si="238"/>
        <v>0</v>
      </c>
      <c r="DC197" s="299">
        <f t="shared" si="239"/>
        <v>0</v>
      </c>
      <c r="DD197" s="299">
        <f t="shared" si="240"/>
        <v>0</v>
      </c>
      <c r="DE197" s="299">
        <f t="shared" si="241"/>
        <v>0</v>
      </c>
    </row>
    <row r="198" spans="2:109" x14ac:dyDescent="0.2">
      <c r="B198" s="368"/>
      <c r="C198" s="368"/>
      <c r="D198" s="315"/>
      <c r="E198" s="315"/>
      <c r="F198" s="315"/>
      <c r="G198" s="368"/>
      <c r="H198" s="368"/>
      <c r="I198" s="368"/>
      <c r="J198" s="368"/>
      <c r="K198" s="368"/>
      <c r="M198" s="344" t="str">
        <f t="shared" si="163"/>
        <v/>
      </c>
      <c r="N198" s="367" t="str">
        <f t="shared" si="243"/>
        <v/>
      </c>
      <c r="O198" s="344" t="str">
        <f t="shared" si="242"/>
        <v/>
      </c>
      <c r="P198" s="347"/>
      <c r="Q198" s="232" t="str">
        <f t="shared" si="164"/>
        <v/>
      </c>
      <c r="AB198" s="314" t="str">
        <f t="shared" si="165"/>
        <v/>
      </c>
      <c r="AC198" s="312" t="str">
        <f t="shared" si="166"/>
        <v/>
      </c>
      <c r="AD198" s="313" t="str">
        <f t="shared" si="167"/>
        <v/>
      </c>
      <c r="AE198" s="312" t="str">
        <f t="shared" si="168"/>
        <v/>
      </c>
      <c r="AF198" s="313" t="str">
        <f t="shared" si="169"/>
        <v/>
      </c>
      <c r="AG198" s="312" t="str">
        <f t="shared" si="170"/>
        <v/>
      </c>
      <c r="AH198" s="313" t="str">
        <f t="shared" si="171"/>
        <v/>
      </c>
      <c r="AI198" s="312" t="str">
        <f t="shared" si="172"/>
        <v/>
      </c>
      <c r="AJ198" s="311" t="str">
        <f t="shared" si="173"/>
        <v/>
      </c>
      <c r="AK198" s="310" t="str">
        <f t="shared" si="174"/>
        <v/>
      </c>
      <c r="AL198" s="310" t="str">
        <f t="shared" si="175"/>
        <v/>
      </c>
      <c r="AM198" s="309" t="str">
        <f t="shared" si="176"/>
        <v/>
      </c>
      <c r="AN198" s="309" t="str">
        <f t="shared" si="177"/>
        <v/>
      </c>
      <c r="AP198" s="306">
        <f t="shared" si="178"/>
        <v>0</v>
      </c>
      <c r="AQ198" s="306">
        <f t="shared" si="179"/>
        <v>0</v>
      </c>
      <c r="AR198" s="308">
        <f t="shared" si="180"/>
        <v>0</v>
      </c>
      <c r="AS198" s="306">
        <f t="shared" si="181"/>
        <v>0</v>
      </c>
      <c r="AT198" s="306">
        <f t="shared" si="182"/>
        <v>0</v>
      </c>
      <c r="AU198" s="306">
        <f t="shared" si="183"/>
        <v>0</v>
      </c>
      <c r="AV198" s="306">
        <f t="shared" si="184"/>
        <v>0</v>
      </c>
      <c r="AW198" s="306">
        <f t="shared" si="185"/>
        <v>0</v>
      </c>
      <c r="AX198" s="306">
        <f t="shared" si="186"/>
        <v>0</v>
      </c>
      <c r="AY198" s="305">
        <f t="shared" si="187"/>
        <v>0</v>
      </c>
      <c r="AZ198" s="304">
        <f t="shared" si="188"/>
        <v>0</v>
      </c>
      <c r="BA198" s="301">
        <f t="shared" si="189"/>
        <v>0</v>
      </c>
      <c r="BB198" s="301">
        <f t="shared" si="190"/>
        <v>0</v>
      </c>
      <c r="BC198" s="301">
        <f t="shared" si="191"/>
        <v>0</v>
      </c>
      <c r="BD198" s="301">
        <f t="shared" si="192"/>
        <v>0</v>
      </c>
      <c r="BE198" s="301">
        <f t="shared" si="193"/>
        <v>0</v>
      </c>
      <c r="BF198" s="301">
        <f t="shared" si="194"/>
        <v>0</v>
      </c>
      <c r="BG198" s="301">
        <f t="shared" si="195"/>
        <v>0</v>
      </c>
      <c r="BH198" s="301">
        <f t="shared" si="196"/>
        <v>0</v>
      </c>
      <c r="BI198" s="301">
        <f t="shared" si="197"/>
        <v>0</v>
      </c>
      <c r="BJ198" s="300">
        <f t="shared" si="198"/>
        <v>0</v>
      </c>
      <c r="BL198" s="306">
        <f t="shared" si="199"/>
        <v>0</v>
      </c>
      <c r="BM198" s="306">
        <f t="shared" si="200"/>
        <v>0</v>
      </c>
      <c r="BN198" s="308">
        <f t="shared" si="201"/>
        <v>0</v>
      </c>
      <c r="BO198" s="307">
        <f t="shared" si="202"/>
        <v>0</v>
      </c>
      <c r="BP198" s="307">
        <f t="shared" si="203"/>
        <v>0</v>
      </c>
      <c r="BQ198" s="306">
        <f t="shared" si="204"/>
        <v>0</v>
      </c>
      <c r="BR198" s="306">
        <f t="shared" si="205"/>
        <v>0</v>
      </c>
      <c r="BS198" s="306">
        <f t="shared" si="206"/>
        <v>0</v>
      </c>
      <c r="BT198" s="306">
        <f t="shared" si="207"/>
        <v>0</v>
      </c>
      <c r="BU198" s="305">
        <f t="shared" si="208"/>
        <v>0</v>
      </c>
      <c r="BV198" s="304">
        <f t="shared" si="209"/>
        <v>0</v>
      </c>
      <c r="BW198" s="301">
        <f t="shared" si="210"/>
        <v>0</v>
      </c>
      <c r="BX198" s="301">
        <f t="shared" si="211"/>
        <v>0</v>
      </c>
      <c r="BY198" s="301">
        <f t="shared" si="212"/>
        <v>0</v>
      </c>
      <c r="BZ198" s="301">
        <f t="shared" si="213"/>
        <v>0</v>
      </c>
      <c r="CA198" s="301">
        <f t="shared" si="214"/>
        <v>0</v>
      </c>
      <c r="CB198" s="301">
        <f t="shared" si="215"/>
        <v>0</v>
      </c>
      <c r="CC198" s="301">
        <f t="shared" si="216"/>
        <v>0</v>
      </c>
      <c r="CD198" s="301">
        <f t="shared" si="217"/>
        <v>0</v>
      </c>
      <c r="CE198" s="301">
        <f t="shared" si="218"/>
        <v>0</v>
      </c>
      <c r="CF198" s="300">
        <f t="shared" si="219"/>
        <v>0</v>
      </c>
      <c r="CG198" s="300"/>
      <c r="CH198" s="300">
        <f t="shared" si="220"/>
        <v>0</v>
      </c>
      <c r="CI198" s="300">
        <f t="shared" si="221"/>
        <v>0</v>
      </c>
      <c r="CJ198" s="300">
        <f t="shared" si="222"/>
        <v>0</v>
      </c>
      <c r="CK198" s="300">
        <f t="shared" si="223"/>
        <v>0</v>
      </c>
      <c r="CL198" s="303"/>
      <c r="CM198" s="302">
        <f t="shared" si="224"/>
        <v>0</v>
      </c>
      <c r="CN198" s="302">
        <f t="shared" si="225"/>
        <v>0</v>
      </c>
      <c r="CO198" s="301">
        <f t="shared" si="226"/>
        <v>0</v>
      </c>
      <c r="CP198" s="301">
        <f t="shared" si="227"/>
        <v>0</v>
      </c>
      <c r="CQ198" s="301">
        <f t="shared" si="228"/>
        <v>0</v>
      </c>
      <c r="CR198" s="301">
        <f t="shared" si="229"/>
        <v>0</v>
      </c>
      <c r="CS198" s="301">
        <f t="shared" si="230"/>
        <v>0</v>
      </c>
      <c r="CT198" s="301">
        <f t="shared" si="231"/>
        <v>0</v>
      </c>
      <c r="CU198" s="301">
        <f t="shared" si="232"/>
        <v>0</v>
      </c>
      <c r="CV198" s="301">
        <f t="shared" si="233"/>
        <v>0</v>
      </c>
      <c r="CW198" s="301">
        <f t="shared" si="234"/>
        <v>0</v>
      </c>
      <c r="CX198" s="301">
        <f t="shared" si="235"/>
        <v>0</v>
      </c>
      <c r="CY198" s="301">
        <f t="shared" si="236"/>
        <v>0</v>
      </c>
      <c r="CZ198" s="301">
        <f t="shared" si="237"/>
        <v>0</v>
      </c>
      <c r="DA198" s="300">
        <f t="shared" si="238"/>
        <v>0</v>
      </c>
      <c r="DC198" s="299">
        <f t="shared" si="239"/>
        <v>0</v>
      </c>
      <c r="DD198" s="299">
        <f t="shared" si="240"/>
        <v>0</v>
      </c>
      <c r="DE198" s="299">
        <f t="shared" si="241"/>
        <v>0</v>
      </c>
    </row>
    <row r="199" spans="2:109" x14ac:dyDescent="0.2">
      <c r="B199" s="368"/>
      <c r="C199" s="368"/>
      <c r="D199" s="315"/>
      <c r="E199" s="315"/>
      <c r="F199" s="315"/>
      <c r="G199" s="368"/>
      <c r="H199" s="368"/>
      <c r="I199" s="368"/>
      <c r="J199" s="368"/>
      <c r="K199" s="368"/>
      <c r="M199" s="344" t="str">
        <f t="shared" si="163"/>
        <v/>
      </c>
      <c r="N199" s="367" t="str">
        <f t="shared" si="243"/>
        <v/>
      </c>
      <c r="O199" s="344" t="str">
        <f t="shared" si="242"/>
        <v/>
      </c>
      <c r="P199" s="347"/>
      <c r="Q199" s="232" t="str">
        <f t="shared" si="164"/>
        <v/>
      </c>
      <c r="AB199" s="314" t="str">
        <f t="shared" si="165"/>
        <v/>
      </c>
      <c r="AC199" s="312" t="str">
        <f t="shared" si="166"/>
        <v/>
      </c>
      <c r="AD199" s="313" t="str">
        <f t="shared" si="167"/>
        <v/>
      </c>
      <c r="AE199" s="312" t="str">
        <f t="shared" si="168"/>
        <v/>
      </c>
      <c r="AF199" s="313" t="str">
        <f t="shared" si="169"/>
        <v/>
      </c>
      <c r="AG199" s="312" t="str">
        <f t="shared" si="170"/>
        <v/>
      </c>
      <c r="AH199" s="313" t="str">
        <f t="shared" si="171"/>
        <v/>
      </c>
      <c r="AI199" s="312" t="str">
        <f t="shared" si="172"/>
        <v/>
      </c>
      <c r="AJ199" s="311" t="str">
        <f t="shared" si="173"/>
        <v/>
      </c>
      <c r="AK199" s="310" t="str">
        <f t="shared" si="174"/>
        <v/>
      </c>
      <c r="AL199" s="310" t="str">
        <f t="shared" si="175"/>
        <v/>
      </c>
      <c r="AM199" s="309" t="str">
        <f t="shared" si="176"/>
        <v/>
      </c>
      <c r="AN199" s="309" t="str">
        <f t="shared" si="177"/>
        <v/>
      </c>
      <c r="AP199" s="306">
        <f t="shared" si="178"/>
        <v>0</v>
      </c>
      <c r="AQ199" s="306">
        <f t="shared" si="179"/>
        <v>0</v>
      </c>
      <c r="AR199" s="308">
        <f t="shared" si="180"/>
        <v>0</v>
      </c>
      <c r="AS199" s="306">
        <f t="shared" si="181"/>
        <v>0</v>
      </c>
      <c r="AT199" s="306">
        <f t="shared" si="182"/>
        <v>0</v>
      </c>
      <c r="AU199" s="306">
        <f t="shared" si="183"/>
        <v>0</v>
      </c>
      <c r="AV199" s="306">
        <f t="shared" si="184"/>
        <v>0</v>
      </c>
      <c r="AW199" s="306">
        <f t="shared" si="185"/>
        <v>0</v>
      </c>
      <c r="AX199" s="306">
        <f t="shared" si="186"/>
        <v>0</v>
      </c>
      <c r="AY199" s="305">
        <f t="shared" si="187"/>
        <v>0</v>
      </c>
      <c r="AZ199" s="304">
        <f t="shared" si="188"/>
        <v>0</v>
      </c>
      <c r="BA199" s="301">
        <f t="shared" si="189"/>
        <v>0</v>
      </c>
      <c r="BB199" s="301">
        <f t="shared" si="190"/>
        <v>0</v>
      </c>
      <c r="BC199" s="301">
        <f t="shared" si="191"/>
        <v>0</v>
      </c>
      <c r="BD199" s="301">
        <f t="shared" si="192"/>
        <v>0</v>
      </c>
      <c r="BE199" s="301">
        <f t="shared" si="193"/>
        <v>0</v>
      </c>
      <c r="BF199" s="301">
        <f t="shared" si="194"/>
        <v>0</v>
      </c>
      <c r="BG199" s="301">
        <f t="shared" si="195"/>
        <v>0</v>
      </c>
      <c r="BH199" s="301">
        <f t="shared" si="196"/>
        <v>0</v>
      </c>
      <c r="BI199" s="301">
        <f t="shared" si="197"/>
        <v>0</v>
      </c>
      <c r="BJ199" s="300">
        <f t="shared" si="198"/>
        <v>0</v>
      </c>
      <c r="BL199" s="306">
        <f t="shared" si="199"/>
        <v>0</v>
      </c>
      <c r="BM199" s="306">
        <f t="shared" si="200"/>
        <v>0</v>
      </c>
      <c r="BN199" s="308">
        <f t="shared" si="201"/>
        <v>0</v>
      </c>
      <c r="BO199" s="307">
        <f t="shared" si="202"/>
        <v>0</v>
      </c>
      <c r="BP199" s="307">
        <f t="shared" si="203"/>
        <v>0</v>
      </c>
      <c r="BQ199" s="306">
        <f t="shared" si="204"/>
        <v>0</v>
      </c>
      <c r="BR199" s="306">
        <f t="shared" si="205"/>
        <v>0</v>
      </c>
      <c r="BS199" s="306">
        <f t="shared" si="206"/>
        <v>0</v>
      </c>
      <c r="BT199" s="306">
        <f t="shared" si="207"/>
        <v>0</v>
      </c>
      <c r="BU199" s="305">
        <f t="shared" si="208"/>
        <v>0</v>
      </c>
      <c r="BV199" s="304">
        <f t="shared" si="209"/>
        <v>0</v>
      </c>
      <c r="BW199" s="301">
        <f t="shared" si="210"/>
        <v>0</v>
      </c>
      <c r="BX199" s="301">
        <f t="shared" si="211"/>
        <v>0</v>
      </c>
      <c r="BY199" s="301">
        <f t="shared" si="212"/>
        <v>0</v>
      </c>
      <c r="BZ199" s="301">
        <f t="shared" si="213"/>
        <v>0</v>
      </c>
      <c r="CA199" s="301">
        <f t="shared" si="214"/>
        <v>0</v>
      </c>
      <c r="CB199" s="301">
        <f t="shared" si="215"/>
        <v>0</v>
      </c>
      <c r="CC199" s="301">
        <f t="shared" si="216"/>
        <v>0</v>
      </c>
      <c r="CD199" s="301">
        <f t="shared" si="217"/>
        <v>0</v>
      </c>
      <c r="CE199" s="301">
        <f t="shared" si="218"/>
        <v>0</v>
      </c>
      <c r="CF199" s="300">
        <f t="shared" si="219"/>
        <v>0</v>
      </c>
      <c r="CG199" s="300"/>
      <c r="CH199" s="300">
        <f t="shared" si="220"/>
        <v>0</v>
      </c>
      <c r="CI199" s="300">
        <f t="shared" si="221"/>
        <v>0</v>
      </c>
      <c r="CJ199" s="300">
        <f t="shared" si="222"/>
        <v>0</v>
      </c>
      <c r="CK199" s="300">
        <f t="shared" si="223"/>
        <v>0</v>
      </c>
      <c r="CL199" s="303"/>
      <c r="CM199" s="302">
        <f t="shared" si="224"/>
        <v>0</v>
      </c>
      <c r="CN199" s="302">
        <f t="shared" si="225"/>
        <v>0</v>
      </c>
      <c r="CO199" s="301">
        <f t="shared" si="226"/>
        <v>0</v>
      </c>
      <c r="CP199" s="301">
        <f t="shared" si="227"/>
        <v>0</v>
      </c>
      <c r="CQ199" s="301">
        <f t="shared" si="228"/>
        <v>0</v>
      </c>
      <c r="CR199" s="301">
        <f t="shared" si="229"/>
        <v>0</v>
      </c>
      <c r="CS199" s="301">
        <f t="shared" si="230"/>
        <v>0</v>
      </c>
      <c r="CT199" s="301">
        <f t="shared" si="231"/>
        <v>0</v>
      </c>
      <c r="CU199" s="301">
        <f t="shared" si="232"/>
        <v>0</v>
      </c>
      <c r="CV199" s="301">
        <f t="shared" si="233"/>
        <v>0</v>
      </c>
      <c r="CW199" s="301">
        <f t="shared" si="234"/>
        <v>0</v>
      </c>
      <c r="CX199" s="301">
        <f t="shared" si="235"/>
        <v>0</v>
      </c>
      <c r="CY199" s="301">
        <f t="shared" si="236"/>
        <v>0</v>
      </c>
      <c r="CZ199" s="301">
        <f t="shared" si="237"/>
        <v>0</v>
      </c>
      <c r="DA199" s="300">
        <f t="shared" si="238"/>
        <v>0</v>
      </c>
      <c r="DC199" s="299">
        <f t="shared" si="239"/>
        <v>0</v>
      </c>
      <c r="DD199" s="299">
        <f t="shared" si="240"/>
        <v>0</v>
      </c>
      <c r="DE199" s="299">
        <f t="shared" si="241"/>
        <v>0</v>
      </c>
    </row>
    <row r="200" spans="2:109" x14ac:dyDescent="0.2">
      <c r="B200" s="368"/>
      <c r="C200" s="368"/>
      <c r="D200" s="315"/>
      <c r="E200" s="315"/>
      <c r="F200" s="315"/>
      <c r="G200" s="368"/>
      <c r="H200" s="368"/>
      <c r="I200" s="368"/>
      <c r="J200" s="368"/>
      <c r="K200" s="368"/>
      <c r="M200" s="344" t="str">
        <f t="shared" si="163"/>
        <v/>
      </c>
      <c r="N200" s="367" t="str">
        <f t="shared" si="243"/>
        <v/>
      </c>
      <c r="O200" s="344" t="str">
        <f t="shared" si="242"/>
        <v/>
      </c>
      <c r="P200" s="347"/>
      <c r="Q200" s="232" t="str">
        <f t="shared" si="164"/>
        <v/>
      </c>
      <c r="AB200" s="314" t="str">
        <f t="shared" si="165"/>
        <v/>
      </c>
      <c r="AC200" s="312" t="str">
        <f t="shared" si="166"/>
        <v/>
      </c>
      <c r="AD200" s="313" t="str">
        <f t="shared" si="167"/>
        <v/>
      </c>
      <c r="AE200" s="312" t="str">
        <f t="shared" si="168"/>
        <v/>
      </c>
      <c r="AF200" s="313" t="str">
        <f t="shared" si="169"/>
        <v/>
      </c>
      <c r="AG200" s="312" t="str">
        <f t="shared" si="170"/>
        <v/>
      </c>
      <c r="AH200" s="313" t="str">
        <f t="shared" si="171"/>
        <v/>
      </c>
      <c r="AI200" s="312" t="str">
        <f t="shared" si="172"/>
        <v/>
      </c>
      <c r="AJ200" s="311" t="str">
        <f t="shared" si="173"/>
        <v/>
      </c>
      <c r="AK200" s="310" t="str">
        <f t="shared" si="174"/>
        <v/>
      </c>
      <c r="AL200" s="310" t="str">
        <f t="shared" si="175"/>
        <v/>
      </c>
      <c r="AM200" s="309" t="str">
        <f t="shared" si="176"/>
        <v/>
      </c>
      <c r="AN200" s="309" t="str">
        <f t="shared" si="177"/>
        <v/>
      </c>
      <c r="AP200" s="306">
        <f t="shared" si="178"/>
        <v>0</v>
      </c>
      <c r="AQ200" s="306">
        <f t="shared" si="179"/>
        <v>0</v>
      </c>
      <c r="AR200" s="308">
        <f t="shared" si="180"/>
        <v>0</v>
      </c>
      <c r="AS200" s="306">
        <f t="shared" si="181"/>
        <v>0</v>
      </c>
      <c r="AT200" s="306">
        <f t="shared" si="182"/>
        <v>0</v>
      </c>
      <c r="AU200" s="306">
        <f t="shared" si="183"/>
        <v>0</v>
      </c>
      <c r="AV200" s="306">
        <f t="shared" si="184"/>
        <v>0</v>
      </c>
      <c r="AW200" s="306">
        <f t="shared" si="185"/>
        <v>0</v>
      </c>
      <c r="AX200" s="306">
        <f t="shared" si="186"/>
        <v>0</v>
      </c>
      <c r="AY200" s="305">
        <f t="shared" si="187"/>
        <v>0</v>
      </c>
      <c r="AZ200" s="304">
        <f t="shared" si="188"/>
        <v>0</v>
      </c>
      <c r="BA200" s="301">
        <f t="shared" si="189"/>
        <v>0</v>
      </c>
      <c r="BB200" s="301">
        <f t="shared" si="190"/>
        <v>0</v>
      </c>
      <c r="BC200" s="301">
        <f t="shared" si="191"/>
        <v>0</v>
      </c>
      <c r="BD200" s="301">
        <f t="shared" si="192"/>
        <v>0</v>
      </c>
      <c r="BE200" s="301">
        <f t="shared" si="193"/>
        <v>0</v>
      </c>
      <c r="BF200" s="301">
        <f t="shared" si="194"/>
        <v>0</v>
      </c>
      <c r="BG200" s="301">
        <f t="shared" si="195"/>
        <v>0</v>
      </c>
      <c r="BH200" s="301">
        <f t="shared" si="196"/>
        <v>0</v>
      </c>
      <c r="BI200" s="301">
        <f t="shared" si="197"/>
        <v>0</v>
      </c>
      <c r="BJ200" s="300">
        <f t="shared" si="198"/>
        <v>0</v>
      </c>
      <c r="BL200" s="306">
        <f t="shared" si="199"/>
        <v>0</v>
      </c>
      <c r="BM200" s="306">
        <f t="shared" si="200"/>
        <v>0</v>
      </c>
      <c r="BN200" s="308">
        <f t="shared" si="201"/>
        <v>0</v>
      </c>
      <c r="BO200" s="307">
        <f t="shared" si="202"/>
        <v>0</v>
      </c>
      <c r="BP200" s="307">
        <f t="shared" si="203"/>
        <v>0</v>
      </c>
      <c r="BQ200" s="306">
        <f t="shared" si="204"/>
        <v>0</v>
      </c>
      <c r="BR200" s="306">
        <f t="shared" si="205"/>
        <v>0</v>
      </c>
      <c r="BS200" s="306">
        <f t="shared" si="206"/>
        <v>0</v>
      </c>
      <c r="BT200" s="306">
        <f t="shared" si="207"/>
        <v>0</v>
      </c>
      <c r="BU200" s="305">
        <f t="shared" si="208"/>
        <v>0</v>
      </c>
      <c r="BV200" s="304">
        <f t="shared" si="209"/>
        <v>0</v>
      </c>
      <c r="BW200" s="301">
        <f t="shared" si="210"/>
        <v>0</v>
      </c>
      <c r="BX200" s="301">
        <f t="shared" si="211"/>
        <v>0</v>
      </c>
      <c r="BY200" s="301">
        <f t="shared" si="212"/>
        <v>0</v>
      </c>
      <c r="BZ200" s="301">
        <f t="shared" si="213"/>
        <v>0</v>
      </c>
      <c r="CA200" s="301">
        <f t="shared" si="214"/>
        <v>0</v>
      </c>
      <c r="CB200" s="301">
        <f t="shared" si="215"/>
        <v>0</v>
      </c>
      <c r="CC200" s="301">
        <f t="shared" si="216"/>
        <v>0</v>
      </c>
      <c r="CD200" s="301">
        <f t="shared" si="217"/>
        <v>0</v>
      </c>
      <c r="CE200" s="301">
        <f t="shared" si="218"/>
        <v>0</v>
      </c>
      <c r="CF200" s="300">
        <f t="shared" si="219"/>
        <v>0</v>
      </c>
      <c r="CG200" s="300"/>
      <c r="CH200" s="300">
        <f t="shared" si="220"/>
        <v>0</v>
      </c>
      <c r="CI200" s="300">
        <f t="shared" si="221"/>
        <v>0</v>
      </c>
      <c r="CJ200" s="300">
        <f t="shared" si="222"/>
        <v>0</v>
      </c>
      <c r="CK200" s="300">
        <f t="shared" si="223"/>
        <v>0</v>
      </c>
      <c r="CL200" s="303"/>
      <c r="CM200" s="302">
        <f t="shared" si="224"/>
        <v>0</v>
      </c>
      <c r="CN200" s="302">
        <f t="shared" si="225"/>
        <v>0</v>
      </c>
      <c r="CO200" s="301">
        <f t="shared" si="226"/>
        <v>0</v>
      </c>
      <c r="CP200" s="301">
        <f t="shared" si="227"/>
        <v>0</v>
      </c>
      <c r="CQ200" s="301">
        <f t="shared" si="228"/>
        <v>0</v>
      </c>
      <c r="CR200" s="301">
        <f t="shared" si="229"/>
        <v>0</v>
      </c>
      <c r="CS200" s="301">
        <f t="shared" si="230"/>
        <v>0</v>
      </c>
      <c r="CT200" s="301">
        <f t="shared" si="231"/>
        <v>0</v>
      </c>
      <c r="CU200" s="301">
        <f t="shared" si="232"/>
        <v>0</v>
      </c>
      <c r="CV200" s="301">
        <f t="shared" si="233"/>
        <v>0</v>
      </c>
      <c r="CW200" s="301">
        <f t="shared" si="234"/>
        <v>0</v>
      </c>
      <c r="CX200" s="301">
        <f t="shared" si="235"/>
        <v>0</v>
      </c>
      <c r="CY200" s="301">
        <f t="shared" si="236"/>
        <v>0</v>
      </c>
      <c r="CZ200" s="301">
        <f t="shared" si="237"/>
        <v>0</v>
      </c>
      <c r="DA200" s="300">
        <f t="shared" si="238"/>
        <v>0</v>
      </c>
      <c r="DC200" s="299">
        <f t="shared" si="239"/>
        <v>0</v>
      </c>
      <c r="DD200" s="299">
        <f t="shared" si="240"/>
        <v>0</v>
      </c>
      <c r="DE200" s="299">
        <f t="shared" si="241"/>
        <v>0</v>
      </c>
    </row>
    <row r="201" spans="2:109" x14ac:dyDescent="0.2">
      <c r="B201" s="368"/>
      <c r="C201" s="368"/>
      <c r="D201" s="315"/>
      <c r="E201" s="315"/>
      <c r="F201" s="315"/>
      <c r="G201" s="368"/>
      <c r="H201" s="368"/>
      <c r="I201" s="368"/>
      <c r="J201" s="368"/>
      <c r="K201" s="368"/>
      <c r="M201" s="344" t="str">
        <f t="shared" si="163"/>
        <v/>
      </c>
      <c r="N201" s="367" t="str">
        <f t="shared" si="243"/>
        <v/>
      </c>
      <c r="O201" s="344" t="str">
        <f t="shared" si="242"/>
        <v/>
      </c>
      <c r="P201" s="347"/>
      <c r="Q201" s="232" t="str">
        <f t="shared" si="164"/>
        <v/>
      </c>
      <c r="AB201" s="314" t="str">
        <f t="shared" si="165"/>
        <v/>
      </c>
      <c r="AC201" s="312" t="str">
        <f t="shared" si="166"/>
        <v/>
      </c>
      <c r="AD201" s="313" t="str">
        <f t="shared" si="167"/>
        <v/>
      </c>
      <c r="AE201" s="312" t="str">
        <f t="shared" si="168"/>
        <v/>
      </c>
      <c r="AF201" s="313" t="str">
        <f t="shared" si="169"/>
        <v/>
      </c>
      <c r="AG201" s="312" t="str">
        <f t="shared" si="170"/>
        <v/>
      </c>
      <c r="AH201" s="313" t="str">
        <f t="shared" si="171"/>
        <v/>
      </c>
      <c r="AI201" s="312" t="str">
        <f t="shared" si="172"/>
        <v/>
      </c>
      <c r="AJ201" s="311" t="str">
        <f t="shared" si="173"/>
        <v/>
      </c>
      <c r="AK201" s="310" t="str">
        <f t="shared" si="174"/>
        <v/>
      </c>
      <c r="AL201" s="310" t="str">
        <f t="shared" si="175"/>
        <v/>
      </c>
      <c r="AM201" s="309" t="str">
        <f t="shared" si="176"/>
        <v/>
      </c>
      <c r="AN201" s="309" t="str">
        <f t="shared" si="177"/>
        <v/>
      </c>
      <c r="AP201" s="306">
        <f t="shared" si="178"/>
        <v>0</v>
      </c>
      <c r="AQ201" s="306">
        <f t="shared" si="179"/>
        <v>0</v>
      </c>
      <c r="AR201" s="308">
        <f t="shared" si="180"/>
        <v>0</v>
      </c>
      <c r="AS201" s="306">
        <f t="shared" si="181"/>
        <v>0</v>
      </c>
      <c r="AT201" s="306">
        <f t="shared" si="182"/>
        <v>0</v>
      </c>
      <c r="AU201" s="306">
        <f t="shared" si="183"/>
        <v>0</v>
      </c>
      <c r="AV201" s="306">
        <f t="shared" si="184"/>
        <v>0</v>
      </c>
      <c r="AW201" s="306">
        <f t="shared" si="185"/>
        <v>0</v>
      </c>
      <c r="AX201" s="306">
        <f t="shared" si="186"/>
        <v>0</v>
      </c>
      <c r="AY201" s="305">
        <f t="shared" si="187"/>
        <v>0</v>
      </c>
      <c r="AZ201" s="304">
        <f t="shared" si="188"/>
        <v>0</v>
      </c>
      <c r="BA201" s="301">
        <f t="shared" si="189"/>
        <v>0</v>
      </c>
      <c r="BB201" s="301">
        <f t="shared" si="190"/>
        <v>0</v>
      </c>
      <c r="BC201" s="301">
        <f t="shared" si="191"/>
        <v>0</v>
      </c>
      <c r="BD201" s="301">
        <f t="shared" si="192"/>
        <v>0</v>
      </c>
      <c r="BE201" s="301">
        <f t="shared" si="193"/>
        <v>0</v>
      </c>
      <c r="BF201" s="301">
        <f t="shared" si="194"/>
        <v>0</v>
      </c>
      <c r="BG201" s="301">
        <f t="shared" si="195"/>
        <v>0</v>
      </c>
      <c r="BH201" s="301">
        <f t="shared" si="196"/>
        <v>0</v>
      </c>
      <c r="BI201" s="301">
        <f t="shared" si="197"/>
        <v>0</v>
      </c>
      <c r="BJ201" s="300">
        <f t="shared" si="198"/>
        <v>0</v>
      </c>
      <c r="BL201" s="306">
        <f t="shared" si="199"/>
        <v>0</v>
      </c>
      <c r="BM201" s="306">
        <f t="shared" si="200"/>
        <v>0</v>
      </c>
      <c r="BN201" s="308">
        <f t="shared" si="201"/>
        <v>0</v>
      </c>
      <c r="BO201" s="307">
        <f t="shared" si="202"/>
        <v>0</v>
      </c>
      <c r="BP201" s="307">
        <f t="shared" si="203"/>
        <v>0</v>
      </c>
      <c r="BQ201" s="306">
        <f t="shared" si="204"/>
        <v>0</v>
      </c>
      <c r="BR201" s="306">
        <f t="shared" si="205"/>
        <v>0</v>
      </c>
      <c r="BS201" s="306">
        <f t="shared" si="206"/>
        <v>0</v>
      </c>
      <c r="BT201" s="306">
        <f t="shared" si="207"/>
        <v>0</v>
      </c>
      <c r="BU201" s="305">
        <f t="shared" si="208"/>
        <v>0</v>
      </c>
      <c r="BV201" s="304">
        <f t="shared" si="209"/>
        <v>0</v>
      </c>
      <c r="BW201" s="301">
        <f t="shared" si="210"/>
        <v>0</v>
      </c>
      <c r="BX201" s="301">
        <f t="shared" si="211"/>
        <v>0</v>
      </c>
      <c r="BY201" s="301">
        <f t="shared" si="212"/>
        <v>0</v>
      </c>
      <c r="BZ201" s="301">
        <f t="shared" si="213"/>
        <v>0</v>
      </c>
      <c r="CA201" s="301">
        <f t="shared" si="214"/>
        <v>0</v>
      </c>
      <c r="CB201" s="301">
        <f t="shared" si="215"/>
        <v>0</v>
      </c>
      <c r="CC201" s="301">
        <f t="shared" si="216"/>
        <v>0</v>
      </c>
      <c r="CD201" s="301">
        <f t="shared" si="217"/>
        <v>0</v>
      </c>
      <c r="CE201" s="301">
        <f t="shared" si="218"/>
        <v>0</v>
      </c>
      <c r="CF201" s="300">
        <f t="shared" si="219"/>
        <v>0</v>
      </c>
      <c r="CG201" s="300"/>
      <c r="CH201" s="300">
        <f t="shared" si="220"/>
        <v>0</v>
      </c>
      <c r="CI201" s="300">
        <f t="shared" si="221"/>
        <v>0</v>
      </c>
      <c r="CJ201" s="300">
        <f t="shared" si="222"/>
        <v>0</v>
      </c>
      <c r="CK201" s="300">
        <f t="shared" si="223"/>
        <v>0</v>
      </c>
      <c r="CL201" s="303"/>
      <c r="CM201" s="302">
        <f t="shared" si="224"/>
        <v>0</v>
      </c>
      <c r="CN201" s="302">
        <f t="shared" si="225"/>
        <v>0</v>
      </c>
      <c r="CO201" s="301">
        <f t="shared" si="226"/>
        <v>0</v>
      </c>
      <c r="CP201" s="301">
        <f t="shared" si="227"/>
        <v>0</v>
      </c>
      <c r="CQ201" s="301">
        <f t="shared" si="228"/>
        <v>0</v>
      </c>
      <c r="CR201" s="301">
        <f t="shared" si="229"/>
        <v>0</v>
      </c>
      <c r="CS201" s="301">
        <f t="shared" si="230"/>
        <v>0</v>
      </c>
      <c r="CT201" s="301">
        <f t="shared" si="231"/>
        <v>0</v>
      </c>
      <c r="CU201" s="301">
        <f t="shared" si="232"/>
        <v>0</v>
      </c>
      <c r="CV201" s="301">
        <f t="shared" si="233"/>
        <v>0</v>
      </c>
      <c r="CW201" s="301">
        <f t="shared" si="234"/>
        <v>0</v>
      </c>
      <c r="CX201" s="301">
        <f t="shared" si="235"/>
        <v>0</v>
      </c>
      <c r="CY201" s="301">
        <f t="shared" si="236"/>
        <v>0</v>
      </c>
      <c r="CZ201" s="301">
        <f t="shared" si="237"/>
        <v>0</v>
      </c>
      <c r="DA201" s="300">
        <f t="shared" si="238"/>
        <v>0</v>
      </c>
      <c r="DC201" s="299">
        <f t="shared" si="239"/>
        <v>0</v>
      </c>
      <c r="DD201" s="299">
        <f t="shared" si="240"/>
        <v>0</v>
      </c>
      <c r="DE201" s="299">
        <f t="shared" si="241"/>
        <v>0</v>
      </c>
    </row>
    <row r="202" spans="2:109" x14ac:dyDescent="0.2">
      <c r="B202" s="368"/>
      <c r="C202" s="368"/>
      <c r="D202" s="315"/>
      <c r="E202" s="315"/>
      <c r="F202" s="315"/>
      <c r="G202" s="368"/>
      <c r="H202" s="368"/>
      <c r="I202" s="368"/>
      <c r="J202" s="368"/>
      <c r="K202" s="368"/>
      <c r="M202" s="344" t="str">
        <f t="shared" si="163"/>
        <v/>
      </c>
      <c r="N202" s="367" t="str">
        <f t="shared" si="243"/>
        <v/>
      </c>
      <c r="O202" s="344" t="str">
        <f t="shared" si="242"/>
        <v/>
      </c>
      <c r="P202" s="347"/>
      <c r="Q202" s="232" t="str">
        <f t="shared" si="164"/>
        <v/>
      </c>
      <c r="AB202" s="314" t="str">
        <f t="shared" si="165"/>
        <v/>
      </c>
      <c r="AC202" s="312" t="str">
        <f t="shared" si="166"/>
        <v/>
      </c>
      <c r="AD202" s="313" t="str">
        <f t="shared" si="167"/>
        <v/>
      </c>
      <c r="AE202" s="312" t="str">
        <f t="shared" si="168"/>
        <v/>
      </c>
      <c r="AF202" s="313" t="str">
        <f t="shared" si="169"/>
        <v/>
      </c>
      <c r="AG202" s="312" t="str">
        <f t="shared" si="170"/>
        <v/>
      </c>
      <c r="AH202" s="313" t="str">
        <f t="shared" si="171"/>
        <v/>
      </c>
      <c r="AI202" s="312" t="str">
        <f t="shared" si="172"/>
        <v/>
      </c>
      <c r="AJ202" s="311" t="str">
        <f t="shared" si="173"/>
        <v/>
      </c>
      <c r="AK202" s="310" t="str">
        <f t="shared" si="174"/>
        <v/>
      </c>
      <c r="AL202" s="310" t="str">
        <f t="shared" si="175"/>
        <v/>
      </c>
      <c r="AM202" s="309" t="str">
        <f t="shared" si="176"/>
        <v/>
      </c>
      <c r="AN202" s="309" t="str">
        <f t="shared" si="177"/>
        <v/>
      </c>
      <c r="AP202" s="306">
        <f t="shared" si="178"/>
        <v>0</v>
      </c>
      <c r="AQ202" s="306">
        <f t="shared" si="179"/>
        <v>0</v>
      </c>
      <c r="AR202" s="308">
        <f t="shared" si="180"/>
        <v>0</v>
      </c>
      <c r="AS202" s="306">
        <f t="shared" si="181"/>
        <v>0</v>
      </c>
      <c r="AT202" s="306">
        <f t="shared" si="182"/>
        <v>0</v>
      </c>
      <c r="AU202" s="306">
        <f t="shared" si="183"/>
        <v>0</v>
      </c>
      <c r="AV202" s="306">
        <f t="shared" si="184"/>
        <v>0</v>
      </c>
      <c r="AW202" s="306">
        <f t="shared" si="185"/>
        <v>0</v>
      </c>
      <c r="AX202" s="306">
        <f t="shared" si="186"/>
        <v>0</v>
      </c>
      <c r="AY202" s="305">
        <f t="shared" si="187"/>
        <v>0</v>
      </c>
      <c r="AZ202" s="304">
        <f t="shared" si="188"/>
        <v>0</v>
      </c>
      <c r="BA202" s="301">
        <f t="shared" si="189"/>
        <v>0</v>
      </c>
      <c r="BB202" s="301">
        <f t="shared" si="190"/>
        <v>0</v>
      </c>
      <c r="BC202" s="301">
        <f t="shared" si="191"/>
        <v>0</v>
      </c>
      <c r="BD202" s="301">
        <f t="shared" si="192"/>
        <v>0</v>
      </c>
      <c r="BE202" s="301">
        <f t="shared" si="193"/>
        <v>0</v>
      </c>
      <c r="BF202" s="301">
        <f t="shared" si="194"/>
        <v>0</v>
      </c>
      <c r="BG202" s="301">
        <f t="shared" si="195"/>
        <v>0</v>
      </c>
      <c r="BH202" s="301">
        <f t="shared" si="196"/>
        <v>0</v>
      </c>
      <c r="BI202" s="301">
        <f t="shared" si="197"/>
        <v>0</v>
      </c>
      <c r="BJ202" s="300">
        <f t="shared" si="198"/>
        <v>0</v>
      </c>
      <c r="BL202" s="306">
        <f t="shared" si="199"/>
        <v>0</v>
      </c>
      <c r="BM202" s="306">
        <f t="shared" si="200"/>
        <v>0</v>
      </c>
      <c r="BN202" s="308">
        <f t="shared" si="201"/>
        <v>0</v>
      </c>
      <c r="BO202" s="307">
        <f t="shared" si="202"/>
        <v>0</v>
      </c>
      <c r="BP202" s="307">
        <f t="shared" si="203"/>
        <v>0</v>
      </c>
      <c r="BQ202" s="306">
        <f t="shared" si="204"/>
        <v>0</v>
      </c>
      <c r="BR202" s="306">
        <f t="shared" si="205"/>
        <v>0</v>
      </c>
      <c r="BS202" s="306">
        <f t="shared" si="206"/>
        <v>0</v>
      </c>
      <c r="BT202" s="306">
        <f t="shared" si="207"/>
        <v>0</v>
      </c>
      <c r="BU202" s="305">
        <f t="shared" si="208"/>
        <v>0</v>
      </c>
      <c r="BV202" s="304">
        <f t="shared" si="209"/>
        <v>0</v>
      </c>
      <c r="BW202" s="301">
        <f t="shared" si="210"/>
        <v>0</v>
      </c>
      <c r="BX202" s="301">
        <f t="shared" si="211"/>
        <v>0</v>
      </c>
      <c r="BY202" s="301">
        <f t="shared" si="212"/>
        <v>0</v>
      </c>
      <c r="BZ202" s="301">
        <f t="shared" si="213"/>
        <v>0</v>
      </c>
      <c r="CA202" s="301">
        <f t="shared" si="214"/>
        <v>0</v>
      </c>
      <c r="CB202" s="301">
        <f t="shared" si="215"/>
        <v>0</v>
      </c>
      <c r="CC202" s="301">
        <f t="shared" si="216"/>
        <v>0</v>
      </c>
      <c r="CD202" s="301">
        <f t="shared" si="217"/>
        <v>0</v>
      </c>
      <c r="CE202" s="301">
        <f t="shared" si="218"/>
        <v>0</v>
      </c>
      <c r="CF202" s="300">
        <f t="shared" si="219"/>
        <v>0</v>
      </c>
      <c r="CG202" s="300"/>
      <c r="CH202" s="300">
        <f t="shared" si="220"/>
        <v>0</v>
      </c>
      <c r="CI202" s="300">
        <f t="shared" si="221"/>
        <v>0</v>
      </c>
      <c r="CJ202" s="300">
        <f t="shared" si="222"/>
        <v>0</v>
      </c>
      <c r="CK202" s="300">
        <f t="shared" si="223"/>
        <v>0</v>
      </c>
      <c r="CL202" s="303"/>
      <c r="CM202" s="302">
        <f t="shared" si="224"/>
        <v>0</v>
      </c>
      <c r="CN202" s="302">
        <f t="shared" si="225"/>
        <v>0</v>
      </c>
      <c r="CO202" s="301">
        <f t="shared" si="226"/>
        <v>0</v>
      </c>
      <c r="CP202" s="301">
        <f t="shared" si="227"/>
        <v>0</v>
      </c>
      <c r="CQ202" s="301">
        <f t="shared" si="228"/>
        <v>0</v>
      </c>
      <c r="CR202" s="301">
        <f t="shared" si="229"/>
        <v>0</v>
      </c>
      <c r="CS202" s="301">
        <f t="shared" si="230"/>
        <v>0</v>
      </c>
      <c r="CT202" s="301">
        <f t="shared" si="231"/>
        <v>0</v>
      </c>
      <c r="CU202" s="301">
        <f t="shared" si="232"/>
        <v>0</v>
      </c>
      <c r="CV202" s="301">
        <f t="shared" si="233"/>
        <v>0</v>
      </c>
      <c r="CW202" s="301">
        <f t="shared" si="234"/>
        <v>0</v>
      </c>
      <c r="CX202" s="301">
        <f t="shared" si="235"/>
        <v>0</v>
      </c>
      <c r="CY202" s="301">
        <f t="shared" si="236"/>
        <v>0</v>
      </c>
      <c r="CZ202" s="301">
        <f t="shared" si="237"/>
        <v>0</v>
      </c>
      <c r="DA202" s="300">
        <f t="shared" si="238"/>
        <v>0</v>
      </c>
      <c r="DC202" s="299">
        <f t="shared" si="239"/>
        <v>0</v>
      </c>
      <c r="DD202" s="299">
        <f t="shared" si="240"/>
        <v>0</v>
      </c>
      <c r="DE202" s="299">
        <f t="shared" si="241"/>
        <v>0</v>
      </c>
    </row>
    <row r="203" spans="2:109" x14ac:dyDescent="0.2">
      <c r="B203" s="368"/>
      <c r="C203" s="368"/>
      <c r="D203" s="315"/>
      <c r="E203" s="315"/>
      <c r="F203" s="315"/>
      <c r="G203" s="368"/>
      <c r="H203" s="368"/>
      <c r="I203" s="368"/>
      <c r="J203" s="368"/>
      <c r="K203" s="368"/>
      <c r="M203" s="344" t="str">
        <f t="shared" ref="M203:M211" si="244">IF(O203="","",IF(CM203=16,"(15)",IF(CN203=0,"",CM203)))</f>
        <v/>
      </c>
      <c r="N203" s="367" t="str">
        <f t="shared" si="243"/>
        <v/>
      </c>
      <c r="O203" s="344" t="str">
        <f t="shared" si="242"/>
        <v/>
      </c>
      <c r="P203" s="347"/>
      <c r="Q203" s="232" t="str">
        <f t="shared" ref="Q203:Q211" si="245">CONCATENATE(AB203,AC203,AD203,AE203,AF203,AG203,AH203,AI203,AJ203,AM203,AN203)</f>
        <v/>
      </c>
      <c r="AB203" s="314" t="str">
        <f t="shared" ref="AB203:AB211" si="246">IF(AND(ISBLANK(B203),ISBLANK(C203),H203&lt;&gt;0,I203&lt;&gt;0,J203&lt;&gt;0),$AB$10,"")</f>
        <v/>
      </c>
      <c r="AC203" s="312" t="str">
        <f t="shared" ref="AC203:AC211" si="247">IF(AND(G203&lt;50,G203&lt;&gt;0,ISNUMBER(G203)),$AC$10,"")</f>
        <v/>
      </c>
      <c r="AD203" s="313" t="str">
        <f t="shared" ref="AD203:AD211" si="248">IF(AND(G203&gt;400,ISNUMBER(G203)),$AD$10,"")</f>
        <v/>
      </c>
      <c r="AE203" s="312" t="str">
        <f t="shared" ref="AE203:AE211" si="249">IF(AND(H203&lt;50,H203&lt;&gt;0,ISNUMBER(H203)),$AE$10,"")</f>
        <v/>
      </c>
      <c r="AF203" s="313" t="str">
        <f t="shared" ref="AF203:AF211" si="250">IF(AND(H203&gt;400,ISNUMBER(H203)),$AF$10,"")</f>
        <v/>
      </c>
      <c r="AG203" s="312" t="str">
        <f t="shared" ref="AG203:AG211" si="251">IF(AND(I203&lt;50,I203&lt;&gt;0,ISNUMBER(I203)),$AG$10,"")</f>
        <v/>
      </c>
      <c r="AH203" s="313" t="str">
        <f t="shared" ref="AH203:AH211" si="252">IF(AND(I203&gt;500,ISNUMBER(I203)),$AH$10,"")</f>
        <v/>
      </c>
      <c r="AI203" s="312" t="str">
        <f t="shared" ref="AI203:AI211" si="253">IF(AND(J203&lt;50,J203&lt;&gt;0,ISNUMBER(J203)),$AI$10,"")</f>
        <v/>
      </c>
      <c r="AJ203" s="311" t="str">
        <f t="shared" ref="AJ203:AJ211" si="254">IF(AND(J203&gt;H203,ISNUMBER(J203),ISNUMBER(H203)),$AJ$10,"")</f>
        <v/>
      </c>
      <c r="AK203" s="310" t="str">
        <f t="shared" ref="AK203:AK211" si="255">IF(BU203&gt;15,$AK$10,"")</f>
        <v/>
      </c>
      <c r="AL203" s="310" t="str">
        <f t="shared" ref="AL203:AL211" si="256">IF(AY203&gt;15,$AL$10,"")</f>
        <v/>
      </c>
      <c r="AM203" s="309" t="str">
        <f t="shared" ref="AM203:AM211" si="257">IF(AND(NOT(ISBLANK(B203)),NOT(ISBLANK(C203))),$AM$10,"")</f>
        <v/>
      </c>
      <c r="AN203" s="309" t="str">
        <f t="shared" ref="AN203:AN211" si="258">IF(OR(LEFT(O203,1)="M",ISBLANK(K203),O203=""),"",IF(O203&gt;K203,$AN$10,""))</f>
        <v/>
      </c>
      <c r="AP203" s="306">
        <f t="shared" ref="AP203:AP211" si="259">IF(AND($H203&gt;=$AQ$241,$H203&lt;$AR$241),IF(AND(($H203-$BB$241-$J203*$AX$241-$I203^$BC$241*($BA$241+$J203*$AW$241))/($I203^$BC$241*($J203*$AU$241+$AY$241)+$J203*$AV$241+$AZ$241)&gt;=$AS$241,($H203-$BB$241-$J203*$AX$241-$I203^$BC$241*($BA$241+$J203*$AW$241))/($I203^$BC$241*($J203*$AU$241+$AY$241)+$J203*$AV$241+$AZ$241)&lt;$AT$241),($H203-$BB$241-$J203*$AX$241-$I203^$BC$241*($BA$241+$J203*$AW$241))/($I203^$BC$241*($J203*$AU$241+$AY$241)+$J203*$AV$241+$AZ$241),0),0)</f>
        <v>0</v>
      </c>
      <c r="AQ203" s="306">
        <f t="shared" ref="AQ203:AQ211" si="260">IF(AND($H203&gt;=$AQ$244,$H203&lt;$AR$244),IF(AND(($H203-$BB$244-$J203*$AX$244-$I203^$BC$241*($BA$244+$J203*$AW$244))/($I203^$BC$241*($J203*$AU$244+$AY$244)+$J203*$AV$244+$AZ$244)&gt;=$AS$244,($H203-$BB$244-$J203*$AX$244-$I203^$BC$241*($BA$244+$J203*$AW$244))/($I203^$BC$241*($J203*$AU$244+$AY$244)+$J203*$AV$244+$AZ$244)&lt;$AT$244),($H203-$BB$244-$J203*$AX$244-$I203^$BC$241*($BA$244+$J203*$AW$244))/($I203^$BC$241*($J203*$AU$244+$AY$244)+$J203*$AV$244+$AZ$244),0),0)</f>
        <v>0</v>
      </c>
      <c r="AR203" s="308">
        <f t="shared" ref="AR203:AR211" si="261">IF(AND($H203&gt;=$AQ$247,$H203&lt;=$AR$247),IF(AND(($H203-$BB$247-$J203*$AX$247-$I203^$BC$241*($BA$247+$J203*$AW$247))/($I203^$BC$241*($J203*$AU$247+$AY$247)+$J203*$AV$247+$AZ$247)&gt;=$AS$247,($H203-$BB$247-$J203*$AX$247-$I203^$BC$241*($BA$247+$J203*$AW$247))/($I203^$BC$241*($J203*$AU$247+$AY$247)+$J203*$AV$247+$AZ$247)&lt;$AT$247),($H203-$BB$247-$J203*$AX$247-$I203^$BC$241*($BA$247+$J203*$AW$247))/($I203^$BC$241*($J203*$AU$247+$AY$247)+$J203*$AV$247+$AZ$247),0),0)</f>
        <v>0</v>
      </c>
      <c r="AS203" s="306">
        <f t="shared" ref="AS203:AS211" si="262">IF(AND($H203&gt;=$AQ$242,$H203&lt;$AR$242),IF(AND(($H203-$BB$242-$J203*$AX$242-$I203^$BC$241*($BA$242+$J203*$AW$242))/($I203^$BC$241*($J203*$AU$242+$AY$242)+$J203*$AV$242+$AZ$242)&gt;=$AS$242,($H203-$BB$242-$J203*$AX$242-$I203^$BC$241*($BA$242+$J203*$AW$242))/($I203^$BC$241*($J203*$AU$242+$AY$242)+$J203*$AV$242+$AZ$242)&lt;$AT$242),($H203-$BB$242-$J203*$AX$242-$I203^$BC$241*($BA$242+$J203*$AW$242))/($I203^$BC$241*($J203*$AU$242+$AY$242)+$J203*$AV$242+$AZ$242),0),0)</f>
        <v>0</v>
      </c>
      <c r="AT203" s="306">
        <f t="shared" ref="AT203:AT211" si="263">IF(AND($H203&gt;=$AQ$245,$H203&lt;$AR$245),IF(AND(($H203-$BB$245-$J203*$AX$245-$I203^$BC$241*($BA$245+$J203*$AW$245))/($I203^$BC$241*($J203*$AU$245+$AY$245)+$J203*$AV$245+$AZ$245)&gt;=$AS$245,($H203-$BB$245-$J203*$AX$245-$I203^$BC$241*($BA$245+$J203*$AW$245))/($I203^$BC$241*($J203*$AU$245+$AY$245)+$J203*$AV$245+$AZ$245)&lt;$AT$245),($H203-$BB$245-$J203*$AX$245-$I203^$BC$241*($BA$245+$J203*$AW$245))/($I203^$BC$241*($J203*$AU$245+$AY$245)+$J203*$AV$245+$AZ$245),0),0)</f>
        <v>0</v>
      </c>
      <c r="AU203" s="306">
        <f t="shared" ref="AU203:AU211" si="264">IF(AND($H203&gt;=$AQ$248,$H203&lt;=$AR$248),IF(AND(($H203-$BB$248-$J203*$AX$248-$I203^$BC$241*($BA$248+$J203*$AW$248))/($I203^$BC$241*($J203*$AU$248+$AY$248)+$J203*$AV$248+$AZ$248)&gt;=$AS$248,($H203-$BB$248-$J203*$AX$248-$I203^$BC$241*($BA$248+$J203*$AW$248))/($I203^$BC$241*($J203*$AU$248+$AY$248)+$J203*$AV$248+$AZ$248)&lt;$AT$248),($H203-$BB$248-$J203*$AX$248-$I203^$BC$241*($BA$248+$J203*$AW$248))/($I203^$BC$241*($J203*$AU$248+$AY$248)+$J203*$AV$248+$AZ$248),0),0)</f>
        <v>0</v>
      </c>
      <c r="AV203" s="306">
        <f t="shared" ref="AV203:AV211" si="265">IF(AND($H203&gt;=$AQ$243,$H203&lt;$AR$243),IF(AND(($H203-$BB$243-$J203*$AX$243-$I203^$BC$241*($BA$243+$J203*$AW$243))/($I203^$BC$241*($J203*$AU$243+$AY$243)+$J203*$AV$243+$AZ$243)&gt;=$AS$243,($H203-$BB$243-$J203*$AX$243-$I203^$BC$241*($BA$243+$J203*$AW$243))/($I203^$BC$241*($J203*$AU$243+$AY$243)+$J203*$AV$243+$AZ$243)&lt;=$AT$243),($H203-$BB$243-$J203*$AX$243-$I203^$BC$241*($BA$243+$J203*$AW$243))/($I203^$BC$241*($J203*$AU$243+$AY$243)+$J203*$AV$243+$AZ$243),0),0)</f>
        <v>0</v>
      </c>
      <c r="AW203" s="306">
        <f t="shared" ref="AW203:AW211" si="266">IF(AND($H203&gt;=$AQ$246,$H203&lt;$AR$246),IF(AND(($H203-$BB$246-$J203*$AX$246-$I203^$BC$241*($BA$246+$J203*$AW$246))/($I203^$BC$241*($J203*$AU$246+$AY$246)+$J203*$AV$246+$AZ$246)&gt;=$AS$246,($H203-$BB$246-$J203*$AX$246-$I203^$BC$241*($BA$246+$J203*$AW$246))/($I203^$BC$241*($J203*$AU$246+$AY$246)+$J203*$AV$246+$AZ$246)&lt;=$AT$246),($H203-$BB$246-$J203*$AX$246-$I203^$BC$241*($BA$246+$J203*$AW$246))/($I203^$BC$241*($J203*$AU$246+$AY$246)+$J203*$AV$246+$AZ$246),0),0)</f>
        <v>0</v>
      </c>
      <c r="AX203" s="306">
        <f t="shared" ref="AX203:AX211" si="267">IF(AND($H203&gt;=$AQ$249,$H203&lt;=$AR$249),IF(AND(($H203-$BB$249-$J203*$AX$249-$I203^$BC$241*($BA$249+$J203*$AW$249))/($I203^$BC$241*($J203*$AU$249+$AY$249)+$J203*$AV$249+$AZ$249)&gt;=$AS$249,($H203-$BB$249-$J203*$AX$249-$I203^$BC$241*($BA$249+$J203*$AW$249))/($I203^$BC$241*($J203*$AU$249+$AY$249)+$J203*$AV$249+$AZ$249)&lt;=$AT$249),($H203-$BB$249-$J203*$AX$249-$I203^$BC$241*($BA$249+$J203*$AW$249))/($I203^$BC$241*($J203*$AU$249+$AY$249)+$J203*$AV$249+$AZ$249),0),0)</f>
        <v>0</v>
      </c>
      <c r="AY203" s="305">
        <f t="shared" ref="AY203:AY211" si="268">IF(SUM(AP203:AR203)&lt;&gt;0,SUM(AP203:AR203),IF(SUM(AS203:AU203)&lt;&gt;0,SUM(AS203:AU203),SUM(AV203:AX203)))</f>
        <v>0</v>
      </c>
      <c r="AZ203" s="304">
        <f t="shared" ref="AZ203:AZ211" si="269">IF(ROUNDUP(SUM(AP203:AX203),0)&gt;15,15.01,IF(ROUNDUP(SUM(AP203:AX203),0)&lt;0,0,ROUNDUP(SUM(AP203:AX203),0)))</f>
        <v>0</v>
      </c>
      <c r="BA203" s="301">
        <f t="shared" ref="BA203:BA211" si="270">IF(AP203=0,0,($H203-(AZ203*($I203^$BC$241*$AY$241+$AZ$241)+($I203^$BC$241*$BA$241+$BB$241)))/(AZ203*($I203^$BC$241*$AU$241+$AV$241)+($I203^$BC$241*$AW$241+$AX$241)))</f>
        <v>0</v>
      </c>
      <c r="BB203" s="301">
        <f t="shared" ref="BB203:BB211" si="271">IF(AQ203=0,0,($H203-(AZ203*($I203^$BC$241*$AY$244+$AZ$244)+($I203^$BC$241*$BA$244+$BB$244)))/(AZ203*($I203^$BC$241*$AU$244+$AV$244)+($I203^$BC$241*$AW$244+$AX$244)))</f>
        <v>0</v>
      </c>
      <c r="BC203" s="301">
        <f t="shared" ref="BC203:BC211" si="272">IF(AR203=0,0,($H203-(AZ203*($I203^$BC$241*$AY$247+$AZ$247)+($I203^$BC$241*$BA$247+$BB$247)))/(AZ203*($I203^$BC$241*$AU$247+$AV$247)+($I203^$BC$241*$AW$247+$AX$247)))</f>
        <v>0</v>
      </c>
      <c r="BD203" s="301">
        <f t="shared" ref="BD203:BD211" si="273">IF(AS203=0,0,($H203-(AZ203*($I203^$BC$241*$AY$242+$AZ$242)+($I203^$BC$241*$BA$242+$BB$242)))/(AZ203*($I203^$BC$241*$AU$242+$AV$242)+($I203^$BC$241*$AW$242+$AX$242)))</f>
        <v>0</v>
      </c>
      <c r="BE203" s="301">
        <f t="shared" ref="BE203:BE211" si="274">IF(AT203=0,0,($H203-(AZ203*($I203^$BC$241*$AY$245+$AZ$245)+($I203^$BC$241*$BA$245+$BB$245)))/(AZ203*($I203^$BC$241*$AU$245+$AV$245)+($I203^$BC$241*$AW$245+$AX$245)))</f>
        <v>0</v>
      </c>
      <c r="BF203" s="301">
        <f t="shared" ref="BF203:BF211" si="275">IF(AU203=0,0,($H203-(AZ203*($I203^$BC$241*$AY$248+$AZ$248)+($I203^$BC$241*$BA$248+$BB$248)))/(AZ203*($I203^$BC$241*$AU$248+$AV$248)+($I203^$BC$241*$AW$248+$AX$248)))</f>
        <v>0</v>
      </c>
      <c r="BG203" s="301">
        <f t="shared" ref="BG203:BG211" si="276">IF(AV203=0,0,($H203-(AZ203*($I203^$BC$241*$AY$243+$AZ$243)+($I203^$BC$241*$BA$243+$BB$243)))/(AZ203*($I203^$BC$241*$AU$243+$AV$243)+($I203^$BC$241*$AW$243+$AX$243)))</f>
        <v>0</v>
      </c>
      <c r="BH203" s="301">
        <f t="shared" ref="BH203:BH211" si="277">IF(AW203=0,0,($H203-(AZ203*($I203^$BC$241*$AY$246+$AZ$246)+($I203^$BC$241*$BA$246+$BB$246)))/(AZ203*($I203^$BC$241*$AU$246+$AV$246)+($I203^$BC$241*$AW$246+$AX$246)))</f>
        <v>0</v>
      </c>
      <c r="BI203" s="301">
        <f t="shared" ref="BI203:BI211" si="278">IF(AX203=0,0,($H203-(AZ203*($I203^$BC$241*$AY$249+$AZ$249)+($I203^$BC$241*$BA$249+$BB$249)))/(AZ203*($I203^$BC$241*$AU$249+$AV$249)+($I203^$BC$241*$AW$249+$AX$249)))</f>
        <v>0</v>
      </c>
      <c r="BJ203" s="300">
        <f t="shared" ref="BJ203:BJ211" si="279">IF(SUM(BA203:BI203)=0,0,IF(SUM(BA203:BC203)&lt;&gt;0,SUM(BA203:BC203),IF(SUM(BD203:BF203)&lt;&gt;0,SUM(BD203:BF203),SUM(BG203:BI203))))</f>
        <v>0</v>
      </c>
      <c r="BL203" s="306">
        <f t="shared" ref="BL203:BL211" si="280">IF(AND($H203&gt;=$AQ$232,$H203&lt;$AR$232),IF(AND(($H203-$BB$232-$J203*$AX$232-$I203^$BC$232*($BA$232+$J203*$AW$232))/($I203^$BC$232*($J203*$AU$232+$AY$232)+$J203*$AV$232+$AZ$232)&gt;=$AS$232,($H203-$BB$232-$J203*$AX$232-$I203^$BC$232*($BA$232+$J203*$AW$232))/($I203^$BC$232*($J203*$AU$232+$AY$232)+$J203*$AV$232+$AZ$232)&lt;$AT$232),($H203-$BB$232-$J203*$AX$232-$I203^$BC$232*($BA$232+$J203*$AW$232))/($I203^$BC$232*($J203*$AU$232+$AY$232)+$J203*$AV$232+$AZ$232),0),0)</f>
        <v>0</v>
      </c>
      <c r="BM203" s="306">
        <f t="shared" ref="BM203:BM211" si="281">IF(AND($H203&gt;=$AQ$235,$H203&lt;$AR$235),IF(AND(($H203-$BB$235-$J203*$AX$235-$I203^$BC$235*($BA$235+$J203*$AW$235))/($I203^$BC$235*($J203*$AU$235+$AY$235)+$J203*$AV$235+$AZ$235)&gt;=$AS$235,($H203-$BB$235-$J203*$AX$235-$I203^$BC$235*($BA$235+$J203*$AW$235))/($I203^$BC$235*($J203*$AU$235+$AY$235)+$J203*$AV$235+$AZ$235)&lt;$AT$235),($H203-$BB$235-$J203*$AX$235-$I203^$BC$235*($BA$235+$J203*$AW$235))/($I203^$BC$235*($J203*$AU$235+$AY$235)+$J203*$AV$235+$AZ$235),0),0)</f>
        <v>0</v>
      </c>
      <c r="BN203" s="308">
        <f t="shared" ref="BN203:BN211" si="282">IF(AND($H203&gt;=$AQ$238,$H203&lt;=$AR$238),IF(AND(($H203-$BB$238-$J203*$AX$238-$I203^$BC$238*($BA$238+$J203*$AW$238))/($I203^$BC$238*($J203*$AU$238+$AY$238)+$J203*$AV$238+$AZ$238)&gt;=$AS$238,($H203-$BB$238-$J203*$AX$238-$I203^$BC$238*($BA$238+$J203*$AW$238))/($I203^$BC$238*($J203*$AU$238+$AY$238)+$J203*$AV$238+$AZ$238)&lt;$AT$238),($H203-$BB$238-$J203*$AX$238-$I203^$BC$238*($BA$238+$J203*$AW$238))/($I203^$BC$238*($J203*$AU$238+$AY$238)+$J203*$AV$238+$AZ$238),0),0)</f>
        <v>0</v>
      </c>
      <c r="BO203" s="307">
        <f t="shared" ref="BO203:BO211" si="283">IF(AND($H203&gt;=$AQ$233,$H203&lt;$AR$233),IF(AND(($H203-$BB$233-$J203*$AX$233-$I203^$BC$233*($BA$233+$J203*$AW$233))/($I203^$BC$233*($J203*$AU$233+$AY$233)+$J203*$AV$233+$AZ$233)&gt;=$AS$233,($H203-$BB$233-$J203*$AX$233-$I203^$BC$233*($BA$233+$J203*$AW$233))/($I203^$BC$233*($J203*$AU$233+$AY$233)+$J203*$AV$233+$AZ$233)&lt;$AT$233),($H203-$BB$233-$J203*$AX$233-$I203^$BC$233*($BA$233+$J203*$AW$233))/($I203^$BC$233*($J203*$AU$233+$AY$233)+$J203*$AV$233+$AZ$233),0),0)</f>
        <v>0</v>
      </c>
      <c r="BP203" s="307">
        <f t="shared" ref="BP203:BP211" si="284">IF(AND($H203&gt;=$AQ$236,$H203&lt;$AR$236),IF(AND(($H203-$BB$236-$J203*$AX$236-$I203^$BC$236*($BA$236+$J203*$AW$236))/($I203^$BC$236*($J203*$AU$236+$AY$236)+$J203*$AV$236+$AZ$236)&gt;=$AS$236,($H203-$BB$236-$J203*$AX$236-$I203^$BC$236*($BA$236+$J203*$AW$236))/($I203^$BC$236*($J203*$AU$236+$AY$236)+$J203*$AV$236+$AZ$236)&lt;$AT$236),($H203-$BB$236-$J203*$AX$236-$I203^$BC$236*($BA$236+$J203*$AW$236))/($I203^$BC$236*($J203*$AU$236+$AY$236)+$J203*$AV$236+$AZ$236),0),0)</f>
        <v>0</v>
      </c>
      <c r="BQ203" s="306">
        <f t="shared" ref="BQ203:BQ211" si="285">IF(AND($H203&gt;=$AQ$239,$H203&lt;=$AR$239),IF(AND(($H203-$BB$239-$J203*$AX$239-$I203^$BC$239*($BA$239+$J203*$AW$239))/($I203^$BC$239*($J203*$AU$239+$AY$239)+$J203*$AV$239+$AZ$239)&gt;=$AS$239,($H203-$BB$239-$J203*$AX$239-$I203^$BC$239*($BA$239+$J203*$AW$239))/($I203^$BC$239*($J203*$AU$239+$AY$239)+$J203*$AV$239+$AZ$239)&lt;$AT$239),($H203-$BB$239-$J203*$AX$239-$I203^$BC$239*($BA$239+$J203*$AW$239))/($I203^$BC$239*($J203*$AU$239+$AY$239)+$J203*$AV$239+$AZ$239),0),0)</f>
        <v>0</v>
      </c>
      <c r="BR203" s="306">
        <f t="shared" ref="BR203:BR211" si="286">IF(AND($H203&gt;=$AQ$234,$H203&lt;$AR$234),IF(AND(($H203-$BB$234-$J203*$AX$234-$I203^$BC$234*($BA$234+$J203*$AW$234))/($I203^$BC$234*($J203*$AU$234+$AY$234)+$J203*$AV$234+$AZ$234)&gt;=$AS$234,($H203-$BB$234-$J203*$AX$234-$I203^$BC$234*($BA$234+$J203*$AW$234))/($I203^$BC$234*($J203*$AU$234+$AY$234)+$J203*$AV$234+$AZ$234)&lt;=$AT$234),($H203-$BB$234-$J203*$AX$234-$I203^$BC$234*($BA$234+$J203*$AW$234))/($I203^$BC$234*($J203*$AU$234+$AY$234)+$J203*$AV$234+$AZ$234),0),0)</f>
        <v>0</v>
      </c>
      <c r="BS203" s="306">
        <f t="shared" ref="BS203:BS211" si="287">IF(AND($H203&gt;=$AQ$237,$H203&lt;$AR$237),IF(AND(($H203-$BB$237-$J203*$AX$237-$I203^$BC$237*($BA$237+$J203*$AW$237))/($I203^$BC$237*($J203*$AU$237+$AY$237)+$J203*$AV$237+$AZ$237)&gt;=$AS$237,($H203-$BB$237-$J203*$AX$237-$I203^$BC$237*($BA$237+$J203*$AW$237))/($I203^$BC$237*($J203*$AU$237+$AY$237)+$J203*$AV$237+$AZ$237)&lt;=$AT$237),($H203-$BB$237-$J203*$AX$237-$I203^$BC$237*($BA$237+$J203*$AW$237))/($I203^$BC$237*($J203*$AU$237+$AY$237)+$J203*$AV$237+$AZ$237),0),0)</f>
        <v>0</v>
      </c>
      <c r="BT203" s="306">
        <f t="shared" ref="BT203:BT211" si="288">IF(AND($H203&gt;=$AQ$240,$H203&lt;=$AR$240),IF(AND(($H203-$BB$240-$J203*$AX$240-$I203^$BC$240*($BA$240+$J203*$AW$240))/($I203^$BC$240*($J203*$AU$240+$AY$240)+$J203*$AV$240+$AZ$240)&gt;=$AS$240,($H203-$BB$240-$J203*$AX$240-$I203^$BC$240*($BA$240+$J203*$AW$240))/($I203^$BC$240*($J203*$AU$240+$AY$240)+$J203*$AV$240+$AZ$240)&lt;=$AT$240),($H203-$BB$240-$J203*$AX$240-$I203^$BC$240*($BA$240+$J203*$AW$240))/($I203^$BC$240*($J203*$AU$240+$AY$240)+$J203*$AV$240+$AZ$240),0),0)</f>
        <v>0</v>
      </c>
      <c r="BU203" s="305">
        <f t="shared" ref="BU203:BU211" si="289">IF(SUM(BL203:BN203)&lt;&gt;0,SUM(BL203:BN203),IF(SUM(BO203:BQ203)&lt;&gt;0,SUM(BO203:BQ203),SUM(BR203:BT203)))</f>
        <v>0</v>
      </c>
      <c r="BV203" s="304">
        <f t="shared" ref="BV203:BV211" si="290">IF(ROUNDUP(SUM(BL203:BT203),0)&gt;15,15.01,IF(ROUNDUP(SUM(BL203:BT203),0)&lt;0,0,ROUNDUP(SUM(BL203:BT203),0)))</f>
        <v>0</v>
      </c>
      <c r="BW203" s="301">
        <f t="shared" ref="BW203:BW211" si="291">IF(BL203=0,0,($H203-(BV203*($I203^$BC$232*$AY$232+$AZ$232)+($I203^$BC$232*$BA$232+$BB$232)))/(BV203*($I203^$BC$232*$AU$232+$AV$232)+($I203^$BC$232*$AW$232+$AX$232)))</f>
        <v>0</v>
      </c>
      <c r="BX203" s="301">
        <f t="shared" ref="BX203:BX211" si="292">IF(BM203=0,0,($H203-(BV203*($I203^$BC$235*$AY$235+$AZ$235)+($I203^$BC$235*$BA$235+$BB$235)))/(BV203*($I203^$BC$235*$AU$235+$AV$235)+($I203^$BC$235*$AW$235+$AX$235)))</f>
        <v>0</v>
      </c>
      <c r="BY203" s="301">
        <f t="shared" ref="BY203:BY211" si="293">IF(BN203=0,0,($H203-(BV203*($I203^$BC$238*$AY$238+$AZ$238)+($I203^$BC$238*$BA$238+$BB$238)))/(BV203*($I203^$BC$238*$AU$238+$AV$238)+($I203^$BC$238*$AW$238+$AX$238)))</f>
        <v>0</v>
      </c>
      <c r="BZ203" s="301">
        <f t="shared" ref="BZ203:BZ211" si="294">IF(BO203=0,0,($H203-(BV203*($I203^$BC$233*$AY$233+$AZ$233)+($I203^$BC$233*$BA$233+$BB$233)))/(BV203*($I203^$BC$233*$AU$233+$AV$233)+($I203^$BC$233*$AW$233+$AX$233)))</f>
        <v>0</v>
      </c>
      <c r="CA203" s="301">
        <f t="shared" ref="CA203:CA211" si="295">IF(BP203=0,0,($H203-(BV203*($I203^$BC$236*$AY$236+$AZ$236)+($I203^$BC$236*$BA$236+$BB$236)))/(BV203*($I203^$BC$236*$AU$236+$AV$236)+($I203^$BC$236*$AW$236+$AX$236)))</f>
        <v>0</v>
      </c>
      <c r="CB203" s="301">
        <f t="shared" ref="CB203:CB211" si="296">IF(BQ203=0,0,($H203-(BV203*($I203^$BC$239*$AY$239+$AZ$239)+($I203^$BC$239*$BA$239+$BB$239)))/(BV203*($I203^$BC$239*$AU$239+$AV$239)+($I203^$BC$239*$AW$239+$AX$239)))</f>
        <v>0</v>
      </c>
      <c r="CC203" s="301">
        <f t="shared" ref="CC203:CC211" si="297">IF(BR203=0,0,($H203-(BV203*($I203^$BC$234*$AY$234+$AZ$234)+($I203^$BC$234*$BA$234+$BB$234)))/(BV203*($I203^$BC$234*$AU$234+$AV$234)+($I203^$BC$234*$AW$234+$AX$234)))</f>
        <v>0</v>
      </c>
      <c r="CD203" s="301">
        <f t="shared" ref="CD203:CD211" si="298">IF(BS203=0,0,($H203-(BV203*($I203^$BC$237*$AY$237+$AZ$237)+($I203^$BC$237*$BA$237+$BB$237)))/(BV203*($I203^$BC$237*$AU$237+$AV$237)+($I203^$BC$237*$AW$237+$AX$237)))</f>
        <v>0</v>
      </c>
      <c r="CE203" s="301">
        <f t="shared" ref="CE203:CE211" si="299">IF(BT203=0,0,($H203-(BV203*($I203^$BC$240*$AY$240+$AZ$240)+($I203^$BC$240*$BA$240+$BB$240)))/(BV203*($I203^$BC$240*$AU$240+$AV$240)+($I203^$BC$240*$AW$240+$AX$240)))</f>
        <v>0</v>
      </c>
      <c r="CF203" s="300">
        <f t="shared" ref="CF203:CF211" si="300">IF(SUM(BW203:CE203)=0,0,IF(SUM(BW203:BY203)&lt;&gt;0,SUM(BW203:BY203),IF(SUM(BZ203:CB203)&lt;&gt;0,SUM(BZ203:CB203),SUM(CC203:CE203))))</f>
        <v>0</v>
      </c>
      <c r="CG203" s="300"/>
      <c r="CH203" s="300">
        <f t="shared" ref="CH203:CH211" si="301">IF(B203&lt;&gt;"",IF(BU203&gt;15,16,BV203),0)</f>
        <v>0</v>
      </c>
      <c r="CI203" s="300">
        <f t="shared" ref="CI203:CI211" si="302">IF(B203&lt;&gt;"",CF203,0)</f>
        <v>0</v>
      </c>
      <c r="CJ203" s="300">
        <f t="shared" ref="CJ203:CJ211" si="303">IF(C203&lt;&gt;"",IF(AY203&gt;15,16,AZ203),0)</f>
        <v>0</v>
      </c>
      <c r="CK203" s="300">
        <f t="shared" ref="CK203:CK211" si="304">IF(C203&lt;&gt;"",BJ203,0)</f>
        <v>0</v>
      </c>
      <c r="CL203" s="303"/>
      <c r="CM203" s="302">
        <f t="shared" ref="CM203:CM211" si="305">CH203*1+CJ203*1</f>
        <v>0</v>
      </c>
      <c r="CN203" s="302">
        <f t="shared" ref="CN203:CN211" si="306">IF(AND(CI203&gt;0,CK203&gt;0),0,CI203*1+CK203*1)</f>
        <v>0</v>
      </c>
      <c r="CO203" s="301">
        <f t="shared" ref="CO203:CO211" si="307">IF(AND(AND($G203&gt;=$AQ$216,$G203&lt;$AR$216),AND($CM203&gt;=$AS$216,$CM203&lt;$AT$216)),(($CM203-$AY$216)/($AZ$216-$AY$216))*(($G203*$AW$216+$AX$216)-($G203*$AU$216+$AV$216))+($G203*$AU$216+$AV$216),0)</f>
        <v>0</v>
      </c>
      <c r="CP203" s="301">
        <f t="shared" ref="CP203:CP211" si="308">IF(AND(AND($G203&gt;=$AQ$219,$G203&lt;$AR$219),AND($CM203&gt;=$AS$219,$CM203&lt;$AT$219)),(($CM203-$AY$219)/($AZ$219-$AY$219))*(($G203*$AW$219+$AX$219)-($G203*$AU$219+$AV$219))+($G203*$AU$219+$AV$219),0)</f>
        <v>0</v>
      </c>
      <c r="CQ203" s="301">
        <f t="shared" ref="CQ203:CQ211" si="309">IF(AND(AND($G203&gt;=$AQ$222,$G203&lt;$AR$222),AND($CM203&gt;=$AS$222,$CM203&lt;$AT$222)),(($CM203-$AY$222)/($AZ$222-$AY$222))*(($G203*$AW$222+$AX$222)-($G203*$AU$222+$AV$222))+($G203*$AU$222+$AV$222),0)</f>
        <v>0</v>
      </c>
      <c r="CR203" s="301">
        <f t="shared" ref="CR203:CR211" si="310">IF(AND(AND($G203&gt;=$AQ$225,$G203&lt;=$AR$225),AND($CM203&gt;=$AS$225,$CM203&lt;$AT$225)),(($CM203-$AY$225)/($AZ$225-$AY$225))*(($G203*$AW$225+$AX$225)-($G203*$AU$225+$AV$225))+($G203*$AU$225+$AV$225),0)</f>
        <v>0</v>
      </c>
      <c r="CS203" s="301">
        <f t="shared" ref="CS203:CS211" si="311">IF(AND(AND($G203&gt;=$AQ$217,$G203&lt;$AR$217),AND($CM203&gt;=$AS$217,$CM203&lt;$AT$217)),(($CM203-$AY$217)/($AZ$217-$AY$217))*(($G203*$AW$217+$AX$217)-($G203*$AU$217+$AV$217))+($G203*$AU$217+$AV$217),0)</f>
        <v>0</v>
      </c>
      <c r="CT203" s="301">
        <f t="shared" ref="CT203:CT211" si="312">IF(AND(AND($G203&gt;=$AQ$220,$G203&lt;$AR$220),AND($CM203&gt;=$AS$220,$CM203&lt;$AT$220)),(($CM203-$AY$220)/($AZ$220-$AY$220))*(($G203*$AW$220+$AX$220)-($G203*$AU$220+$AV$220))+($G203*$AU$220+$AV$220),0)</f>
        <v>0</v>
      </c>
      <c r="CU203" s="301">
        <f t="shared" ref="CU203:CU211" si="313">IF(AND(AND($G203&gt;=$AQ$223,$G203&lt;$AR$223),AND($CM203&gt;=$AS$223,$CM203&lt;$AT$223)),(($CM203-$AY$223)/($AZ$223-$AY$223))*(($G203*$AW$223+$AX$223)-($G203*$AU$223+$AV$223))+($G203*$AU$223+$AV$223),0)</f>
        <v>0</v>
      </c>
      <c r="CV203" s="301">
        <f t="shared" ref="CV203:CV211" si="314">IF(AND(AND($G203&gt;=$AQ$226,$G203&lt;=$AR$226),AND($CM203&gt;=$AS$226,$CM203&lt;$AT$226)),(($CM203-$AY$226)/($AZ$226-$AY$226))*(($G203*$AW$226+$AX$226)-($G203*$AU$226+$AV$226))+($G203*$AU$226+$AV$226),0)</f>
        <v>0</v>
      </c>
      <c r="CW203" s="301">
        <f t="shared" ref="CW203:CW211" si="315">IF(AND(AND($G203&gt;=$AQ$218,$G203&lt;$AR$218),AND($CM203&gt;=$AS$218,$CM203&lt;$AT$218)),(($CM203-$AY$218)/($AZ$218-$AY$218))*(($G203*$AW$218+$AX$218)-($G203*$AU$218+$AV$218))+($G203*$AU$218+$AV$218),0)</f>
        <v>0</v>
      </c>
      <c r="CX203" s="301">
        <f t="shared" ref="CX203:CX211" si="316">IF(AND(AND($G203&gt;=$AQ$221,$G203&lt;$AR$221),AND($CM203&gt;=$AS$221,$CM203&lt;$AT$221)),(($CM203-$AY$221)/($AZ$221-$AY$221))*(($G203*$AW$221+$AX$221)-($G203*$AU$221+$AV$221))+($G203*$AU$221+$AV$221),0)</f>
        <v>0</v>
      </c>
      <c r="CY203" s="301">
        <f t="shared" ref="CY203:CY211" si="317">IF(AND(AND($G203&gt;=$AQ$224,$G203&lt;$AR$224),AND($CM203&gt;=$AS$224,$CM203&lt;$AT$224)),(($CM203-$AY$224)/($AZ$224-$AY$224))*(($G203*$AW$224+$AX$224)-($G203*$AU$224+$AV$224))+($G203*$AU$224+$AV$224),0)</f>
        <v>0</v>
      </c>
      <c r="CZ203" s="301">
        <f t="shared" ref="CZ203:CZ211" si="318">IF(AND(AND($G203&gt;=$AQ$227,$G203&lt;=$AR$227),AND($CM203&gt;=$AS$227,$CM203&lt;$AT$227)),(($CM203-$AY$227)/($AZ$227-$AY$227))*(($G203*$AW$227+$AX$227)-($G203*$AU$227+$AV$227))+($G203*$AU$227+$AV$227),0)</f>
        <v>0</v>
      </c>
      <c r="DA203" s="300">
        <f t="shared" ref="DA203:DA211" si="319">IF(OR(CM203&gt;15,SUM(CO203:CZ203)=0),0,SUM(CO203:CZ203))</f>
        <v>0</v>
      </c>
      <c r="DC203" s="299">
        <f t="shared" ref="DC203:DC211" si="320">CF203</f>
        <v>0</v>
      </c>
      <c r="DD203" s="299">
        <f t="shared" ref="DD203:DD211" si="321">BJ203</f>
        <v>0</v>
      </c>
      <c r="DE203" s="299">
        <f t="shared" ref="DE203:DE211" si="322">DC203-DD203</f>
        <v>0</v>
      </c>
    </row>
    <row r="204" spans="2:109" x14ac:dyDescent="0.2">
      <c r="B204" s="368"/>
      <c r="C204" s="368"/>
      <c r="D204" s="315"/>
      <c r="E204" s="315"/>
      <c r="F204" s="315"/>
      <c r="G204" s="368"/>
      <c r="H204" s="368"/>
      <c r="I204" s="368"/>
      <c r="J204" s="368"/>
      <c r="K204" s="368"/>
      <c r="M204" s="344" t="str">
        <f t="shared" si="244"/>
        <v/>
      </c>
      <c r="N204" s="367" t="str">
        <f t="shared" si="243"/>
        <v/>
      </c>
      <c r="O204" s="344" t="str">
        <f t="shared" ref="O204:O211" si="323">IF(OR(CN204=0,J204=0,I204&lt;50,I204&gt;500),"",IF(CM204=16,CONCATENATE("Max: ",INT(CN204)-1),ROUND(CN204,0)))</f>
        <v/>
      </c>
      <c r="P204" s="347"/>
      <c r="Q204" s="232" t="str">
        <f t="shared" si="245"/>
        <v/>
      </c>
      <c r="AB204" s="314" t="str">
        <f t="shared" si="246"/>
        <v/>
      </c>
      <c r="AC204" s="312" t="str">
        <f t="shared" si="247"/>
        <v/>
      </c>
      <c r="AD204" s="313" t="str">
        <f t="shared" si="248"/>
        <v/>
      </c>
      <c r="AE204" s="312" t="str">
        <f t="shared" si="249"/>
        <v/>
      </c>
      <c r="AF204" s="313" t="str">
        <f t="shared" si="250"/>
        <v/>
      </c>
      <c r="AG204" s="312" t="str">
        <f t="shared" si="251"/>
        <v/>
      </c>
      <c r="AH204" s="313" t="str">
        <f t="shared" si="252"/>
        <v/>
      </c>
      <c r="AI204" s="312" t="str">
        <f t="shared" si="253"/>
        <v/>
      </c>
      <c r="AJ204" s="311" t="str">
        <f t="shared" si="254"/>
        <v/>
      </c>
      <c r="AK204" s="310" t="str">
        <f t="shared" si="255"/>
        <v/>
      </c>
      <c r="AL204" s="310" t="str">
        <f t="shared" si="256"/>
        <v/>
      </c>
      <c r="AM204" s="309" t="str">
        <f t="shared" si="257"/>
        <v/>
      </c>
      <c r="AN204" s="309" t="str">
        <f t="shared" si="258"/>
        <v/>
      </c>
      <c r="AP204" s="306">
        <f t="shared" si="259"/>
        <v>0</v>
      </c>
      <c r="AQ204" s="306">
        <f t="shared" si="260"/>
        <v>0</v>
      </c>
      <c r="AR204" s="308">
        <f t="shared" si="261"/>
        <v>0</v>
      </c>
      <c r="AS204" s="306">
        <f t="shared" si="262"/>
        <v>0</v>
      </c>
      <c r="AT204" s="306">
        <f t="shared" si="263"/>
        <v>0</v>
      </c>
      <c r="AU204" s="306">
        <f t="shared" si="264"/>
        <v>0</v>
      </c>
      <c r="AV204" s="306">
        <f t="shared" si="265"/>
        <v>0</v>
      </c>
      <c r="AW204" s="306">
        <f t="shared" si="266"/>
        <v>0</v>
      </c>
      <c r="AX204" s="306">
        <f t="shared" si="267"/>
        <v>0</v>
      </c>
      <c r="AY204" s="305">
        <f t="shared" si="268"/>
        <v>0</v>
      </c>
      <c r="AZ204" s="304">
        <f t="shared" si="269"/>
        <v>0</v>
      </c>
      <c r="BA204" s="301">
        <f t="shared" si="270"/>
        <v>0</v>
      </c>
      <c r="BB204" s="301">
        <f t="shared" si="271"/>
        <v>0</v>
      </c>
      <c r="BC204" s="301">
        <f t="shared" si="272"/>
        <v>0</v>
      </c>
      <c r="BD204" s="301">
        <f t="shared" si="273"/>
        <v>0</v>
      </c>
      <c r="BE204" s="301">
        <f t="shared" si="274"/>
        <v>0</v>
      </c>
      <c r="BF204" s="301">
        <f t="shared" si="275"/>
        <v>0</v>
      </c>
      <c r="BG204" s="301">
        <f t="shared" si="276"/>
        <v>0</v>
      </c>
      <c r="BH204" s="301">
        <f t="shared" si="277"/>
        <v>0</v>
      </c>
      <c r="BI204" s="301">
        <f t="shared" si="278"/>
        <v>0</v>
      </c>
      <c r="BJ204" s="300">
        <f t="shared" si="279"/>
        <v>0</v>
      </c>
      <c r="BL204" s="306">
        <f t="shared" si="280"/>
        <v>0</v>
      </c>
      <c r="BM204" s="306">
        <f t="shared" si="281"/>
        <v>0</v>
      </c>
      <c r="BN204" s="308">
        <f t="shared" si="282"/>
        <v>0</v>
      </c>
      <c r="BO204" s="307">
        <f t="shared" si="283"/>
        <v>0</v>
      </c>
      <c r="BP204" s="307">
        <f t="shared" si="284"/>
        <v>0</v>
      </c>
      <c r="BQ204" s="306">
        <f t="shared" si="285"/>
        <v>0</v>
      </c>
      <c r="BR204" s="306">
        <f t="shared" si="286"/>
        <v>0</v>
      </c>
      <c r="BS204" s="306">
        <f t="shared" si="287"/>
        <v>0</v>
      </c>
      <c r="BT204" s="306">
        <f t="shared" si="288"/>
        <v>0</v>
      </c>
      <c r="BU204" s="305">
        <f t="shared" si="289"/>
        <v>0</v>
      </c>
      <c r="BV204" s="304">
        <f t="shared" si="290"/>
        <v>0</v>
      </c>
      <c r="BW204" s="301">
        <f t="shared" si="291"/>
        <v>0</v>
      </c>
      <c r="BX204" s="301">
        <f t="shared" si="292"/>
        <v>0</v>
      </c>
      <c r="BY204" s="301">
        <f t="shared" si="293"/>
        <v>0</v>
      </c>
      <c r="BZ204" s="301">
        <f t="shared" si="294"/>
        <v>0</v>
      </c>
      <c r="CA204" s="301">
        <f t="shared" si="295"/>
        <v>0</v>
      </c>
      <c r="CB204" s="301">
        <f t="shared" si="296"/>
        <v>0</v>
      </c>
      <c r="CC204" s="301">
        <f t="shared" si="297"/>
        <v>0</v>
      </c>
      <c r="CD204" s="301">
        <f t="shared" si="298"/>
        <v>0</v>
      </c>
      <c r="CE204" s="301">
        <f t="shared" si="299"/>
        <v>0</v>
      </c>
      <c r="CF204" s="300">
        <f t="shared" si="300"/>
        <v>0</v>
      </c>
      <c r="CG204" s="300"/>
      <c r="CH204" s="300">
        <f t="shared" si="301"/>
        <v>0</v>
      </c>
      <c r="CI204" s="300">
        <f t="shared" si="302"/>
        <v>0</v>
      </c>
      <c r="CJ204" s="300">
        <f t="shared" si="303"/>
        <v>0</v>
      </c>
      <c r="CK204" s="300">
        <f t="shared" si="304"/>
        <v>0</v>
      </c>
      <c r="CL204" s="303"/>
      <c r="CM204" s="302">
        <f t="shared" si="305"/>
        <v>0</v>
      </c>
      <c r="CN204" s="302">
        <f t="shared" si="306"/>
        <v>0</v>
      </c>
      <c r="CO204" s="301">
        <f t="shared" si="307"/>
        <v>0</v>
      </c>
      <c r="CP204" s="301">
        <f t="shared" si="308"/>
        <v>0</v>
      </c>
      <c r="CQ204" s="301">
        <f t="shared" si="309"/>
        <v>0</v>
      </c>
      <c r="CR204" s="301">
        <f t="shared" si="310"/>
        <v>0</v>
      </c>
      <c r="CS204" s="301">
        <f t="shared" si="311"/>
        <v>0</v>
      </c>
      <c r="CT204" s="301">
        <f t="shared" si="312"/>
        <v>0</v>
      </c>
      <c r="CU204" s="301">
        <f t="shared" si="313"/>
        <v>0</v>
      </c>
      <c r="CV204" s="301">
        <f t="shared" si="314"/>
        <v>0</v>
      </c>
      <c r="CW204" s="301">
        <f t="shared" si="315"/>
        <v>0</v>
      </c>
      <c r="CX204" s="301">
        <f t="shared" si="316"/>
        <v>0</v>
      </c>
      <c r="CY204" s="301">
        <f t="shared" si="317"/>
        <v>0</v>
      </c>
      <c r="CZ204" s="301">
        <f t="shared" si="318"/>
        <v>0</v>
      </c>
      <c r="DA204" s="300">
        <f t="shared" si="319"/>
        <v>0</v>
      </c>
      <c r="DC204" s="299">
        <f t="shared" si="320"/>
        <v>0</v>
      </c>
      <c r="DD204" s="299">
        <f t="shared" si="321"/>
        <v>0</v>
      </c>
      <c r="DE204" s="299">
        <f t="shared" si="322"/>
        <v>0</v>
      </c>
    </row>
    <row r="205" spans="2:109" x14ac:dyDescent="0.2">
      <c r="B205" s="368"/>
      <c r="C205" s="368"/>
      <c r="D205" s="315"/>
      <c r="E205" s="315"/>
      <c r="F205" s="315"/>
      <c r="G205" s="368"/>
      <c r="H205" s="368"/>
      <c r="I205" s="368"/>
      <c r="J205" s="368"/>
      <c r="K205" s="368"/>
      <c r="M205" s="344" t="str">
        <f t="shared" si="244"/>
        <v/>
      </c>
      <c r="N205" s="367" t="str">
        <f t="shared" si="243"/>
        <v/>
      </c>
      <c r="O205" s="344" t="str">
        <f t="shared" si="323"/>
        <v/>
      </c>
      <c r="P205" s="347"/>
      <c r="Q205" s="232" t="str">
        <f t="shared" si="245"/>
        <v/>
      </c>
      <c r="AB205" s="314" t="str">
        <f t="shared" si="246"/>
        <v/>
      </c>
      <c r="AC205" s="312" t="str">
        <f t="shared" si="247"/>
        <v/>
      </c>
      <c r="AD205" s="313" t="str">
        <f t="shared" si="248"/>
        <v/>
      </c>
      <c r="AE205" s="312" t="str">
        <f t="shared" si="249"/>
        <v/>
      </c>
      <c r="AF205" s="313" t="str">
        <f t="shared" si="250"/>
        <v/>
      </c>
      <c r="AG205" s="312" t="str">
        <f t="shared" si="251"/>
        <v/>
      </c>
      <c r="AH205" s="313" t="str">
        <f t="shared" si="252"/>
        <v/>
      </c>
      <c r="AI205" s="312" t="str">
        <f t="shared" si="253"/>
        <v/>
      </c>
      <c r="AJ205" s="311" t="str">
        <f t="shared" si="254"/>
        <v/>
      </c>
      <c r="AK205" s="310" t="str">
        <f t="shared" si="255"/>
        <v/>
      </c>
      <c r="AL205" s="310" t="str">
        <f t="shared" si="256"/>
        <v/>
      </c>
      <c r="AM205" s="309" t="str">
        <f t="shared" si="257"/>
        <v/>
      </c>
      <c r="AN205" s="309" t="str">
        <f t="shared" si="258"/>
        <v/>
      </c>
      <c r="AP205" s="306">
        <f t="shared" si="259"/>
        <v>0</v>
      </c>
      <c r="AQ205" s="306">
        <f t="shared" si="260"/>
        <v>0</v>
      </c>
      <c r="AR205" s="308">
        <f t="shared" si="261"/>
        <v>0</v>
      </c>
      <c r="AS205" s="306">
        <f t="shared" si="262"/>
        <v>0</v>
      </c>
      <c r="AT205" s="306">
        <f t="shared" si="263"/>
        <v>0</v>
      </c>
      <c r="AU205" s="306">
        <f t="shared" si="264"/>
        <v>0</v>
      </c>
      <c r="AV205" s="306">
        <f t="shared" si="265"/>
        <v>0</v>
      </c>
      <c r="AW205" s="306">
        <f t="shared" si="266"/>
        <v>0</v>
      </c>
      <c r="AX205" s="306">
        <f t="shared" si="267"/>
        <v>0</v>
      </c>
      <c r="AY205" s="305">
        <f t="shared" si="268"/>
        <v>0</v>
      </c>
      <c r="AZ205" s="304">
        <f t="shared" si="269"/>
        <v>0</v>
      </c>
      <c r="BA205" s="301">
        <f t="shared" si="270"/>
        <v>0</v>
      </c>
      <c r="BB205" s="301">
        <f t="shared" si="271"/>
        <v>0</v>
      </c>
      <c r="BC205" s="301">
        <f t="shared" si="272"/>
        <v>0</v>
      </c>
      <c r="BD205" s="301">
        <f t="shared" si="273"/>
        <v>0</v>
      </c>
      <c r="BE205" s="301">
        <f t="shared" si="274"/>
        <v>0</v>
      </c>
      <c r="BF205" s="301">
        <f t="shared" si="275"/>
        <v>0</v>
      </c>
      <c r="BG205" s="301">
        <f t="shared" si="276"/>
        <v>0</v>
      </c>
      <c r="BH205" s="301">
        <f t="shared" si="277"/>
        <v>0</v>
      </c>
      <c r="BI205" s="301">
        <f t="shared" si="278"/>
        <v>0</v>
      </c>
      <c r="BJ205" s="300">
        <f t="shared" si="279"/>
        <v>0</v>
      </c>
      <c r="BL205" s="306">
        <f t="shared" si="280"/>
        <v>0</v>
      </c>
      <c r="BM205" s="306">
        <f t="shared" si="281"/>
        <v>0</v>
      </c>
      <c r="BN205" s="308">
        <f t="shared" si="282"/>
        <v>0</v>
      </c>
      <c r="BO205" s="307">
        <f t="shared" si="283"/>
        <v>0</v>
      </c>
      <c r="BP205" s="307">
        <f t="shared" si="284"/>
        <v>0</v>
      </c>
      <c r="BQ205" s="306">
        <f t="shared" si="285"/>
        <v>0</v>
      </c>
      <c r="BR205" s="306">
        <f t="shared" si="286"/>
        <v>0</v>
      </c>
      <c r="BS205" s="306">
        <f t="shared" si="287"/>
        <v>0</v>
      </c>
      <c r="BT205" s="306">
        <f t="shared" si="288"/>
        <v>0</v>
      </c>
      <c r="BU205" s="305">
        <f t="shared" si="289"/>
        <v>0</v>
      </c>
      <c r="BV205" s="304">
        <f t="shared" si="290"/>
        <v>0</v>
      </c>
      <c r="BW205" s="301">
        <f t="shared" si="291"/>
        <v>0</v>
      </c>
      <c r="BX205" s="301">
        <f t="shared" si="292"/>
        <v>0</v>
      </c>
      <c r="BY205" s="301">
        <f t="shared" si="293"/>
        <v>0</v>
      </c>
      <c r="BZ205" s="301">
        <f t="shared" si="294"/>
        <v>0</v>
      </c>
      <c r="CA205" s="301">
        <f t="shared" si="295"/>
        <v>0</v>
      </c>
      <c r="CB205" s="301">
        <f t="shared" si="296"/>
        <v>0</v>
      </c>
      <c r="CC205" s="301">
        <f t="shared" si="297"/>
        <v>0</v>
      </c>
      <c r="CD205" s="301">
        <f t="shared" si="298"/>
        <v>0</v>
      </c>
      <c r="CE205" s="301">
        <f t="shared" si="299"/>
        <v>0</v>
      </c>
      <c r="CF205" s="300">
        <f t="shared" si="300"/>
        <v>0</v>
      </c>
      <c r="CG205" s="300"/>
      <c r="CH205" s="300">
        <f t="shared" si="301"/>
        <v>0</v>
      </c>
      <c r="CI205" s="300">
        <f t="shared" si="302"/>
        <v>0</v>
      </c>
      <c r="CJ205" s="300">
        <f t="shared" si="303"/>
        <v>0</v>
      </c>
      <c r="CK205" s="300">
        <f t="shared" si="304"/>
        <v>0</v>
      </c>
      <c r="CL205" s="303"/>
      <c r="CM205" s="302">
        <f t="shared" si="305"/>
        <v>0</v>
      </c>
      <c r="CN205" s="302">
        <f t="shared" si="306"/>
        <v>0</v>
      </c>
      <c r="CO205" s="301">
        <f t="shared" si="307"/>
        <v>0</v>
      </c>
      <c r="CP205" s="301">
        <f t="shared" si="308"/>
        <v>0</v>
      </c>
      <c r="CQ205" s="301">
        <f t="shared" si="309"/>
        <v>0</v>
      </c>
      <c r="CR205" s="301">
        <f t="shared" si="310"/>
        <v>0</v>
      </c>
      <c r="CS205" s="301">
        <f t="shared" si="311"/>
        <v>0</v>
      </c>
      <c r="CT205" s="301">
        <f t="shared" si="312"/>
        <v>0</v>
      </c>
      <c r="CU205" s="301">
        <f t="shared" si="313"/>
        <v>0</v>
      </c>
      <c r="CV205" s="301">
        <f t="shared" si="314"/>
        <v>0</v>
      </c>
      <c r="CW205" s="301">
        <f t="shared" si="315"/>
        <v>0</v>
      </c>
      <c r="CX205" s="301">
        <f t="shared" si="316"/>
        <v>0</v>
      </c>
      <c r="CY205" s="301">
        <f t="shared" si="317"/>
        <v>0</v>
      </c>
      <c r="CZ205" s="301">
        <f t="shared" si="318"/>
        <v>0</v>
      </c>
      <c r="DA205" s="300">
        <f t="shared" si="319"/>
        <v>0</v>
      </c>
      <c r="DC205" s="299">
        <f t="shared" si="320"/>
        <v>0</v>
      </c>
      <c r="DD205" s="299">
        <f t="shared" si="321"/>
        <v>0</v>
      </c>
      <c r="DE205" s="299">
        <f t="shared" si="322"/>
        <v>0</v>
      </c>
    </row>
    <row r="206" spans="2:109" x14ac:dyDescent="0.2">
      <c r="B206" s="368"/>
      <c r="C206" s="368"/>
      <c r="D206" s="315"/>
      <c r="E206" s="315"/>
      <c r="F206" s="315"/>
      <c r="G206" s="368"/>
      <c r="H206" s="368"/>
      <c r="I206" s="368"/>
      <c r="J206" s="368"/>
      <c r="K206" s="368"/>
      <c r="M206" s="344" t="str">
        <f t="shared" si="244"/>
        <v/>
      </c>
      <c r="N206" s="367" t="str">
        <f t="shared" si="243"/>
        <v/>
      </c>
      <c r="O206" s="344" t="str">
        <f t="shared" si="323"/>
        <v/>
      </c>
      <c r="P206" s="347"/>
      <c r="Q206" s="232" t="str">
        <f t="shared" si="245"/>
        <v/>
      </c>
      <c r="AB206" s="314" t="str">
        <f t="shared" si="246"/>
        <v/>
      </c>
      <c r="AC206" s="312" t="str">
        <f t="shared" si="247"/>
        <v/>
      </c>
      <c r="AD206" s="313" t="str">
        <f t="shared" si="248"/>
        <v/>
      </c>
      <c r="AE206" s="312" t="str">
        <f t="shared" si="249"/>
        <v/>
      </c>
      <c r="AF206" s="313" t="str">
        <f t="shared" si="250"/>
        <v/>
      </c>
      <c r="AG206" s="312" t="str">
        <f t="shared" si="251"/>
        <v/>
      </c>
      <c r="AH206" s="313" t="str">
        <f t="shared" si="252"/>
        <v/>
      </c>
      <c r="AI206" s="312" t="str">
        <f t="shared" si="253"/>
        <v/>
      </c>
      <c r="AJ206" s="311" t="str">
        <f t="shared" si="254"/>
        <v/>
      </c>
      <c r="AK206" s="310" t="str">
        <f t="shared" si="255"/>
        <v/>
      </c>
      <c r="AL206" s="310" t="str">
        <f t="shared" si="256"/>
        <v/>
      </c>
      <c r="AM206" s="309" t="str">
        <f t="shared" si="257"/>
        <v/>
      </c>
      <c r="AN206" s="309" t="str">
        <f t="shared" si="258"/>
        <v/>
      </c>
      <c r="AP206" s="306">
        <f t="shared" si="259"/>
        <v>0</v>
      </c>
      <c r="AQ206" s="306">
        <f t="shared" si="260"/>
        <v>0</v>
      </c>
      <c r="AR206" s="308">
        <f t="shared" si="261"/>
        <v>0</v>
      </c>
      <c r="AS206" s="306">
        <f t="shared" si="262"/>
        <v>0</v>
      </c>
      <c r="AT206" s="306">
        <f t="shared" si="263"/>
        <v>0</v>
      </c>
      <c r="AU206" s="306">
        <f t="shared" si="264"/>
        <v>0</v>
      </c>
      <c r="AV206" s="306">
        <f t="shared" si="265"/>
        <v>0</v>
      </c>
      <c r="AW206" s="306">
        <f t="shared" si="266"/>
        <v>0</v>
      </c>
      <c r="AX206" s="306">
        <f t="shared" si="267"/>
        <v>0</v>
      </c>
      <c r="AY206" s="305">
        <f t="shared" si="268"/>
        <v>0</v>
      </c>
      <c r="AZ206" s="304">
        <f t="shared" si="269"/>
        <v>0</v>
      </c>
      <c r="BA206" s="301">
        <f t="shared" si="270"/>
        <v>0</v>
      </c>
      <c r="BB206" s="301">
        <f t="shared" si="271"/>
        <v>0</v>
      </c>
      <c r="BC206" s="301">
        <f t="shared" si="272"/>
        <v>0</v>
      </c>
      <c r="BD206" s="301">
        <f t="shared" si="273"/>
        <v>0</v>
      </c>
      <c r="BE206" s="301">
        <f t="shared" si="274"/>
        <v>0</v>
      </c>
      <c r="BF206" s="301">
        <f t="shared" si="275"/>
        <v>0</v>
      </c>
      <c r="BG206" s="301">
        <f t="shared" si="276"/>
        <v>0</v>
      </c>
      <c r="BH206" s="301">
        <f t="shared" si="277"/>
        <v>0</v>
      </c>
      <c r="BI206" s="301">
        <f t="shared" si="278"/>
        <v>0</v>
      </c>
      <c r="BJ206" s="300">
        <f t="shared" si="279"/>
        <v>0</v>
      </c>
      <c r="BL206" s="306">
        <f t="shared" si="280"/>
        <v>0</v>
      </c>
      <c r="BM206" s="306">
        <f t="shared" si="281"/>
        <v>0</v>
      </c>
      <c r="BN206" s="308">
        <f t="shared" si="282"/>
        <v>0</v>
      </c>
      <c r="BO206" s="307">
        <f t="shared" si="283"/>
        <v>0</v>
      </c>
      <c r="BP206" s="307">
        <f t="shared" si="284"/>
        <v>0</v>
      </c>
      <c r="BQ206" s="306">
        <f t="shared" si="285"/>
        <v>0</v>
      </c>
      <c r="BR206" s="306">
        <f t="shared" si="286"/>
        <v>0</v>
      </c>
      <c r="BS206" s="306">
        <f t="shared" si="287"/>
        <v>0</v>
      </c>
      <c r="BT206" s="306">
        <f t="shared" si="288"/>
        <v>0</v>
      </c>
      <c r="BU206" s="305">
        <f t="shared" si="289"/>
        <v>0</v>
      </c>
      <c r="BV206" s="304">
        <f t="shared" si="290"/>
        <v>0</v>
      </c>
      <c r="BW206" s="301">
        <f t="shared" si="291"/>
        <v>0</v>
      </c>
      <c r="BX206" s="301">
        <f t="shared" si="292"/>
        <v>0</v>
      </c>
      <c r="BY206" s="301">
        <f t="shared" si="293"/>
        <v>0</v>
      </c>
      <c r="BZ206" s="301">
        <f t="shared" si="294"/>
        <v>0</v>
      </c>
      <c r="CA206" s="301">
        <f t="shared" si="295"/>
        <v>0</v>
      </c>
      <c r="CB206" s="301">
        <f t="shared" si="296"/>
        <v>0</v>
      </c>
      <c r="CC206" s="301">
        <f t="shared" si="297"/>
        <v>0</v>
      </c>
      <c r="CD206" s="301">
        <f t="shared" si="298"/>
        <v>0</v>
      </c>
      <c r="CE206" s="301">
        <f t="shared" si="299"/>
        <v>0</v>
      </c>
      <c r="CF206" s="300">
        <f t="shared" si="300"/>
        <v>0</v>
      </c>
      <c r="CG206" s="300"/>
      <c r="CH206" s="300">
        <f t="shared" si="301"/>
        <v>0</v>
      </c>
      <c r="CI206" s="300">
        <f t="shared" si="302"/>
        <v>0</v>
      </c>
      <c r="CJ206" s="300">
        <f t="shared" si="303"/>
        <v>0</v>
      </c>
      <c r="CK206" s="300">
        <f t="shared" si="304"/>
        <v>0</v>
      </c>
      <c r="CL206" s="303"/>
      <c r="CM206" s="302">
        <f t="shared" si="305"/>
        <v>0</v>
      </c>
      <c r="CN206" s="302">
        <f t="shared" si="306"/>
        <v>0</v>
      </c>
      <c r="CO206" s="301">
        <f t="shared" si="307"/>
        <v>0</v>
      </c>
      <c r="CP206" s="301">
        <f t="shared" si="308"/>
        <v>0</v>
      </c>
      <c r="CQ206" s="301">
        <f t="shared" si="309"/>
        <v>0</v>
      </c>
      <c r="CR206" s="301">
        <f t="shared" si="310"/>
        <v>0</v>
      </c>
      <c r="CS206" s="301">
        <f t="shared" si="311"/>
        <v>0</v>
      </c>
      <c r="CT206" s="301">
        <f t="shared" si="312"/>
        <v>0</v>
      </c>
      <c r="CU206" s="301">
        <f t="shared" si="313"/>
        <v>0</v>
      </c>
      <c r="CV206" s="301">
        <f t="shared" si="314"/>
        <v>0</v>
      </c>
      <c r="CW206" s="301">
        <f t="shared" si="315"/>
        <v>0</v>
      </c>
      <c r="CX206" s="301">
        <f t="shared" si="316"/>
        <v>0</v>
      </c>
      <c r="CY206" s="301">
        <f t="shared" si="317"/>
        <v>0</v>
      </c>
      <c r="CZ206" s="301">
        <f t="shared" si="318"/>
        <v>0</v>
      </c>
      <c r="DA206" s="300">
        <f t="shared" si="319"/>
        <v>0</v>
      </c>
      <c r="DC206" s="299">
        <f t="shared" si="320"/>
        <v>0</v>
      </c>
      <c r="DD206" s="299">
        <f t="shared" si="321"/>
        <v>0</v>
      </c>
      <c r="DE206" s="299">
        <f t="shared" si="322"/>
        <v>0</v>
      </c>
    </row>
    <row r="207" spans="2:109" x14ac:dyDescent="0.2">
      <c r="B207" s="368"/>
      <c r="C207" s="368"/>
      <c r="D207" s="315"/>
      <c r="E207" s="315"/>
      <c r="F207" s="315"/>
      <c r="G207" s="368"/>
      <c r="H207" s="368"/>
      <c r="I207" s="368"/>
      <c r="J207" s="368"/>
      <c r="K207" s="368"/>
      <c r="M207" s="344" t="str">
        <f t="shared" si="244"/>
        <v/>
      </c>
      <c r="N207" s="367" t="str">
        <f>IF(OR(DA207=0,O207=""),"",ROUND(DA207,0))</f>
        <v/>
      </c>
      <c r="O207" s="344" t="str">
        <f t="shared" si="323"/>
        <v/>
      </c>
      <c r="P207" s="347"/>
      <c r="Q207" s="232" t="str">
        <f t="shared" si="245"/>
        <v/>
      </c>
      <c r="AB207" s="314" t="str">
        <f t="shared" si="246"/>
        <v/>
      </c>
      <c r="AC207" s="312" t="str">
        <f t="shared" si="247"/>
        <v/>
      </c>
      <c r="AD207" s="313" t="str">
        <f t="shared" si="248"/>
        <v/>
      </c>
      <c r="AE207" s="312" t="str">
        <f t="shared" si="249"/>
        <v/>
      </c>
      <c r="AF207" s="313" t="str">
        <f t="shared" si="250"/>
        <v/>
      </c>
      <c r="AG207" s="312" t="str">
        <f t="shared" si="251"/>
        <v/>
      </c>
      <c r="AH207" s="313" t="str">
        <f t="shared" si="252"/>
        <v/>
      </c>
      <c r="AI207" s="312" t="str">
        <f t="shared" si="253"/>
        <v/>
      </c>
      <c r="AJ207" s="311" t="str">
        <f t="shared" si="254"/>
        <v/>
      </c>
      <c r="AK207" s="310" t="str">
        <f t="shared" si="255"/>
        <v/>
      </c>
      <c r="AL207" s="310" t="str">
        <f t="shared" si="256"/>
        <v/>
      </c>
      <c r="AM207" s="309" t="str">
        <f t="shared" si="257"/>
        <v/>
      </c>
      <c r="AN207" s="309" t="str">
        <f t="shared" si="258"/>
        <v/>
      </c>
      <c r="AP207" s="306">
        <f t="shared" si="259"/>
        <v>0</v>
      </c>
      <c r="AQ207" s="306">
        <f t="shared" si="260"/>
        <v>0</v>
      </c>
      <c r="AR207" s="308">
        <f t="shared" si="261"/>
        <v>0</v>
      </c>
      <c r="AS207" s="306">
        <f t="shared" si="262"/>
        <v>0</v>
      </c>
      <c r="AT207" s="306">
        <f t="shared" si="263"/>
        <v>0</v>
      </c>
      <c r="AU207" s="306">
        <f t="shared" si="264"/>
        <v>0</v>
      </c>
      <c r="AV207" s="306">
        <f t="shared" si="265"/>
        <v>0</v>
      </c>
      <c r="AW207" s="306">
        <f t="shared" si="266"/>
        <v>0</v>
      </c>
      <c r="AX207" s="306">
        <f t="shared" si="267"/>
        <v>0</v>
      </c>
      <c r="AY207" s="305">
        <f t="shared" si="268"/>
        <v>0</v>
      </c>
      <c r="AZ207" s="304">
        <f t="shared" si="269"/>
        <v>0</v>
      </c>
      <c r="BA207" s="301">
        <f t="shared" si="270"/>
        <v>0</v>
      </c>
      <c r="BB207" s="301">
        <f t="shared" si="271"/>
        <v>0</v>
      </c>
      <c r="BC207" s="301">
        <f t="shared" si="272"/>
        <v>0</v>
      </c>
      <c r="BD207" s="301">
        <f t="shared" si="273"/>
        <v>0</v>
      </c>
      <c r="BE207" s="301">
        <f t="shared" si="274"/>
        <v>0</v>
      </c>
      <c r="BF207" s="301">
        <f t="shared" si="275"/>
        <v>0</v>
      </c>
      <c r="BG207" s="301">
        <f t="shared" si="276"/>
        <v>0</v>
      </c>
      <c r="BH207" s="301">
        <f t="shared" si="277"/>
        <v>0</v>
      </c>
      <c r="BI207" s="301">
        <f t="shared" si="278"/>
        <v>0</v>
      </c>
      <c r="BJ207" s="300">
        <f t="shared" si="279"/>
        <v>0</v>
      </c>
      <c r="BL207" s="306">
        <f t="shared" si="280"/>
        <v>0</v>
      </c>
      <c r="BM207" s="306">
        <f t="shared" si="281"/>
        <v>0</v>
      </c>
      <c r="BN207" s="308">
        <f t="shared" si="282"/>
        <v>0</v>
      </c>
      <c r="BO207" s="307">
        <f t="shared" si="283"/>
        <v>0</v>
      </c>
      <c r="BP207" s="307">
        <f t="shared" si="284"/>
        <v>0</v>
      </c>
      <c r="BQ207" s="306">
        <f t="shared" si="285"/>
        <v>0</v>
      </c>
      <c r="BR207" s="306">
        <f t="shared" si="286"/>
        <v>0</v>
      </c>
      <c r="BS207" s="306">
        <f t="shared" si="287"/>
        <v>0</v>
      </c>
      <c r="BT207" s="306">
        <f t="shared" si="288"/>
        <v>0</v>
      </c>
      <c r="BU207" s="305">
        <f t="shared" si="289"/>
        <v>0</v>
      </c>
      <c r="BV207" s="304">
        <f t="shared" si="290"/>
        <v>0</v>
      </c>
      <c r="BW207" s="301">
        <f t="shared" si="291"/>
        <v>0</v>
      </c>
      <c r="BX207" s="301">
        <f t="shared" si="292"/>
        <v>0</v>
      </c>
      <c r="BY207" s="301">
        <f t="shared" si="293"/>
        <v>0</v>
      </c>
      <c r="BZ207" s="301">
        <f t="shared" si="294"/>
        <v>0</v>
      </c>
      <c r="CA207" s="301">
        <f t="shared" si="295"/>
        <v>0</v>
      </c>
      <c r="CB207" s="301">
        <f t="shared" si="296"/>
        <v>0</v>
      </c>
      <c r="CC207" s="301">
        <f t="shared" si="297"/>
        <v>0</v>
      </c>
      <c r="CD207" s="301">
        <f t="shared" si="298"/>
        <v>0</v>
      </c>
      <c r="CE207" s="301">
        <f t="shared" si="299"/>
        <v>0</v>
      </c>
      <c r="CF207" s="300">
        <f t="shared" si="300"/>
        <v>0</v>
      </c>
      <c r="CG207" s="300"/>
      <c r="CH207" s="300">
        <f t="shared" si="301"/>
        <v>0</v>
      </c>
      <c r="CI207" s="300">
        <f t="shared" si="302"/>
        <v>0</v>
      </c>
      <c r="CJ207" s="300">
        <f t="shared" si="303"/>
        <v>0</v>
      </c>
      <c r="CK207" s="300">
        <f t="shared" si="304"/>
        <v>0</v>
      </c>
      <c r="CL207" s="303"/>
      <c r="CM207" s="302">
        <f t="shared" si="305"/>
        <v>0</v>
      </c>
      <c r="CN207" s="302">
        <f t="shared" si="306"/>
        <v>0</v>
      </c>
      <c r="CO207" s="301">
        <f t="shared" si="307"/>
        <v>0</v>
      </c>
      <c r="CP207" s="301">
        <f t="shared" si="308"/>
        <v>0</v>
      </c>
      <c r="CQ207" s="301">
        <f t="shared" si="309"/>
        <v>0</v>
      </c>
      <c r="CR207" s="301">
        <f t="shared" si="310"/>
        <v>0</v>
      </c>
      <c r="CS207" s="301">
        <f t="shared" si="311"/>
        <v>0</v>
      </c>
      <c r="CT207" s="301">
        <f t="shared" si="312"/>
        <v>0</v>
      </c>
      <c r="CU207" s="301">
        <f t="shared" si="313"/>
        <v>0</v>
      </c>
      <c r="CV207" s="301">
        <f t="shared" si="314"/>
        <v>0</v>
      </c>
      <c r="CW207" s="301">
        <f t="shared" si="315"/>
        <v>0</v>
      </c>
      <c r="CX207" s="301">
        <f t="shared" si="316"/>
        <v>0</v>
      </c>
      <c r="CY207" s="301">
        <f t="shared" si="317"/>
        <v>0</v>
      </c>
      <c r="CZ207" s="301">
        <f t="shared" si="318"/>
        <v>0</v>
      </c>
      <c r="DA207" s="300">
        <f t="shared" si="319"/>
        <v>0</v>
      </c>
      <c r="DC207" s="299">
        <f t="shared" si="320"/>
        <v>0</v>
      </c>
      <c r="DD207" s="299">
        <f t="shared" si="321"/>
        <v>0</v>
      </c>
      <c r="DE207" s="299">
        <f t="shared" si="322"/>
        <v>0</v>
      </c>
    </row>
    <row r="208" spans="2:109" x14ac:dyDescent="0.2">
      <c r="B208" s="368"/>
      <c r="C208" s="368"/>
      <c r="D208" s="315"/>
      <c r="E208" s="315"/>
      <c r="F208" s="315"/>
      <c r="G208" s="368"/>
      <c r="H208" s="368"/>
      <c r="I208" s="368"/>
      <c r="J208" s="368"/>
      <c r="K208" s="368"/>
      <c r="M208" s="344" t="str">
        <f t="shared" si="244"/>
        <v/>
      </c>
      <c r="N208" s="367" t="str">
        <f>IF(OR(DA208=0,O208=""),"",ROUND(DA208,0))</f>
        <v/>
      </c>
      <c r="O208" s="344" t="str">
        <f t="shared" si="323"/>
        <v/>
      </c>
      <c r="P208" s="347"/>
      <c r="Q208" s="232" t="str">
        <f t="shared" si="245"/>
        <v/>
      </c>
      <c r="AB208" s="314" t="str">
        <f t="shared" si="246"/>
        <v/>
      </c>
      <c r="AC208" s="312" t="str">
        <f t="shared" si="247"/>
        <v/>
      </c>
      <c r="AD208" s="313" t="str">
        <f t="shared" si="248"/>
        <v/>
      </c>
      <c r="AE208" s="312" t="str">
        <f t="shared" si="249"/>
        <v/>
      </c>
      <c r="AF208" s="313" t="str">
        <f t="shared" si="250"/>
        <v/>
      </c>
      <c r="AG208" s="312" t="str">
        <f t="shared" si="251"/>
        <v/>
      </c>
      <c r="AH208" s="313" t="str">
        <f t="shared" si="252"/>
        <v/>
      </c>
      <c r="AI208" s="312" t="str">
        <f t="shared" si="253"/>
        <v/>
      </c>
      <c r="AJ208" s="311" t="str">
        <f t="shared" si="254"/>
        <v/>
      </c>
      <c r="AK208" s="310" t="str">
        <f t="shared" si="255"/>
        <v/>
      </c>
      <c r="AL208" s="310" t="str">
        <f t="shared" si="256"/>
        <v/>
      </c>
      <c r="AM208" s="309" t="str">
        <f t="shared" si="257"/>
        <v/>
      </c>
      <c r="AN208" s="309" t="str">
        <f t="shared" si="258"/>
        <v/>
      </c>
      <c r="AP208" s="306">
        <f t="shared" si="259"/>
        <v>0</v>
      </c>
      <c r="AQ208" s="306">
        <f t="shared" si="260"/>
        <v>0</v>
      </c>
      <c r="AR208" s="308">
        <f t="shared" si="261"/>
        <v>0</v>
      </c>
      <c r="AS208" s="306">
        <f t="shared" si="262"/>
        <v>0</v>
      </c>
      <c r="AT208" s="306">
        <f t="shared" si="263"/>
        <v>0</v>
      </c>
      <c r="AU208" s="306">
        <f t="shared" si="264"/>
        <v>0</v>
      </c>
      <c r="AV208" s="306">
        <f t="shared" si="265"/>
        <v>0</v>
      </c>
      <c r="AW208" s="306">
        <f t="shared" si="266"/>
        <v>0</v>
      </c>
      <c r="AX208" s="306">
        <f t="shared" si="267"/>
        <v>0</v>
      </c>
      <c r="AY208" s="305">
        <f t="shared" si="268"/>
        <v>0</v>
      </c>
      <c r="AZ208" s="304">
        <f t="shared" si="269"/>
        <v>0</v>
      </c>
      <c r="BA208" s="301">
        <f t="shared" si="270"/>
        <v>0</v>
      </c>
      <c r="BB208" s="301">
        <f t="shared" si="271"/>
        <v>0</v>
      </c>
      <c r="BC208" s="301">
        <f t="shared" si="272"/>
        <v>0</v>
      </c>
      <c r="BD208" s="301">
        <f t="shared" si="273"/>
        <v>0</v>
      </c>
      <c r="BE208" s="301">
        <f t="shared" si="274"/>
        <v>0</v>
      </c>
      <c r="BF208" s="301">
        <f t="shared" si="275"/>
        <v>0</v>
      </c>
      <c r="BG208" s="301">
        <f t="shared" si="276"/>
        <v>0</v>
      </c>
      <c r="BH208" s="301">
        <f t="shared" si="277"/>
        <v>0</v>
      </c>
      <c r="BI208" s="301">
        <f t="shared" si="278"/>
        <v>0</v>
      </c>
      <c r="BJ208" s="300">
        <f t="shared" si="279"/>
        <v>0</v>
      </c>
      <c r="BL208" s="306">
        <f t="shared" si="280"/>
        <v>0</v>
      </c>
      <c r="BM208" s="306">
        <f t="shared" si="281"/>
        <v>0</v>
      </c>
      <c r="BN208" s="308">
        <f t="shared" si="282"/>
        <v>0</v>
      </c>
      <c r="BO208" s="307">
        <f t="shared" si="283"/>
        <v>0</v>
      </c>
      <c r="BP208" s="307">
        <f t="shared" si="284"/>
        <v>0</v>
      </c>
      <c r="BQ208" s="306">
        <f t="shared" si="285"/>
        <v>0</v>
      </c>
      <c r="BR208" s="306">
        <f t="shared" si="286"/>
        <v>0</v>
      </c>
      <c r="BS208" s="306">
        <f t="shared" si="287"/>
        <v>0</v>
      </c>
      <c r="BT208" s="306">
        <f t="shared" si="288"/>
        <v>0</v>
      </c>
      <c r="BU208" s="305">
        <f t="shared" si="289"/>
        <v>0</v>
      </c>
      <c r="BV208" s="304">
        <f t="shared" si="290"/>
        <v>0</v>
      </c>
      <c r="BW208" s="301">
        <f t="shared" si="291"/>
        <v>0</v>
      </c>
      <c r="BX208" s="301">
        <f t="shared" si="292"/>
        <v>0</v>
      </c>
      <c r="BY208" s="301">
        <f t="shared" si="293"/>
        <v>0</v>
      </c>
      <c r="BZ208" s="301">
        <f t="shared" si="294"/>
        <v>0</v>
      </c>
      <c r="CA208" s="301">
        <f t="shared" si="295"/>
        <v>0</v>
      </c>
      <c r="CB208" s="301">
        <f t="shared" si="296"/>
        <v>0</v>
      </c>
      <c r="CC208" s="301">
        <f t="shared" si="297"/>
        <v>0</v>
      </c>
      <c r="CD208" s="301">
        <f t="shared" si="298"/>
        <v>0</v>
      </c>
      <c r="CE208" s="301">
        <f t="shared" si="299"/>
        <v>0</v>
      </c>
      <c r="CF208" s="300">
        <f t="shared" si="300"/>
        <v>0</v>
      </c>
      <c r="CG208" s="300"/>
      <c r="CH208" s="300">
        <f t="shared" si="301"/>
        <v>0</v>
      </c>
      <c r="CI208" s="300">
        <f t="shared" si="302"/>
        <v>0</v>
      </c>
      <c r="CJ208" s="300">
        <f t="shared" si="303"/>
        <v>0</v>
      </c>
      <c r="CK208" s="300">
        <f t="shared" si="304"/>
        <v>0</v>
      </c>
      <c r="CL208" s="303"/>
      <c r="CM208" s="302">
        <f t="shared" si="305"/>
        <v>0</v>
      </c>
      <c r="CN208" s="302">
        <f t="shared" si="306"/>
        <v>0</v>
      </c>
      <c r="CO208" s="301">
        <f t="shared" si="307"/>
        <v>0</v>
      </c>
      <c r="CP208" s="301">
        <f t="shared" si="308"/>
        <v>0</v>
      </c>
      <c r="CQ208" s="301">
        <f t="shared" si="309"/>
        <v>0</v>
      </c>
      <c r="CR208" s="301">
        <f t="shared" si="310"/>
        <v>0</v>
      </c>
      <c r="CS208" s="301">
        <f t="shared" si="311"/>
        <v>0</v>
      </c>
      <c r="CT208" s="301">
        <f t="shared" si="312"/>
        <v>0</v>
      </c>
      <c r="CU208" s="301">
        <f t="shared" si="313"/>
        <v>0</v>
      </c>
      <c r="CV208" s="301">
        <f t="shared" si="314"/>
        <v>0</v>
      </c>
      <c r="CW208" s="301">
        <f t="shared" si="315"/>
        <v>0</v>
      </c>
      <c r="CX208" s="301">
        <f t="shared" si="316"/>
        <v>0</v>
      </c>
      <c r="CY208" s="301">
        <f t="shared" si="317"/>
        <v>0</v>
      </c>
      <c r="CZ208" s="301">
        <f t="shared" si="318"/>
        <v>0</v>
      </c>
      <c r="DA208" s="300">
        <f t="shared" si="319"/>
        <v>0</v>
      </c>
      <c r="DC208" s="299">
        <f t="shared" si="320"/>
        <v>0</v>
      </c>
      <c r="DD208" s="299">
        <f t="shared" si="321"/>
        <v>0</v>
      </c>
      <c r="DE208" s="299">
        <f t="shared" si="322"/>
        <v>0</v>
      </c>
    </row>
    <row r="209" spans="2:109" x14ac:dyDescent="0.2">
      <c r="B209" s="368"/>
      <c r="C209" s="368"/>
      <c r="D209" s="315"/>
      <c r="E209" s="315"/>
      <c r="F209" s="315"/>
      <c r="G209" s="368"/>
      <c r="H209" s="368"/>
      <c r="I209" s="368"/>
      <c r="J209" s="368"/>
      <c r="K209" s="368"/>
      <c r="M209" s="344" t="str">
        <f t="shared" si="244"/>
        <v/>
      </c>
      <c r="N209" s="367" t="str">
        <f>IF(OR(DA209=0,O209=""),"",ROUND(DA209,0))</f>
        <v/>
      </c>
      <c r="O209" s="344" t="str">
        <f t="shared" si="323"/>
        <v/>
      </c>
      <c r="P209" s="347"/>
      <c r="Q209" s="232" t="str">
        <f t="shared" si="245"/>
        <v/>
      </c>
      <c r="AB209" s="314" t="str">
        <f t="shared" si="246"/>
        <v/>
      </c>
      <c r="AC209" s="312" t="str">
        <f t="shared" si="247"/>
        <v/>
      </c>
      <c r="AD209" s="313" t="str">
        <f t="shared" si="248"/>
        <v/>
      </c>
      <c r="AE209" s="312" t="str">
        <f t="shared" si="249"/>
        <v/>
      </c>
      <c r="AF209" s="313" t="str">
        <f t="shared" si="250"/>
        <v/>
      </c>
      <c r="AG209" s="312" t="str">
        <f t="shared" si="251"/>
        <v/>
      </c>
      <c r="AH209" s="313" t="str">
        <f t="shared" si="252"/>
        <v/>
      </c>
      <c r="AI209" s="312" t="str">
        <f t="shared" si="253"/>
        <v/>
      </c>
      <c r="AJ209" s="311" t="str">
        <f t="shared" si="254"/>
        <v/>
      </c>
      <c r="AK209" s="310" t="str">
        <f t="shared" si="255"/>
        <v/>
      </c>
      <c r="AL209" s="310" t="str">
        <f t="shared" si="256"/>
        <v/>
      </c>
      <c r="AM209" s="309" t="str">
        <f t="shared" si="257"/>
        <v/>
      </c>
      <c r="AN209" s="309" t="str">
        <f t="shared" si="258"/>
        <v/>
      </c>
      <c r="AP209" s="306">
        <f t="shared" si="259"/>
        <v>0</v>
      </c>
      <c r="AQ209" s="306">
        <f t="shared" si="260"/>
        <v>0</v>
      </c>
      <c r="AR209" s="308">
        <f t="shared" si="261"/>
        <v>0</v>
      </c>
      <c r="AS209" s="306">
        <f t="shared" si="262"/>
        <v>0</v>
      </c>
      <c r="AT209" s="306">
        <f t="shared" si="263"/>
        <v>0</v>
      </c>
      <c r="AU209" s="306">
        <f t="shared" si="264"/>
        <v>0</v>
      </c>
      <c r="AV209" s="306">
        <f t="shared" si="265"/>
        <v>0</v>
      </c>
      <c r="AW209" s="306">
        <f t="shared" si="266"/>
        <v>0</v>
      </c>
      <c r="AX209" s="306">
        <f t="shared" si="267"/>
        <v>0</v>
      </c>
      <c r="AY209" s="305">
        <f t="shared" si="268"/>
        <v>0</v>
      </c>
      <c r="AZ209" s="304">
        <f t="shared" si="269"/>
        <v>0</v>
      </c>
      <c r="BA209" s="301">
        <f t="shared" si="270"/>
        <v>0</v>
      </c>
      <c r="BB209" s="301">
        <f t="shared" si="271"/>
        <v>0</v>
      </c>
      <c r="BC209" s="301">
        <f t="shared" si="272"/>
        <v>0</v>
      </c>
      <c r="BD209" s="301">
        <f t="shared" si="273"/>
        <v>0</v>
      </c>
      <c r="BE209" s="301">
        <f t="shared" si="274"/>
        <v>0</v>
      </c>
      <c r="BF209" s="301">
        <f t="shared" si="275"/>
        <v>0</v>
      </c>
      <c r="BG209" s="301">
        <f t="shared" si="276"/>
        <v>0</v>
      </c>
      <c r="BH209" s="301">
        <f t="shared" si="277"/>
        <v>0</v>
      </c>
      <c r="BI209" s="301">
        <f t="shared" si="278"/>
        <v>0</v>
      </c>
      <c r="BJ209" s="300">
        <f t="shared" si="279"/>
        <v>0</v>
      </c>
      <c r="BL209" s="306">
        <f t="shared" si="280"/>
        <v>0</v>
      </c>
      <c r="BM209" s="306">
        <f t="shared" si="281"/>
        <v>0</v>
      </c>
      <c r="BN209" s="308">
        <f t="shared" si="282"/>
        <v>0</v>
      </c>
      <c r="BO209" s="307">
        <f t="shared" si="283"/>
        <v>0</v>
      </c>
      <c r="BP209" s="307">
        <f t="shared" si="284"/>
        <v>0</v>
      </c>
      <c r="BQ209" s="306">
        <f t="shared" si="285"/>
        <v>0</v>
      </c>
      <c r="BR209" s="306">
        <f t="shared" si="286"/>
        <v>0</v>
      </c>
      <c r="BS209" s="306">
        <f t="shared" si="287"/>
        <v>0</v>
      </c>
      <c r="BT209" s="306">
        <f t="shared" si="288"/>
        <v>0</v>
      </c>
      <c r="BU209" s="305">
        <f t="shared" si="289"/>
        <v>0</v>
      </c>
      <c r="BV209" s="304">
        <f t="shared" si="290"/>
        <v>0</v>
      </c>
      <c r="BW209" s="301">
        <f t="shared" si="291"/>
        <v>0</v>
      </c>
      <c r="BX209" s="301">
        <f t="shared" si="292"/>
        <v>0</v>
      </c>
      <c r="BY209" s="301">
        <f t="shared" si="293"/>
        <v>0</v>
      </c>
      <c r="BZ209" s="301">
        <f t="shared" si="294"/>
        <v>0</v>
      </c>
      <c r="CA209" s="301">
        <f t="shared" si="295"/>
        <v>0</v>
      </c>
      <c r="CB209" s="301">
        <f t="shared" si="296"/>
        <v>0</v>
      </c>
      <c r="CC209" s="301">
        <f t="shared" si="297"/>
        <v>0</v>
      </c>
      <c r="CD209" s="301">
        <f t="shared" si="298"/>
        <v>0</v>
      </c>
      <c r="CE209" s="301">
        <f t="shared" si="299"/>
        <v>0</v>
      </c>
      <c r="CF209" s="300">
        <f t="shared" si="300"/>
        <v>0</v>
      </c>
      <c r="CG209" s="300"/>
      <c r="CH209" s="300">
        <f t="shared" si="301"/>
        <v>0</v>
      </c>
      <c r="CI209" s="300">
        <f t="shared" si="302"/>
        <v>0</v>
      </c>
      <c r="CJ209" s="300">
        <f t="shared" si="303"/>
        <v>0</v>
      </c>
      <c r="CK209" s="300">
        <f t="shared" si="304"/>
        <v>0</v>
      </c>
      <c r="CL209" s="303"/>
      <c r="CM209" s="302">
        <f t="shared" si="305"/>
        <v>0</v>
      </c>
      <c r="CN209" s="302">
        <f t="shared" si="306"/>
        <v>0</v>
      </c>
      <c r="CO209" s="301">
        <f t="shared" si="307"/>
        <v>0</v>
      </c>
      <c r="CP209" s="301">
        <f t="shared" si="308"/>
        <v>0</v>
      </c>
      <c r="CQ209" s="301">
        <f t="shared" si="309"/>
        <v>0</v>
      </c>
      <c r="CR209" s="301">
        <f t="shared" si="310"/>
        <v>0</v>
      </c>
      <c r="CS209" s="301">
        <f t="shared" si="311"/>
        <v>0</v>
      </c>
      <c r="CT209" s="301">
        <f t="shared" si="312"/>
        <v>0</v>
      </c>
      <c r="CU209" s="301">
        <f t="shared" si="313"/>
        <v>0</v>
      </c>
      <c r="CV209" s="301">
        <f t="shared" si="314"/>
        <v>0</v>
      </c>
      <c r="CW209" s="301">
        <f t="shared" si="315"/>
        <v>0</v>
      </c>
      <c r="CX209" s="301">
        <f t="shared" si="316"/>
        <v>0</v>
      </c>
      <c r="CY209" s="301">
        <f t="shared" si="317"/>
        <v>0</v>
      </c>
      <c r="CZ209" s="301">
        <f t="shared" si="318"/>
        <v>0</v>
      </c>
      <c r="DA209" s="300">
        <f t="shared" si="319"/>
        <v>0</v>
      </c>
      <c r="DC209" s="299">
        <f t="shared" si="320"/>
        <v>0</v>
      </c>
      <c r="DD209" s="299">
        <f t="shared" si="321"/>
        <v>0</v>
      </c>
      <c r="DE209" s="299">
        <f t="shared" si="322"/>
        <v>0</v>
      </c>
    </row>
    <row r="210" spans="2:109" x14ac:dyDescent="0.2">
      <c r="B210" s="368"/>
      <c r="C210" s="368"/>
      <c r="D210" s="315"/>
      <c r="E210" s="315"/>
      <c r="F210" s="315"/>
      <c r="G210" s="368"/>
      <c r="H210" s="368"/>
      <c r="I210" s="368"/>
      <c r="J210" s="368"/>
      <c r="K210" s="368"/>
      <c r="M210" s="344" t="str">
        <f t="shared" si="244"/>
        <v/>
      </c>
      <c r="N210" s="367" t="str">
        <f>IF(OR(DA210=0,O210=""),"",ROUND(DA210,0))</f>
        <v/>
      </c>
      <c r="O210" s="344" t="str">
        <f t="shared" si="323"/>
        <v/>
      </c>
      <c r="P210" s="347"/>
      <c r="Q210" s="232" t="str">
        <f t="shared" si="245"/>
        <v/>
      </c>
      <c r="AB210" s="314" t="str">
        <f t="shared" si="246"/>
        <v/>
      </c>
      <c r="AC210" s="312" t="str">
        <f t="shared" si="247"/>
        <v/>
      </c>
      <c r="AD210" s="313" t="str">
        <f t="shared" si="248"/>
        <v/>
      </c>
      <c r="AE210" s="312" t="str">
        <f t="shared" si="249"/>
        <v/>
      </c>
      <c r="AF210" s="313" t="str">
        <f t="shared" si="250"/>
        <v/>
      </c>
      <c r="AG210" s="312" t="str">
        <f t="shared" si="251"/>
        <v/>
      </c>
      <c r="AH210" s="313" t="str">
        <f t="shared" si="252"/>
        <v/>
      </c>
      <c r="AI210" s="312" t="str">
        <f t="shared" si="253"/>
        <v/>
      </c>
      <c r="AJ210" s="311" t="str">
        <f t="shared" si="254"/>
        <v/>
      </c>
      <c r="AK210" s="310" t="str">
        <f t="shared" si="255"/>
        <v/>
      </c>
      <c r="AL210" s="310" t="str">
        <f t="shared" si="256"/>
        <v/>
      </c>
      <c r="AM210" s="309" t="str">
        <f t="shared" si="257"/>
        <v/>
      </c>
      <c r="AN210" s="309" t="str">
        <f t="shared" si="258"/>
        <v/>
      </c>
      <c r="AP210" s="306">
        <f t="shared" si="259"/>
        <v>0</v>
      </c>
      <c r="AQ210" s="306">
        <f t="shared" si="260"/>
        <v>0</v>
      </c>
      <c r="AR210" s="308">
        <f t="shared" si="261"/>
        <v>0</v>
      </c>
      <c r="AS210" s="306">
        <f t="shared" si="262"/>
        <v>0</v>
      </c>
      <c r="AT210" s="306">
        <f t="shared" si="263"/>
        <v>0</v>
      </c>
      <c r="AU210" s="306">
        <f t="shared" si="264"/>
        <v>0</v>
      </c>
      <c r="AV210" s="306">
        <f t="shared" si="265"/>
        <v>0</v>
      </c>
      <c r="AW210" s="306">
        <f t="shared" si="266"/>
        <v>0</v>
      </c>
      <c r="AX210" s="306">
        <f t="shared" si="267"/>
        <v>0</v>
      </c>
      <c r="AY210" s="305">
        <f t="shared" si="268"/>
        <v>0</v>
      </c>
      <c r="AZ210" s="304">
        <f t="shared" si="269"/>
        <v>0</v>
      </c>
      <c r="BA210" s="301">
        <f t="shared" si="270"/>
        <v>0</v>
      </c>
      <c r="BB210" s="301">
        <f t="shared" si="271"/>
        <v>0</v>
      </c>
      <c r="BC210" s="301">
        <f t="shared" si="272"/>
        <v>0</v>
      </c>
      <c r="BD210" s="301">
        <f t="shared" si="273"/>
        <v>0</v>
      </c>
      <c r="BE210" s="301">
        <f t="shared" si="274"/>
        <v>0</v>
      </c>
      <c r="BF210" s="301">
        <f t="shared" si="275"/>
        <v>0</v>
      </c>
      <c r="BG210" s="301">
        <f t="shared" si="276"/>
        <v>0</v>
      </c>
      <c r="BH210" s="301">
        <f t="shared" si="277"/>
        <v>0</v>
      </c>
      <c r="BI210" s="301">
        <f t="shared" si="278"/>
        <v>0</v>
      </c>
      <c r="BJ210" s="300">
        <f t="shared" si="279"/>
        <v>0</v>
      </c>
      <c r="BL210" s="306">
        <f t="shared" si="280"/>
        <v>0</v>
      </c>
      <c r="BM210" s="306">
        <f t="shared" si="281"/>
        <v>0</v>
      </c>
      <c r="BN210" s="308">
        <f t="shared" si="282"/>
        <v>0</v>
      </c>
      <c r="BO210" s="307">
        <f t="shared" si="283"/>
        <v>0</v>
      </c>
      <c r="BP210" s="307">
        <f t="shared" si="284"/>
        <v>0</v>
      </c>
      <c r="BQ210" s="306">
        <f t="shared" si="285"/>
        <v>0</v>
      </c>
      <c r="BR210" s="306">
        <f t="shared" si="286"/>
        <v>0</v>
      </c>
      <c r="BS210" s="306">
        <f t="shared" si="287"/>
        <v>0</v>
      </c>
      <c r="BT210" s="306">
        <f t="shared" si="288"/>
        <v>0</v>
      </c>
      <c r="BU210" s="305">
        <f t="shared" si="289"/>
        <v>0</v>
      </c>
      <c r="BV210" s="304">
        <f t="shared" si="290"/>
        <v>0</v>
      </c>
      <c r="BW210" s="301">
        <f t="shared" si="291"/>
        <v>0</v>
      </c>
      <c r="BX210" s="301">
        <f t="shared" si="292"/>
        <v>0</v>
      </c>
      <c r="BY210" s="301">
        <f t="shared" si="293"/>
        <v>0</v>
      </c>
      <c r="BZ210" s="301">
        <f t="shared" si="294"/>
        <v>0</v>
      </c>
      <c r="CA210" s="301">
        <f t="shared" si="295"/>
        <v>0</v>
      </c>
      <c r="CB210" s="301">
        <f t="shared" si="296"/>
        <v>0</v>
      </c>
      <c r="CC210" s="301">
        <f t="shared" si="297"/>
        <v>0</v>
      </c>
      <c r="CD210" s="301">
        <f t="shared" si="298"/>
        <v>0</v>
      </c>
      <c r="CE210" s="301">
        <f t="shared" si="299"/>
        <v>0</v>
      </c>
      <c r="CF210" s="300">
        <f t="shared" si="300"/>
        <v>0</v>
      </c>
      <c r="CG210" s="300"/>
      <c r="CH210" s="300">
        <f t="shared" si="301"/>
        <v>0</v>
      </c>
      <c r="CI210" s="300">
        <f t="shared" si="302"/>
        <v>0</v>
      </c>
      <c r="CJ210" s="300">
        <f t="shared" si="303"/>
        <v>0</v>
      </c>
      <c r="CK210" s="300">
        <f t="shared" si="304"/>
        <v>0</v>
      </c>
      <c r="CL210" s="303"/>
      <c r="CM210" s="302">
        <f t="shared" si="305"/>
        <v>0</v>
      </c>
      <c r="CN210" s="302">
        <f t="shared" si="306"/>
        <v>0</v>
      </c>
      <c r="CO210" s="301">
        <f t="shared" si="307"/>
        <v>0</v>
      </c>
      <c r="CP210" s="301">
        <f t="shared" si="308"/>
        <v>0</v>
      </c>
      <c r="CQ210" s="301">
        <f t="shared" si="309"/>
        <v>0</v>
      </c>
      <c r="CR210" s="301">
        <f t="shared" si="310"/>
        <v>0</v>
      </c>
      <c r="CS210" s="301">
        <f t="shared" si="311"/>
        <v>0</v>
      </c>
      <c r="CT210" s="301">
        <f t="shared" si="312"/>
        <v>0</v>
      </c>
      <c r="CU210" s="301">
        <f t="shared" si="313"/>
        <v>0</v>
      </c>
      <c r="CV210" s="301">
        <f t="shared" si="314"/>
        <v>0</v>
      </c>
      <c r="CW210" s="301">
        <f t="shared" si="315"/>
        <v>0</v>
      </c>
      <c r="CX210" s="301">
        <f t="shared" si="316"/>
        <v>0</v>
      </c>
      <c r="CY210" s="301">
        <f t="shared" si="317"/>
        <v>0</v>
      </c>
      <c r="CZ210" s="301">
        <f t="shared" si="318"/>
        <v>0</v>
      </c>
      <c r="DA210" s="300">
        <f t="shared" si="319"/>
        <v>0</v>
      </c>
      <c r="DC210" s="299">
        <f t="shared" si="320"/>
        <v>0</v>
      </c>
      <c r="DD210" s="299">
        <f t="shared" si="321"/>
        <v>0</v>
      </c>
      <c r="DE210" s="299">
        <f t="shared" si="322"/>
        <v>0</v>
      </c>
    </row>
    <row r="211" spans="2:109" x14ac:dyDescent="0.2">
      <c r="B211" s="368"/>
      <c r="C211" s="368"/>
      <c r="D211" s="315"/>
      <c r="E211" s="315"/>
      <c r="F211" s="315"/>
      <c r="G211" s="368"/>
      <c r="H211" s="368"/>
      <c r="I211" s="368"/>
      <c r="J211" s="368"/>
      <c r="K211" s="368"/>
      <c r="M211" s="344" t="str">
        <f t="shared" si="244"/>
        <v/>
      </c>
      <c r="N211" s="367" t="str">
        <f>IF(OR(DA211=0,O211=""),"",ROUND(DA211,0))</f>
        <v/>
      </c>
      <c r="O211" s="344" t="str">
        <f t="shared" si="323"/>
        <v/>
      </c>
      <c r="P211" s="347"/>
      <c r="Q211" s="232" t="str">
        <f t="shared" si="245"/>
        <v/>
      </c>
      <c r="AB211" s="314" t="str">
        <f t="shared" si="246"/>
        <v/>
      </c>
      <c r="AC211" s="312" t="str">
        <f t="shared" si="247"/>
        <v/>
      </c>
      <c r="AD211" s="313" t="str">
        <f t="shared" si="248"/>
        <v/>
      </c>
      <c r="AE211" s="312" t="str">
        <f t="shared" si="249"/>
        <v/>
      </c>
      <c r="AF211" s="313" t="str">
        <f t="shared" si="250"/>
        <v/>
      </c>
      <c r="AG211" s="312" t="str">
        <f t="shared" si="251"/>
        <v/>
      </c>
      <c r="AH211" s="313" t="str">
        <f t="shared" si="252"/>
        <v/>
      </c>
      <c r="AI211" s="312" t="str">
        <f t="shared" si="253"/>
        <v/>
      </c>
      <c r="AJ211" s="311" t="str">
        <f t="shared" si="254"/>
        <v/>
      </c>
      <c r="AK211" s="310" t="str">
        <f t="shared" si="255"/>
        <v/>
      </c>
      <c r="AL211" s="310" t="str">
        <f t="shared" si="256"/>
        <v/>
      </c>
      <c r="AM211" s="309" t="str">
        <f t="shared" si="257"/>
        <v/>
      </c>
      <c r="AN211" s="309" t="str">
        <f t="shared" si="258"/>
        <v/>
      </c>
      <c r="AP211" s="306">
        <f t="shared" si="259"/>
        <v>0</v>
      </c>
      <c r="AQ211" s="306">
        <f t="shared" si="260"/>
        <v>0</v>
      </c>
      <c r="AR211" s="308">
        <f t="shared" si="261"/>
        <v>0</v>
      </c>
      <c r="AS211" s="306">
        <f t="shared" si="262"/>
        <v>0</v>
      </c>
      <c r="AT211" s="306">
        <f t="shared" si="263"/>
        <v>0</v>
      </c>
      <c r="AU211" s="306">
        <f t="shared" si="264"/>
        <v>0</v>
      </c>
      <c r="AV211" s="306">
        <f t="shared" si="265"/>
        <v>0</v>
      </c>
      <c r="AW211" s="306">
        <f t="shared" si="266"/>
        <v>0</v>
      </c>
      <c r="AX211" s="306">
        <f t="shared" si="267"/>
        <v>0</v>
      </c>
      <c r="AY211" s="305">
        <f t="shared" si="268"/>
        <v>0</v>
      </c>
      <c r="AZ211" s="304">
        <f t="shared" si="269"/>
        <v>0</v>
      </c>
      <c r="BA211" s="301">
        <f t="shared" si="270"/>
        <v>0</v>
      </c>
      <c r="BB211" s="301">
        <f t="shared" si="271"/>
        <v>0</v>
      </c>
      <c r="BC211" s="301">
        <f t="shared" si="272"/>
        <v>0</v>
      </c>
      <c r="BD211" s="301">
        <f t="shared" si="273"/>
        <v>0</v>
      </c>
      <c r="BE211" s="301">
        <f t="shared" si="274"/>
        <v>0</v>
      </c>
      <c r="BF211" s="301">
        <f t="shared" si="275"/>
        <v>0</v>
      </c>
      <c r="BG211" s="301">
        <f t="shared" si="276"/>
        <v>0</v>
      </c>
      <c r="BH211" s="301">
        <f t="shared" si="277"/>
        <v>0</v>
      </c>
      <c r="BI211" s="301">
        <f t="shared" si="278"/>
        <v>0</v>
      </c>
      <c r="BJ211" s="300">
        <f t="shared" si="279"/>
        <v>0</v>
      </c>
      <c r="BL211" s="306">
        <f t="shared" si="280"/>
        <v>0</v>
      </c>
      <c r="BM211" s="306">
        <f t="shared" si="281"/>
        <v>0</v>
      </c>
      <c r="BN211" s="308">
        <f t="shared" si="282"/>
        <v>0</v>
      </c>
      <c r="BO211" s="307">
        <f t="shared" si="283"/>
        <v>0</v>
      </c>
      <c r="BP211" s="307">
        <f t="shared" si="284"/>
        <v>0</v>
      </c>
      <c r="BQ211" s="306">
        <f t="shared" si="285"/>
        <v>0</v>
      </c>
      <c r="BR211" s="306">
        <f t="shared" si="286"/>
        <v>0</v>
      </c>
      <c r="BS211" s="306">
        <f t="shared" si="287"/>
        <v>0</v>
      </c>
      <c r="BT211" s="306">
        <f t="shared" si="288"/>
        <v>0</v>
      </c>
      <c r="BU211" s="305">
        <f t="shared" si="289"/>
        <v>0</v>
      </c>
      <c r="BV211" s="304">
        <f t="shared" si="290"/>
        <v>0</v>
      </c>
      <c r="BW211" s="301">
        <f t="shared" si="291"/>
        <v>0</v>
      </c>
      <c r="BX211" s="301">
        <f t="shared" si="292"/>
        <v>0</v>
      </c>
      <c r="BY211" s="301">
        <f t="shared" si="293"/>
        <v>0</v>
      </c>
      <c r="BZ211" s="301">
        <f t="shared" si="294"/>
        <v>0</v>
      </c>
      <c r="CA211" s="301">
        <f t="shared" si="295"/>
        <v>0</v>
      </c>
      <c r="CB211" s="301">
        <f t="shared" si="296"/>
        <v>0</v>
      </c>
      <c r="CC211" s="301">
        <f t="shared" si="297"/>
        <v>0</v>
      </c>
      <c r="CD211" s="301">
        <f t="shared" si="298"/>
        <v>0</v>
      </c>
      <c r="CE211" s="301">
        <f t="shared" si="299"/>
        <v>0</v>
      </c>
      <c r="CF211" s="300">
        <f t="shared" si="300"/>
        <v>0</v>
      </c>
      <c r="CG211" s="300"/>
      <c r="CH211" s="300">
        <f t="shared" si="301"/>
        <v>0</v>
      </c>
      <c r="CI211" s="300">
        <f t="shared" si="302"/>
        <v>0</v>
      </c>
      <c r="CJ211" s="300">
        <f t="shared" si="303"/>
        <v>0</v>
      </c>
      <c r="CK211" s="300">
        <f t="shared" si="304"/>
        <v>0</v>
      </c>
      <c r="CL211" s="303"/>
      <c r="CM211" s="302">
        <f t="shared" si="305"/>
        <v>0</v>
      </c>
      <c r="CN211" s="302">
        <f t="shared" si="306"/>
        <v>0</v>
      </c>
      <c r="CO211" s="301">
        <f t="shared" si="307"/>
        <v>0</v>
      </c>
      <c r="CP211" s="301">
        <f t="shared" si="308"/>
        <v>0</v>
      </c>
      <c r="CQ211" s="301">
        <f t="shared" si="309"/>
        <v>0</v>
      </c>
      <c r="CR211" s="301">
        <f t="shared" si="310"/>
        <v>0</v>
      </c>
      <c r="CS211" s="301">
        <f t="shared" si="311"/>
        <v>0</v>
      </c>
      <c r="CT211" s="301">
        <f t="shared" si="312"/>
        <v>0</v>
      </c>
      <c r="CU211" s="301">
        <f t="shared" si="313"/>
        <v>0</v>
      </c>
      <c r="CV211" s="301">
        <f t="shared" si="314"/>
        <v>0</v>
      </c>
      <c r="CW211" s="301">
        <f t="shared" si="315"/>
        <v>0</v>
      </c>
      <c r="CX211" s="301">
        <f t="shared" si="316"/>
        <v>0</v>
      </c>
      <c r="CY211" s="301">
        <f t="shared" si="317"/>
        <v>0</v>
      </c>
      <c r="CZ211" s="301">
        <f t="shared" si="318"/>
        <v>0</v>
      </c>
      <c r="DA211" s="300">
        <f t="shared" si="319"/>
        <v>0</v>
      </c>
      <c r="DC211" s="299">
        <f t="shared" si="320"/>
        <v>0</v>
      </c>
      <c r="DD211" s="299">
        <f t="shared" si="321"/>
        <v>0</v>
      </c>
      <c r="DE211" s="299">
        <f t="shared" si="322"/>
        <v>0</v>
      </c>
    </row>
    <row r="213" spans="2:109" ht="15.75" thickBot="1" x14ac:dyDescent="0.3">
      <c r="AQ213" s="275" t="s">
        <v>183</v>
      </c>
    </row>
    <row r="214" spans="2:109" ht="18.75" thickBot="1" x14ac:dyDescent="0.3">
      <c r="AP214" s="274" t="s">
        <v>181</v>
      </c>
      <c r="AQ214" s="273" t="s">
        <v>180</v>
      </c>
      <c r="AR214" s="272"/>
      <c r="AS214" s="271" t="s">
        <v>179</v>
      </c>
      <c r="AT214" s="270"/>
      <c r="AU214" s="269"/>
      <c r="AV214" s="268"/>
    </row>
    <row r="215" spans="2:109" ht="15" x14ac:dyDescent="0.25">
      <c r="AP215" s="267" t="s">
        <v>178</v>
      </c>
      <c r="AQ215" s="266" t="s">
        <v>177</v>
      </c>
      <c r="AR215" s="265" t="s">
        <v>176</v>
      </c>
      <c r="AS215" s="263" t="s">
        <v>177</v>
      </c>
      <c r="AT215" s="265" t="s">
        <v>176</v>
      </c>
      <c r="AU215" s="298" t="s">
        <v>59</v>
      </c>
      <c r="AV215" s="297" t="s">
        <v>61</v>
      </c>
      <c r="AW215" s="297" t="s">
        <v>115</v>
      </c>
      <c r="AX215" s="297" t="s">
        <v>2</v>
      </c>
      <c r="AY215" s="297" t="s">
        <v>11</v>
      </c>
      <c r="AZ215" s="296" t="s">
        <v>12</v>
      </c>
    </row>
    <row r="216" spans="2:109" x14ac:dyDescent="0.2">
      <c r="AP216" s="254" t="s">
        <v>143</v>
      </c>
      <c r="AQ216" s="260">
        <v>50</v>
      </c>
      <c r="AR216" s="252">
        <v>100</v>
      </c>
      <c r="AS216" s="246">
        <v>0</v>
      </c>
      <c r="AT216" s="293">
        <v>5</v>
      </c>
      <c r="AU216" s="292">
        <v>0.4</v>
      </c>
      <c r="AV216" s="290">
        <v>10</v>
      </c>
      <c r="AW216" s="291">
        <v>0.7</v>
      </c>
      <c r="AX216" s="290">
        <v>15</v>
      </c>
      <c r="AY216" s="289">
        <v>0</v>
      </c>
      <c r="AZ216" s="288">
        <v>5</v>
      </c>
    </row>
    <row r="217" spans="2:109" x14ac:dyDescent="0.2">
      <c r="AP217" s="249" t="s">
        <v>143</v>
      </c>
      <c r="AQ217" s="260">
        <v>50</v>
      </c>
      <c r="AR217" s="252">
        <v>100</v>
      </c>
      <c r="AS217" s="246">
        <v>5</v>
      </c>
      <c r="AT217" s="293">
        <v>10</v>
      </c>
      <c r="AU217" s="292">
        <v>0.7</v>
      </c>
      <c r="AV217" s="290">
        <v>15</v>
      </c>
      <c r="AW217" s="291">
        <v>1</v>
      </c>
      <c r="AX217" s="290">
        <v>0</v>
      </c>
      <c r="AY217" s="289">
        <v>5</v>
      </c>
      <c r="AZ217" s="288">
        <v>10</v>
      </c>
    </row>
    <row r="218" spans="2:109" x14ac:dyDescent="0.2">
      <c r="AP218" s="249" t="s">
        <v>143</v>
      </c>
      <c r="AQ218" s="260">
        <v>50</v>
      </c>
      <c r="AR218" s="252">
        <v>100</v>
      </c>
      <c r="AS218" s="246">
        <v>10</v>
      </c>
      <c r="AT218" s="293">
        <v>15.01</v>
      </c>
      <c r="AU218" s="292">
        <v>1</v>
      </c>
      <c r="AV218" s="290">
        <v>0</v>
      </c>
      <c r="AW218" s="291">
        <v>1</v>
      </c>
      <c r="AX218" s="290">
        <v>0</v>
      </c>
      <c r="AY218" s="289">
        <v>10</v>
      </c>
      <c r="AZ218" s="288">
        <v>15</v>
      </c>
    </row>
    <row r="219" spans="2:109" x14ac:dyDescent="0.2">
      <c r="AP219" s="249" t="s">
        <v>143</v>
      </c>
      <c r="AQ219" s="259">
        <v>100</v>
      </c>
      <c r="AR219" s="250">
        <v>150</v>
      </c>
      <c r="AS219" s="246">
        <v>0</v>
      </c>
      <c r="AT219" s="293">
        <v>5</v>
      </c>
      <c r="AU219" s="292">
        <v>0.4</v>
      </c>
      <c r="AV219" s="290">
        <v>10</v>
      </c>
      <c r="AW219" s="291">
        <v>0.4</v>
      </c>
      <c r="AX219" s="290">
        <v>45</v>
      </c>
      <c r="AY219" s="289">
        <v>0</v>
      </c>
      <c r="AZ219" s="288">
        <v>5</v>
      </c>
    </row>
    <row r="220" spans="2:109" x14ac:dyDescent="0.2">
      <c r="AP220" s="249" t="s">
        <v>143</v>
      </c>
      <c r="AQ220" s="259">
        <v>100</v>
      </c>
      <c r="AR220" s="250">
        <v>150</v>
      </c>
      <c r="AS220" s="246">
        <v>5</v>
      </c>
      <c r="AT220" s="293">
        <v>10</v>
      </c>
      <c r="AU220" s="292">
        <v>0.4</v>
      </c>
      <c r="AV220" s="290">
        <v>45</v>
      </c>
      <c r="AW220" s="291">
        <v>0.7</v>
      </c>
      <c r="AX220" s="290">
        <v>30</v>
      </c>
      <c r="AY220" s="289">
        <v>5</v>
      </c>
      <c r="AZ220" s="288">
        <v>10</v>
      </c>
    </row>
    <row r="221" spans="2:109" x14ac:dyDescent="0.2">
      <c r="AP221" s="249" t="s">
        <v>143</v>
      </c>
      <c r="AQ221" s="259">
        <v>100</v>
      </c>
      <c r="AR221" s="250">
        <v>150</v>
      </c>
      <c r="AS221" s="246">
        <v>10</v>
      </c>
      <c r="AT221" s="293">
        <v>15.01</v>
      </c>
      <c r="AU221" s="292">
        <v>0.7</v>
      </c>
      <c r="AV221" s="290">
        <v>30</v>
      </c>
      <c r="AW221" s="291">
        <v>1</v>
      </c>
      <c r="AX221" s="290">
        <v>0</v>
      </c>
      <c r="AY221" s="289">
        <v>10</v>
      </c>
      <c r="AZ221" s="288">
        <v>15</v>
      </c>
    </row>
    <row r="222" spans="2:109" x14ac:dyDescent="0.2">
      <c r="AP222" s="249" t="s">
        <v>143</v>
      </c>
      <c r="AQ222" s="258">
        <v>150</v>
      </c>
      <c r="AR222" s="247">
        <v>250</v>
      </c>
      <c r="AS222" s="246">
        <v>0</v>
      </c>
      <c r="AT222" s="293">
        <v>5</v>
      </c>
      <c r="AU222" s="292">
        <v>0.4</v>
      </c>
      <c r="AV222" s="290">
        <v>10</v>
      </c>
      <c r="AW222" s="291">
        <v>0.34759358288770054</v>
      </c>
      <c r="AX222" s="290">
        <v>52.860962566844918</v>
      </c>
      <c r="AY222" s="289">
        <v>0</v>
      </c>
      <c r="AZ222" s="288">
        <v>5</v>
      </c>
    </row>
    <row r="223" spans="2:109" x14ac:dyDescent="0.2">
      <c r="AP223" s="249" t="s">
        <v>143</v>
      </c>
      <c r="AQ223" s="258">
        <v>150</v>
      </c>
      <c r="AR223" s="247">
        <v>250</v>
      </c>
      <c r="AS223" s="246">
        <v>5</v>
      </c>
      <c r="AT223" s="293">
        <v>10</v>
      </c>
      <c r="AU223" s="292">
        <v>0.34759358288770054</v>
      </c>
      <c r="AV223" s="290">
        <v>52.860962566844918</v>
      </c>
      <c r="AW223" s="291">
        <v>0.36</v>
      </c>
      <c r="AX223" s="290">
        <v>81</v>
      </c>
      <c r="AY223" s="289">
        <v>5</v>
      </c>
      <c r="AZ223" s="288">
        <v>10</v>
      </c>
    </row>
    <row r="224" spans="2:109" x14ac:dyDescent="0.2">
      <c r="AP224" s="249" t="s">
        <v>143</v>
      </c>
      <c r="AQ224" s="258">
        <v>150</v>
      </c>
      <c r="AR224" s="247">
        <v>250</v>
      </c>
      <c r="AS224" s="246">
        <v>10</v>
      </c>
      <c r="AT224" s="293">
        <v>15.01</v>
      </c>
      <c r="AU224" s="292">
        <v>0.36</v>
      </c>
      <c r="AV224" s="290">
        <v>81</v>
      </c>
      <c r="AW224" s="291">
        <v>0.8</v>
      </c>
      <c r="AX224" s="290">
        <v>30</v>
      </c>
      <c r="AY224" s="289">
        <v>10</v>
      </c>
      <c r="AZ224" s="288">
        <v>15</v>
      </c>
    </row>
    <row r="225" spans="42:92" x14ac:dyDescent="0.2">
      <c r="AP225" s="254" t="s">
        <v>143</v>
      </c>
      <c r="AQ225" s="295">
        <v>250</v>
      </c>
      <c r="AR225" s="294">
        <v>400</v>
      </c>
      <c r="AS225" s="246">
        <v>0</v>
      </c>
      <c r="AT225" s="293">
        <v>5</v>
      </c>
      <c r="AU225" s="292">
        <v>0.37654320987654322</v>
      </c>
      <c r="AV225" s="290">
        <v>15.864197530864189</v>
      </c>
      <c r="AW225" s="291">
        <v>0.47619047619047616</v>
      </c>
      <c r="AX225" s="290">
        <v>9.5238095238095468</v>
      </c>
      <c r="AY225" s="289">
        <v>0</v>
      </c>
      <c r="AZ225" s="288">
        <v>5</v>
      </c>
      <c r="CM225" s="232"/>
      <c r="CN225" s="232"/>
    </row>
    <row r="226" spans="42:92" x14ac:dyDescent="0.2">
      <c r="AP226" s="254" t="s">
        <v>143</v>
      </c>
      <c r="AQ226" s="295">
        <v>250</v>
      </c>
      <c r="AR226" s="294">
        <v>400</v>
      </c>
      <c r="AS226" s="246">
        <v>5</v>
      </c>
      <c r="AT226" s="293">
        <v>10</v>
      </c>
      <c r="AU226" s="292">
        <v>0.47619047619047616</v>
      </c>
      <c r="AV226" s="290">
        <v>9.5238095238095468</v>
      </c>
      <c r="AW226" s="291">
        <v>0.42666666666666669</v>
      </c>
      <c r="AX226" s="290">
        <v>64.333333333333329</v>
      </c>
      <c r="AY226" s="289">
        <v>5</v>
      </c>
      <c r="AZ226" s="288">
        <v>10</v>
      </c>
      <c r="CM226" s="232"/>
      <c r="CN226" s="232"/>
    </row>
    <row r="227" spans="42:92" ht="13.5" thickBot="1" x14ac:dyDescent="0.25">
      <c r="AP227" s="287" t="s">
        <v>143</v>
      </c>
      <c r="AQ227" s="286">
        <v>250</v>
      </c>
      <c r="AR227" s="285">
        <v>400</v>
      </c>
      <c r="AS227" s="238">
        <v>10</v>
      </c>
      <c r="AT227" s="284">
        <v>15.01</v>
      </c>
      <c r="AU227" s="283">
        <v>0.42666666666666669</v>
      </c>
      <c r="AV227" s="281">
        <v>64.333333333333329</v>
      </c>
      <c r="AW227" s="282">
        <v>0.3</v>
      </c>
      <c r="AX227" s="281">
        <v>155</v>
      </c>
      <c r="AY227" s="280">
        <v>10</v>
      </c>
      <c r="AZ227" s="279">
        <v>15</v>
      </c>
      <c r="BA227" s="276"/>
      <c r="BB227" s="277"/>
      <c r="BC227" s="276"/>
      <c r="CM227" s="232"/>
      <c r="CN227" s="232"/>
    </row>
    <row r="228" spans="42:92" x14ac:dyDescent="0.2">
      <c r="AU228" s="278"/>
      <c r="AV228" s="278"/>
      <c r="AW228" s="278"/>
      <c r="AX228" s="278"/>
      <c r="AY228" s="278"/>
      <c r="AZ228" s="277"/>
      <c r="BA228" s="276"/>
      <c r="BB228" s="277"/>
      <c r="BC228" s="276"/>
      <c r="CM228" s="232"/>
      <c r="CN228" s="232"/>
    </row>
    <row r="229" spans="42:92" ht="15.75" thickBot="1" x14ac:dyDescent="0.3">
      <c r="AQ229" s="275" t="s">
        <v>182</v>
      </c>
      <c r="CM229" s="232"/>
      <c r="CN229" s="232"/>
    </row>
    <row r="230" spans="42:92" ht="18.75" thickBot="1" x14ac:dyDescent="0.3">
      <c r="AP230" s="274" t="s">
        <v>181</v>
      </c>
      <c r="AQ230" s="273" t="s">
        <v>180</v>
      </c>
      <c r="AR230" s="272"/>
      <c r="AS230" s="271" t="s">
        <v>179</v>
      </c>
      <c r="AT230" s="270"/>
      <c r="AU230" s="269"/>
      <c r="AV230" s="268"/>
      <c r="AW230" s="268"/>
      <c r="AX230" s="268"/>
      <c r="AY230" s="268"/>
      <c r="CM230" s="232"/>
      <c r="CN230" s="232"/>
    </row>
    <row r="231" spans="42:92" ht="15" x14ac:dyDescent="0.25">
      <c r="AP231" s="267" t="s">
        <v>178</v>
      </c>
      <c r="AQ231" s="266" t="s">
        <v>177</v>
      </c>
      <c r="AR231" s="265" t="s">
        <v>176</v>
      </c>
      <c r="AS231" s="263" t="s">
        <v>177</v>
      </c>
      <c r="AT231" s="264" t="s">
        <v>176</v>
      </c>
      <c r="AU231" s="263" t="s">
        <v>39</v>
      </c>
      <c r="AV231" s="262" t="s">
        <v>41</v>
      </c>
      <c r="AW231" s="262" t="s">
        <v>43</v>
      </c>
      <c r="AX231" s="262" t="s">
        <v>45</v>
      </c>
      <c r="AY231" s="262" t="s">
        <v>47</v>
      </c>
      <c r="AZ231" s="262" t="s">
        <v>49</v>
      </c>
      <c r="BA231" s="262" t="s">
        <v>37</v>
      </c>
      <c r="BB231" s="262" t="s">
        <v>52</v>
      </c>
      <c r="BC231" s="261" t="s">
        <v>57</v>
      </c>
      <c r="CM231" s="232"/>
      <c r="CN231" s="232"/>
    </row>
    <row r="232" spans="42:92" x14ac:dyDescent="0.2">
      <c r="AP232" s="249" t="s">
        <v>72</v>
      </c>
      <c r="AQ232" s="260">
        <v>50</v>
      </c>
      <c r="AR232" s="252">
        <v>100</v>
      </c>
      <c r="AS232" s="246">
        <v>-10</v>
      </c>
      <c r="AT232" s="242">
        <v>5</v>
      </c>
      <c r="AU232" s="257">
        <v>-5.3990000000000001E-7</v>
      </c>
      <c r="AV232" s="244">
        <v>-6.9739999999999996E-2</v>
      </c>
      <c r="AW232" s="244">
        <v>4.367E-5</v>
      </c>
      <c r="AX232" s="244">
        <v>3.0390000000000001</v>
      </c>
      <c r="AY232" s="244">
        <v>2.2659999999999998E-3</v>
      </c>
      <c r="AZ232" s="244">
        <v>-13.99</v>
      </c>
      <c r="BA232" s="244">
        <v>5.4780000000000002E-3</v>
      </c>
      <c r="BB232" s="243">
        <v>-5.4889999999999999</v>
      </c>
      <c r="BC232" s="242">
        <v>1.4450000000000001</v>
      </c>
      <c r="CM232" s="232"/>
      <c r="CN232" s="232"/>
    </row>
    <row r="233" spans="42:92" x14ac:dyDescent="0.2">
      <c r="AP233" s="249" t="s">
        <v>72</v>
      </c>
      <c r="AQ233" s="260">
        <v>50</v>
      </c>
      <c r="AR233" s="252">
        <v>100</v>
      </c>
      <c r="AS233" s="246">
        <v>5</v>
      </c>
      <c r="AT233" s="242">
        <v>10</v>
      </c>
      <c r="AU233" s="257">
        <v>-1.4330000000000001E-6</v>
      </c>
      <c r="AV233" s="244">
        <v>-0.28460000000000002</v>
      </c>
      <c r="AW233" s="244">
        <v>4.8140000000000003E-5</v>
      </c>
      <c r="AX233" s="244">
        <v>4.1130000000000004</v>
      </c>
      <c r="AY233" s="244">
        <v>-2.15E-3</v>
      </c>
      <c r="AZ233" s="244">
        <v>11.35</v>
      </c>
      <c r="BA233" s="244">
        <v>2.7560000000000001E-2</v>
      </c>
      <c r="BB233" s="243">
        <v>-132.19999999999999</v>
      </c>
      <c r="BC233" s="242">
        <v>1.4450000000000001</v>
      </c>
      <c r="CM233" s="232"/>
      <c r="CN233" s="232"/>
    </row>
    <row r="234" spans="42:92" x14ac:dyDescent="0.2">
      <c r="AP234" s="249" t="s">
        <v>72</v>
      </c>
      <c r="AQ234" s="260">
        <v>50</v>
      </c>
      <c r="AR234" s="252">
        <v>100</v>
      </c>
      <c r="AS234" s="246">
        <v>10</v>
      </c>
      <c r="AT234" s="242">
        <v>20</v>
      </c>
      <c r="AU234" s="257">
        <v>-2.4710000000000001E-6</v>
      </c>
      <c r="AV234" s="244">
        <v>-6.012E-2</v>
      </c>
      <c r="AW234" s="244">
        <v>5.8520000000000002E-5</v>
      </c>
      <c r="AX234" s="244">
        <v>1.869</v>
      </c>
      <c r="AY234" s="244">
        <v>-3.479E-4</v>
      </c>
      <c r="AZ234" s="244">
        <v>3.8170000000000002</v>
      </c>
      <c r="BA234" s="244">
        <v>9.5359999999999993E-3</v>
      </c>
      <c r="BB234" s="243">
        <v>-56.86</v>
      </c>
      <c r="BC234" s="242">
        <v>1.4450000000000001</v>
      </c>
      <c r="CM234" s="232"/>
      <c r="CN234" s="232"/>
    </row>
    <row r="235" spans="42:92" x14ac:dyDescent="0.2">
      <c r="AP235" s="249" t="s">
        <v>72</v>
      </c>
      <c r="AQ235" s="259">
        <v>100</v>
      </c>
      <c r="AR235" s="250">
        <v>150</v>
      </c>
      <c r="AS235" s="246">
        <v>-10</v>
      </c>
      <c r="AT235" s="242">
        <v>5</v>
      </c>
      <c r="AU235" s="257">
        <v>1.1090000000000001E-6</v>
      </c>
      <c r="AV235" s="244">
        <v>-8.5190000000000002E-2</v>
      </c>
      <c r="AW235" s="244">
        <v>-9.5630000000000004E-5</v>
      </c>
      <c r="AX235" s="244">
        <v>3.2120000000000002</v>
      </c>
      <c r="AY235" s="244">
        <v>1.9109999999999999E-3</v>
      </c>
      <c r="AZ235" s="244">
        <v>-13.72</v>
      </c>
      <c r="BA235" s="244">
        <v>9.0089999999999996E-3</v>
      </c>
      <c r="BB235" s="243">
        <v>-10.44</v>
      </c>
      <c r="BC235" s="242">
        <v>1.4450000000000001</v>
      </c>
      <c r="CM235" s="232"/>
      <c r="CN235" s="232"/>
    </row>
    <row r="236" spans="42:92" x14ac:dyDescent="0.2">
      <c r="AP236" s="249" t="s">
        <v>72</v>
      </c>
      <c r="AQ236" s="259">
        <v>100</v>
      </c>
      <c r="AR236" s="250">
        <v>150</v>
      </c>
      <c r="AS236" s="246">
        <v>5</v>
      </c>
      <c r="AT236" s="242">
        <v>10</v>
      </c>
      <c r="AU236" s="257">
        <v>6.2060000000000004E-6</v>
      </c>
      <c r="AV236" s="244">
        <v>-0.1108</v>
      </c>
      <c r="AW236" s="244">
        <v>-1.211E-4</v>
      </c>
      <c r="AX236" s="244">
        <v>3.34</v>
      </c>
      <c r="AY236" s="244">
        <v>-3.6890000000000002E-4</v>
      </c>
      <c r="AZ236" s="244">
        <v>-5.13</v>
      </c>
      <c r="BA236" s="244">
        <v>2.0410000000000001E-2</v>
      </c>
      <c r="BB236" s="243">
        <v>-53.4</v>
      </c>
      <c r="BC236" s="242">
        <v>1.4450000000000001</v>
      </c>
      <c r="CM236" s="232"/>
      <c r="CN236" s="232"/>
    </row>
    <row r="237" spans="42:92" x14ac:dyDescent="0.2">
      <c r="AP237" s="249" t="s">
        <v>72</v>
      </c>
      <c r="AQ237" s="259">
        <v>100</v>
      </c>
      <c r="AR237" s="250">
        <v>150</v>
      </c>
      <c r="AS237" s="246">
        <v>10</v>
      </c>
      <c r="AT237" s="242">
        <v>20</v>
      </c>
      <c r="AU237" s="257">
        <v>9.6819999999999998E-6</v>
      </c>
      <c r="AV237" s="244">
        <v>-0.21179999999999999</v>
      </c>
      <c r="AW237" s="244">
        <v>-1.5589999999999999E-4</v>
      </c>
      <c r="AX237" s="244">
        <v>4.351</v>
      </c>
      <c r="AY237" s="244">
        <v>-1.737E-3</v>
      </c>
      <c r="AZ237" s="244">
        <v>16.920000000000002</v>
      </c>
      <c r="BA237" s="244">
        <v>3.4090000000000002E-2</v>
      </c>
      <c r="BB237" s="243">
        <v>-273.89999999999998</v>
      </c>
      <c r="BC237" s="242">
        <v>1.4450000000000001</v>
      </c>
      <c r="CM237" s="232"/>
      <c r="CN237" s="232"/>
    </row>
    <row r="238" spans="42:92" x14ac:dyDescent="0.2">
      <c r="AP238" s="249" t="s">
        <v>72</v>
      </c>
      <c r="AQ238" s="258">
        <v>150</v>
      </c>
      <c r="AR238" s="247">
        <v>400.01</v>
      </c>
      <c r="AS238" s="246">
        <v>-10</v>
      </c>
      <c r="AT238" s="242">
        <v>5</v>
      </c>
      <c r="AU238" s="257">
        <v>-6.8800000000000002E-6</v>
      </c>
      <c r="AV238" s="244">
        <v>8.4740000000000006E-3</v>
      </c>
      <c r="AW238" s="244">
        <v>1.615E-5</v>
      </c>
      <c r="AX238" s="244">
        <v>2.851</v>
      </c>
      <c r="AY238" s="244">
        <v>1.954E-3</v>
      </c>
      <c r="AZ238" s="244">
        <v>-18.73</v>
      </c>
      <c r="BA238" s="244">
        <v>4.9109999999999996E-3</v>
      </c>
      <c r="BB238" s="243">
        <v>5.1130000000000004</v>
      </c>
      <c r="BC238" s="242">
        <v>1.4450000000000001</v>
      </c>
      <c r="CM238" s="232"/>
      <c r="CN238" s="232"/>
    </row>
    <row r="239" spans="42:92" x14ac:dyDescent="0.2">
      <c r="AP239" s="249" t="s">
        <v>72</v>
      </c>
      <c r="AQ239" s="258">
        <v>150</v>
      </c>
      <c r="AR239" s="247">
        <v>400.01</v>
      </c>
      <c r="AS239" s="246">
        <v>5</v>
      </c>
      <c r="AT239" s="242">
        <v>10</v>
      </c>
      <c r="AU239" s="257">
        <v>9.0800000000000003E-7</v>
      </c>
      <c r="AV239" s="244">
        <v>1E-4</v>
      </c>
      <c r="AW239" s="244">
        <v>-2.279E-5</v>
      </c>
      <c r="AX239" s="244">
        <v>2.8929999999999998</v>
      </c>
      <c r="AY239" s="244">
        <v>3.8489999999999998E-4</v>
      </c>
      <c r="AZ239" s="244">
        <v>-18.559999999999999</v>
      </c>
      <c r="BA239" s="244">
        <v>1.2760000000000001E-2</v>
      </c>
      <c r="BB239" s="243">
        <v>4.2640000000000002</v>
      </c>
      <c r="BC239" s="242">
        <v>1.4450000000000001</v>
      </c>
      <c r="CM239" s="232"/>
      <c r="CN239" s="232"/>
    </row>
    <row r="240" spans="42:92" ht="13.5" thickBot="1" x14ac:dyDescent="0.25">
      <c r="AP240" s="241" t="s">
        <v>72</v>
      </c>
      <c r="AQ240" s="256">
        <v>150</v>
      </c>
      <c r="AR240" s="239">
        <v>400.01</v>
      </c>
      <c r="AS240" s="238">
        <v>10</v>
      </c>
      <c r="AT240" s="234">
        <v>20</v>
      </c>
      <c r="AU240" s="255">
        <v>2.4030000000000001E-6</v>
      </c>
      <c r="AV240" s="236">
        <v>-0.1094</v>
      </c>
      <c r="AW240" s="236">
        <v>-3.7740000000000001E-5</v>
      </c>
      <c r="AX240" s="236">
        <v>3.988</v>
      </c>
      <c r="AY240" s="236">
        <v>-3.7490000000000001E-4</v>
      </c>
      <c r="AZ240" s="236">
        <v>-2.3860000000000001</v>
      </c>
      <c r="BA240" s="236">
        <v>2.035E-2</v>
      </c>
      <c r="BB240" s="235">
        <v>-157.5</v>
      </c>
      <c r="BC240" s="234">
        <v>1.4450000000000001</v>
      </c>
      <c r="CM240" s="232"/>
      <c r="CN240" s="232"/>
    </row>
    <row r="241" spans="42:92" x14ac:dyDescent="0.2">
      <c r="AP241" s="254" t="s">
        <v>73</v>
      </c>
      <c r="AQ241" s="253">
        <v>50</v>
      </c>
      <c r="AR241" s="252">
        <v>100</v>
      </c>
      <c r="AS241" s="246">
        <v>-10</v>
      </c>
      <c r="AT241" s="242">
        <v>5</v>
      </c>
      <c r="AU241" s="245">
        <v>-6.6229999999999999E-6</v>
      </c>
      <c r="AV241" s="244">
        <v>-0.1071</v>
      </c>
      <c r="AW241" s="244">
        <v>-2.972E-5</v>
      </c>
      <c r="AX241" s="244">
        <v>2.8359999999999999</v>
      </c>
      <c r="AY241" s="244">
        <v>1.323E-3</v>
      </c>
      <c r="AZ241" s="244">
        <v>-8.3580000000000005</v>
      </c>
      <c r="BA241" s="244">
        <v>8.0809999999999996E-3</v>
      </c>
      <c r="BB241" s="243">
        <v>-0.64090000000000003</v>
      </c>
      <c r="BC241" s="242">
        <v>1.4450000000000001</v>
      </c>
      <c r="CM241" s="232"/>
      <c r="CN241" s="232"/>
    </row>
    <row r="242" spans="42:92" x14ac:dyDescent="0.2">
      <c r="AP242" s="249" t="s">
        <v>73</v>
      </c>
      <c r="AQ242" s="253">
        <v>50</v>
      </c>
      <c r="AR242" s="252">
        <v>100</v>
      </c>
      <c r="AS242" s="246">
        <v>5</v>
      </c>
      <c r="AT242" s="242">
        <v>10</v>
      </c>
      <c r="AU242" s="245">
        <v>1.186E-5</v>
      </c>
      <c r="AV242" s="244">
        <v>-0.19739999999999999</v>
      </c>
      <c r="AW242" s="244">
        <v>-1.2210000000000001E-4</v>
      </c>
      <c r="AX242" s="244">
        <v>3.2869999999999999</v>
      </c>
      <c r="AY242" s="244">
        <v>-1.3389999999999999E-3</v>
      </c>
      <c r="AZ242" s="244">
        <v>4.4139999999999997</v>
      </c>
      <c r="BA242" s="244">
        <v>2.1389999999999999E-2</v>
      </c>
      <c r="BB242" s="243">
        <v>-64.5</v>
      </c>
      <c r="BC242" s="242">
        <v>1.4450000000000001</v>
      </c>
      <c r="CM242" s="232"/>
      <c r="CN242" s="232"/>
    </row>
    <row r="243" spans="42:92" x14ac:dyDescent="0.2">
      <c r="AP243" s="249" t="s">
        <v>73</v>
      </c>
      <c r="AQ243" s="253">
        <v>50</v>
      </c>
      <c r="AR243" s="252">
        <v>100</v>
      </c>
      <c r="AS243" s="246">
        <v>10</v>
      </c>
      <c r="AT243" s="242">
        <v>20</v>
      </c>
      <c r="AU243" s="245">
        <v>3.0849999999999999E-7</v>
      </c>
      <c r="AV243" s="244">
        <v>-6.1170000000000002E-2</v>
      </c>
      <c r="AW243" s="244">
        <v>-6.6259999999999997E-6</v>
      </c>
      <c r="AX243" s="244">
        <v>1.925</v>
      </c>
      <c r="AY243" s="244">
        <v>-3.7310000000000002E-4</v>
      </c>
      <c r="AZ243" s="244">
        <v>3.3180000000000001</v>
      </c>
      <c r="BA243" s="244">
        <v>1.1730000000000001E-2</v>
      </c>
      <c r="BB243" s="243">
        <v>-53.54</v>
      </c>
      <c r="BC243" s="242">
        <v>1.4450000000000001</v>
      </c>
      <c r="CM243" s="232"/>
      <c r="CN243" s="232"/>
    </row>
    <row r="244" spans="42:92" x14ac:dyDescent="0.2">
      <c r="AP244" s="249" t="s">
        <v>73</v>
      </c>
      <c r="AQ244" s="251">
        <v>100</v>
      </c>
      <c r="AR244" s="250">
        <v>150</v>
      </c>
      <c r="AS244" s="246">
        <v>-10</v>
      </c>
      <c r="AT244" s="242">
        <v>5</v>
      </c>
      <c r="AU244" s="245">
        <v>1.3890000000000001E-5</v>
      </c>
      <c r="AV244" s="244">
        <v>-6.2549999999999994E-2</v>
      </c>
      <c r="AW244" s="244">
        <v>-5.8489999999999997E-5</v>
      </c>
      <c r="AX244" s="244">
        <v>3.0840000000000001</v>
      </c>
      <c r="AY244" s="244">
        <v>6.9180000000000001E-4</v>
      </c>
      <c r="AZ244" s="244">
        <v>-12.57</v>
      </c>
      <c r="BA244" s="244">
        <v>1.0540000000000001E-2</v>
      </c>
      <c r="BB244" s="243">
        <v>-10.73</v>
      </c>
      <c r="BC244" s="242">
        <v>1.4450000000000001</v>
      </c>
      <c r="CM244" s="232"/>
      <c r="CN244" s="232"/>
    </row>
    <row r="245" spans="42:92" x14ac:dyDescent="0.2">
      <c r="AP245" s="249" t="s">
        <v>73</v>
      </c>
      <c r="AQ245" s="251">
        <v>100</v>
      </c>
      <c r="AR245" s="250">
        <v>150</v>
      </c>
      <c r="AS245" s="246">
        <v>5</v>
      </c>
      <c r="AT245" s="242">
        <v>10</v>
      </c>
      <c r="AU245" s="245">
        <v>-1.028E-5</v>
      </c>
      <c r="AV245" s="244">
        <v>-9.9739999999999995E-2</v>
      </c>
      <c r="AW245" s="244">
        <v>6.2379999999999996E-5</v>
      </c>
      <c r="AX245" s="244">
        <v>3.27</v>
      </c>
      <c r="AY245" s="244">
        <v>1.6809999999999999E-4</v>
      </c>
      <c r="AZ245" s="244">
        <v>-6.3639999999999999</v>
      </c>
      <c r="BA245" s="244">
        <v>1.316E-2</v>
      </c>
      <c r="BB245" s="243">
        <v>-41.76</v>
      </c>
      <c r="BC245" s="242">
        <v>1.4450000000000001</v>
      </c>
      <c r="CM245" s="232"/>
      <c r="CN245" s="232"/>
    </row>
    <row r="246" spans="42:92" x14ac:dyDescent="0.2">
      <c r="AP246" s="249" t="s">
        <v>73</v>
      </c>
      <c r="AQ246" s="251">
        <v>100</v>
      </c>
      <c r="AR246" s="250">
        <v>150</v>
      </c>
      <c r="AS246" s="246">
        <v>10</v>
      </c>
      <c r="AT246" s="242">
        <v>20</v>
      </c>
      <c r="AU246" s="245">
        <v>2.6960000000000001E-6</v>
      </c>
      <c r="AV246" s="244">
        <v>-0.20569999999999999</v>
      </c>
      <c r="AW246" s="244">
        <v>-6.7409999999999993E-5</v>
      </c>
      <c r="AX246" s="244">
        <v>4.3289999999999997</v>
      </c>
      <c r="AY246" s="244">
        <v>-9.6630000000000001E-4</v>
      </c>
      <c r="AZ246" s="244">
        <v>15.4</v>
      </c>
      <c r="BA246" s="244">
        <v>2.4500000000000001E-2</v>
      </c>
      <c r="BB246" s="243">
        <v>-259.39999999999998</v>
      </c>
      <c r="BC246" s="242">
        <v>1.4450000000000001</v>
      </c>
      <c r="CM246" s="232"/>
      <c r="CN246" s="232"/>
    </row>
    <row r="247" spans="42:92" x14ac:dyDescent="0.2">
      <c r="AP247" s="249" t="s">
        <v>73</v>
      </c>
      <c r="AQ247" s="248">
        <v>150</v>
      </c>
      <c r="AR247" s="247">
        <v>400</v>
      </c>
      <c r="AS247" s="246">
        <v>-10</v>
      </c>
      <c r="AT247" s="242">
        <v>5</v>
      </c>
      <c r="AU247" s="245">
        <v>-4.2610000000000004E-6</v>
      </c>
      <c r="AV247" s="244">
        <v>-5.4720000000000003E-3</v>
      </c>
      <c r="AW247" s="244">
        <v>5.0320000000000003E-6</v>
      </c>
      <c r="AX247" s="244">
        <v>2.8660000000000001</v>
      </c>
      <c r="AY247" s="244">
        <v>1.3010000000000001E-3</v>
      </c>
      <c r="AZ247" s="244">
        <v>-14.94</v>
      </c>
      <c r="BA247" s="244">
        <v>8.0269999999999994E-3</v>
      </c>
      <c r="BB247" s="243">
        <v>-0.45100000000000001</v>
      </c>
      <c r="BC247" s="242">
        <v>1.4450000000000001</v>
      </c>
      <c r="CM247" s="232"/>
      <c r="CN247" s="232"/>
    </row>
    <row r="248" spans="42:92" x14ac:dyDescent="0.2">
      <c r="AP248" s="249" t="s">
        <v>73</v>
      </c>
      <c r="AQ248" s="248">
        <v>150</v>
      </c>
      <c r="AR248" s="247">
        <v>400</v>
      </c>
      <c r="AS248" s="246">
        <v>5</v>
      </c>
      <c r="AT248" s="242">
        <v>10</v>
      </c>
      <c r="AU248" s="245">
        <v>1.44E-6</v>
      </c>
      <c r="AV248" s="244">
        <v>1.872E-3</v>
      </c>
      <c r="AW248" s="244">
        <v>-2.3470000000000001E-5</v>
      </c>
      <c r="AX248" s="244">
        <v>2.83</v>
      </c>
      <c r="AY248" s="244">
        <v>1.3530000000000001E-4</v>
      </c>
      <c r="AZ248" s="244">
        <v>-19.95</v>
      </c>
      <c r="BA248" s="244">
        <v>1.3860000000000001E-2</v>
      </c>
      <c r="BB248" s="243">
        <v>24.59</v>
      </c>
      <c r="BC248" s="242">
        <v>1.4450000000000001</v>
      </c>
      <c r="CM248" s="232"/>
      <c r="CN248" s="232"/>
    </row>
    <row r="249" spans="42:92" ht="13.5" thickBot="1" x14ac:dyDescent="0.25">
      <c r="AP249" s="241" t="s">
        <v>73</v>
      </c>
      <c r="AQ249" s="240">
        <v>150</v>
      </c>
      <c r="AR249" s="239">
        <v>400</v>
      </c>
      <c r="AS249" s="238">
        <v>10</v>
      </c>
      <c r="AT249" s="234">
        <v>20</v>
      </c>
      <c r="AU249" s="237">
        <v>-4.6890000000000003E-6</v>
      </c>
      <c r="AV249" s="236">
        <v>-7.6139999999999999E-2</v>
      </c>
      <c r="AW249" s="236">
        <v>3.782E-5</v>
      </c>
      <c r="AX249" s="236">
        <v>3.61</v>
      </c>
      <c r="AY249" s="236">
        <v>6.7639999999999996E-4</v>
      </c>
      <c r="AZ249" s="236">
        <v>-6.6159999999999997</v>
      </c>
      <c r="BA249" s="236">
        <v>8.4460000000000004E-3</v>
      </c>
      <c r="BB249" s="235">
        <v>-108.7</v>
      </c>
      <c r="BC249" s="234">
        <v>1.4450000000000001</v>
      </c>
      <c r="CM249" s="232"/>
      <c r="CN249" s="232"/>
    </row>
  </sheetData>
  <sheetProtection password="E5B6" sheet="1" objects="1" scenarios="1" formatCells="0"/>
  <mergeCells count="3">
    <mergeCell ref="B8:C9"/>
    <mergeCell ref="G9:J9"/>
    <mergeCell ref="M6:P9"/>
  </mergeCells>
  <conditionalFormatting sqref="N11:N211">
    <cfRule type="expression" dxfId="50" priority="2" stopIfTrue="1">
      <formula>N11&gt;175.5</formula>
    </cfRule>
  </conditionalFormatting>
  <conditionalFormatting sqref="O11:O211">
    <cfRule type="expression" dxfId="49" priority="5" stopIfTrue="1">
      <formula>OR(CN11&lt;J11,CN11&gt;165)</formula>
    </cfRule>
  </conditionalFormatting>
  <hyperlinks>
    <hyperlink ref="O2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101"/>
  <sheetViews>
    <sheetView showGridLines="0" workbookViewId="0">
      <selection activeCell="B10" sqref="B10"/>
    </sheetView>
  </sheetViews>
  <sheetFormatPr defaultRowHeight="12.75" x14ac:dyDescent="0.2"/>
  <cols>
    <col min="1" max="1" width="15.7109375" customWidth="1"/>
    <col min="2" max="2" width="13.7109375" bestFit="1" customWidth="1"/>
    <col min="3" max="3" width="11.5703125" bestFit="1" customWidth="1"/>
    <col min="4" max="4" width="10.140625" bestFit="1" customWidth="1"/>
    <col min="5" max="5" width="13" style="44" customWidth="1"/>
    <col min="6" max="6" width="5.28515625" style="44" customWidth="1"/>
    <col min="7" max="7" width="14.7109375" style="44" customWidth="1"/>
    <col min="8" max="8" width="6.7109375" style="44" bestFit="1" customWidth="1"/>
    <col min="9" max="9" width="9.5703125" style="44" bestFit="1" customWidth="1"/>
    <col min="10" max="10" width="10.7109375" style="44" bestFit="1" customWidth="1"/>
    <col min="11" max="11" width="8.85546875" style="129" customWidth="1"/>
    <col min="12" max="12" width="4.85546875" style="202" customWidth="1"/>
    <col min="13" max="13" width="9.42578125" style="202" customWidth="1"/>
    <col min="14" max="14" width="10.5703125" style="202" customWidth="1"/>
    <col min="15" max="16" width="9.140625" style="202" customWidth="1"/>
    <col min="17" max="17" width="7.5703125" style="202" customWidth="1"/>
    <col min="18" max="18" width="9.140625" style="201" customWidth="1"/>
    <col min="19" max="19" width="10.28515625" style="201" customWidth="1"/>
    <col min="20" max="20" width="1.28515625" style="201" customWidth="1"/>
    <col min="21" max="21" width="7.42578125" style="202" bestFit="1" customWidth="1"/>
    <col min="22" max="23" width="9" style="202" customWidth="1"/>
    <col min="24" max="24" width="20.28515625" style="202" customWidth="1"/>
    <col min="25" max="26" width="8.85546875" style="129" customWidth="1"/>
    <col min="27" max="35" width="5.28515625" style="56" hidden="1" customWidth="1"/>
    <col min="36" max="36" width="1.7109375" style="56" hidden="1" customWidth="1"/>
    <col min="37" max="47" width="5.28515625" style="56" hidden="1" customWidth="1"/>
    <col min="48" max="57" width="4.7109375" style="56" hidden="1" customWidth="1"/>
    <col min="58" max="58" width="4.42578125" style="56" hidden="1" customWidth="1"/>
    <col min="59" max="59" width="4.5703125" style="56" hidden="1" customWidth="1"/>
    <col min="60" max="60" width="6.140625" style="56" hidden="1" customWidth="1"/>
    <col min="61" max="61" width="4.5703125" style="56" hidden="1" customWidth="1"/>
    <col min="62" max="62" width="6.140625" style="56" hidden="1" customWidth="1"/>
    <col min="63" max="63" width="4.5703125" style="56" hidden="1" customWidth="1"/>
    <col min="64" max="64" width="6.140625" style="56" hidden="1" customWidth="1"/>
    <col min="65" max="65" width="4.5703125" style="56" hidden="1" customWidth="1"/>
    <col min="66" max="66" width="6.140625" style="56" hidden="1" customWidth="1"/>
    <col min="67" max="67" width="4.5703125" style="56" hidden="1" customWidth="1"/>
    <col min="68" max="68" width="6.140625" style="56" hidden="1" customWidth="1"/>
    <col min="69" max="69" width="4" style="57" hidden="1" customWidth="1"/>
    <col min="70" max="74" width="4.7109375" style="56" hidden="1" customWidth="1"/>
    <col min="75" max="75" width="1.140625" style="4" hidden="1" customWidth="1"/>
    <col min="76" max="76" width="0" style="6" hidden="1" customWidth="1"/>
    <col min="77" max="16384" width="9.140625" style="6"/>
  </cols>
  <sheetData>
    <row r="1" spans="1:83" ht="52.9" customHeight="1" x14ac:dyDescent="0.45">
      <c r="A1" s="381"/>
      <c r="B1" s="382"/>
      <c r="C1" s="382"/>
      <c r="D1" s="382"/>
      <c r="E1" s="382"/>
      <c r="F1" s="54"/>
      <c r="G1" s="54"/>
      <c r="H1" s="54"/>
      <c r="I1" s="54"/>
      <c r="J1" s="54"/>
      <c r="L1" s="203" t="s">
        <v>171</v>
      </c>
      <c r="M1" s="203" t="s">
        <v>170</v>
      </c>
      <c r="N1" s="204" t="s">
        <v>169</v>
      </c>
      <c r="O1" s="205" t="s">
        <v>168</v>
      </c>
      <c r="P1" s="205" t="s">
        <v>167</v>
      </c>
      <c r="Q1" s="205" t="s">
        <v>166</v>
      </c>
      <c r="R1" s="206" t="s">
        <v>165</v>
      </c>
      <c r="S1" s="206" t="s">
        <v>164</v>
      </c>
      <c r="T1" s="204"/>
      <c r="U1" s="207" t="s">
        <v>163</v>
      </c>
      <c r="V1" s="208" t="s">
        <v>162</v>
      </c>
      <c r="W1" s="208" t="s">
        <v>161</v>
      </c>
      <c r="X1" s="203" t="s">
        <v>328</v>
      </c>
    </row>
    <row r="2" spans="1:83" ht="23.25" x14ac:dyDescent="0.35">
      <c r="A2" s="225"/>
      <c r="B2" s="225"/>
      <c r="C2" s="361" t="s">
        <v>289</v>
      </c>
      <c r="D2" s="225"/>
      <c r="E2" s="225"/>
      <c r="F2" s="55"/>
      <c r="G2" s="55"/>
      <c r="H2" s="55"/>
      <c r="I2" s="55"/>
      <c r="J2" s="55"/>
      <c r="L2" s="209"/>
      <c r="M2" s="209"/>
      <c r="N2" s="209"/>
      <c r="O2" s="209"/>
      <c r="P2" s="209"/>
      <c r="Q2" s="209"/>
      <c r="R2" s="209"/>
      <c r="S2" s="209"/>
      <c r="T2" s="230"/>
      <c r="U2" s="209"/>
      <c r="V2" s="209"/>
      <c r="W2" s="209"/>
      <c r="X2" s="209"/>
    </row>
    <row r="3" spans="1:83" ht="18" x14ac:dyDescent="0.25">
      <c r="A3" s="5" t="s">
        <v>329</v>
      </c>
      <c r="L3" s="209"/>
      <c r="M3" s="209"/>
      <c r="N3" s="209"/>
      <c r="O3" s="209"/>
      <c r="P3" s="209"/>
      <c r="Q3" s="209"/>
      <c r="R3" s="209"/>
      <c r="S3" s="209"/>
      <c r="T3" s="226"/>
      <c r="U3" s="209"/>
      <c r="V3" s="209"/>
      <c r="W3" s="209"/>
      <c r="X3" s="209"/>
    </row>
    <row r="4" spans="1:83" x14ac:dyDescent="0.2">
      <c r="A4" s="156" t="s">
        <v>307</v>
      </c>
      <c r="L4" s="209"/>
      <c r="M4" s="209"/>
      <c r="N4" s="209"/>
      <c r="O4" s="209"/>
      <c r="P4" s="209"/>
      <c r="Q4" s="209"/>
      <c r="R4" s="209"/>
      <c r="S4" s="209"/>
      <c r="T4" s="226"/>
      <c r="U4" s="209"/>
      <c r="V4" s="209"/>
      <c r="W4" s="209"/>
      <c r="X4" s="209"/>
    </row>
    <row r="5" spans="1:83" x14ac:dyDescent="0.2">
      <c r="A5" s="156" t="s">
        <v>299</v>
      </c>
      <c r="L5" s="209"/>
      <c r="M5" s="209"/>
      <c r="N5" s="209"/>
      <c r="O5" s="209"/>
      <c r="P5" s="209"/>
      <c r="Q5" s="209"/>
      <c r="R5" s="209"/>
      <c r="S5" s="209"/>
      <c r="T5" s="226"/>
      <c r="U5" s="209"/>
      <c r="V5" s="209"/>
      <c r="W5" s="209"/>
      <c r="X5" s="209"/>
    </row>
    <row r="6" spans="1:83" x14ac:dyDescent="0.2">
      <c r="A6" s="156" t="s">
        <v>300</v>
      </c>
      <c r="L6" s="209"/>
      <c r="M6" s="209"/>
      <c r="N6" s="209"/>
      <c r="O6" s="209"/>
      <c r="P6" s="209"/>
      <c r="Q6" s="209"/>
      <c r="R6" s="209"/>
      <c r="S6" s="209"/>
      <c r="T6" s="226"/>
      <c r="U6" s="209"/>
      <c r="V6" s="209"/>
      <c r="W6" s="209"/>
      <c r="X6" s="209"/>
    </row>
    <row r="7" spans="1:83" x14ac:dyDescent="0.2">
      <c r="E7" s="2" t="s">
        <v>34</v>
      </c>
      <c r="F7" s="2"/>
      <c r="G7" s="2"/>
      <c r="H7" s="2"/>
      <c r="I7" s="2"/>
      <c r="J7" s="2"/>
      <c r="L7" s="209"/>
      <c r="M7" s="209"/>
      <c r="N7" s="209"/>
      <c r="O7" s="209"/>
      <c r="P7" s="209"/>
      <c r="Q7" s="209"/>
      <c r="R7" s="209"/>
      <c r="S7" s="209"/>
      <c r="T7" s="226"/>
      <c r="U7" s="209"/>
      <c r="V7" s="209"/>
      <c r="W7" s="209"/>
      <c r="X7" s="209"/>
      <c r="AA7" s="63" t="s">
        <v>1</v>
      </c>
      <c r="AB7" s="63"/>
      <c r="AC7" s="63"/>
      <c r="AD7" s="63"/>
      <c r="AE7" s="63"/>
      <c r="AF7" s="63"/>
      <c r="AG7" s="63"/>
      <c r="AH7" s="63"/>
      <c r="AI7" s="63"/>
      <c r="AJ7" s="63"/>
      <c r="AK7" s="63" t="s">
        <v>0</v>
      </c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 t="s">
        <v>1</v>
      </c>
      <c r="AW7" s="63"/>
      <c r="AX7" s="63"/>
      <c r="AY7" s="63"/>
      <c r="AZ7" s="63"/>
      <c r="BA7" s="63" t="s">
        <v>0</v>
      </c>
      <c r="BB7" s="63"/>
      <c r="BC7" s="63"/>
      <c r="BD7" s="63"/>
      <c r="BE7" s="63"/>
      <c r="BF7" s="63" t="s">
        <v>70</v>
      </c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5"/>
      <c r="BR7" s="63" t="s">
        <v>0</v>
      </c>
      <c r="BS7" s="63"/>
      <c r="BT7" s="63"/>
      <c r="BU7" s="63"/>
      <c r="BV7" s="63"/>
      <c r="BW7" s="63"/>
    </row>
    <row r="8" spans="1:83" x14ac:dyDescent="0.2">
      <c r="B8" s="2" t="s">
        <v>21</v>
      </c>
      <c r="C8" s="2" t="s">
        <v>19</v>
      </c>
      <c r="D8" s="2" t="s">
        <v>33</v>
      </c>
      <c r="E8" s="2" t="s">
        <v>19</v>
      </c>
      <c r="F8" s="2"/>
      <c r="G8" s="2"/>
      <c r="H8" s="2"/>
      <c r="I8" s="2"/>
      <c r="J8" s="2"/>
      <c r="L8" s="209"/>
      <c r="M8" s="209"/>
      <c r="N8" s="209"/>
      <c r="O8" s="209"/>
      <c r="P8" s="209"/>
      <c r="Q8" s="209"/>
      <c r="R8" s="209"/>
      <c r="S8" s="209"/>
      <c r="T8" s="226"/>
      <c r="U8" s="209"/>
      <c r="V8" s="209"/>
      <c r="W8" s="209"/>
      <c r="X8" s="209"/>
      <c r="AA8" s="63" t="s">
        <v>2</v>
      </c>
      <c r="AB8" s="63" t="s">
        <v>10</v>
      </c>
      <c r="AC8" s="63"/>
      <c r="AD8" s="63" t="s">
        <v>5</v>
      </c>
      <c r="AE8" s="63"/>
      <c r="AF8" s="63" t="s">
        <v>6</v>
      </c>
      <c r="AG8" s="63"/>
      <c r="AH8" s="63" t="s">
        <v>7</v>
      </c>
      <c r="AI8" s="63"/>
      <c r="AJ8" s="63"/>
      <c r="AK8" s="63" t="s">
        <v>2</v>
      </c>
      <c r="AL8" s="63">
        <v>50</v>
      </c>
      <c r="AM8" s="63"/>
      <c r="AN8" s="63">
        <v>101</v>
      </c>
      <c r="AO8" s="63"/>
      <c r="AP8" s="63">
        <v>201</v>
      </c>
      <c r="AQ8" s="63"/>
      <c r="AR8" s="63">
        <v>301</v>
      </c>
      <c r="AS8" s="63"/>
      <c r="AT8" s="63">
        <v>401</v>
      </c>
      <c r="AU8" s="63"/>
      <c r="AV8" s="63" t="str">
        <f t="shared" ref="AV8:AV13" si="0">AA8</f>
        <v>N</v>
      </c>
      <c r="AW8" s="63">
        <v>50</v>
      </c>
      <c r="AX8" s="63">
        <v>201</v>
      </c>
      <c r="AY8" s="63">
        <v>301</v>
      </c>
      <c r="AZ8" s="63">
        <v>401</v>
      </c>
      <c r="BA8" s="63">
        <v>50</v>
      </c>
      <c r="BB8" s="63">
        <v>101</v>
      </c>
      <c r="BC8" s="63">
        <v>201</v>
      </c>
      <c r="BD8" s="63">
        <v>301</v>
      </c>
      <c r="BE8" s="63">
        <v>401</v>
      </c>
      <c r="BF8" s="66" t="s">
        <v>2</v>
      </c>
      <c r="BG8" s="63">
        <v>50</v>
      </c>
      <c r="BH8" s="63"/>
      <c r="BI8" s="63">
        <v>101</v>
      </c>
      <c r="BJ8" s="63"/>
      <c r="BK8" s="63">
        <v>201</v>
      </c>
      <c r="BL8" s="63"/>
      <c r="BM8" s="63">
        <v>301</v>
      </c>
      <c r="BN8" s="63"/>
      <c r="BO8" s="63">
        <v>401</v>
      </c>
      <c r="BP8" s="63"/>
      <c r="BQ8" s="67" t="s">
        <v>2</v>
      </c>
      <c r="BR8" s="63">
        <v>50</v>
      </c>
      <c r="BS8" s="63">
        <v>101</v>
      </c>
      <c r="BT8" s="63">
        <v>201</v>
      </c>
      <c r="BU8" s="63">
        <v>301</v>
      </c>
      <c r="BV8" s="63">
        <v>401</v>
      </c>
      <c r="BW8" s="63"/>
    </row>
    <row r="9" spans="1:83" ht="15" thickBot="1" x14ac:dyDescent="0.25">
      <c r="B9" s="39" t="s">
        <v>296</v>
      </c>
      <c r="C9" s="39" t="s">
        <v>296</v>
      </c>
      <c r="D9" s="39" t="s">
        <v>297</v>
      </c>
      <c r="E9" s="39" t="s">
        <v>298</v>
      </c>
      <c r="F9" s="58"/>
      <c r="G9" s="58"/>
      <c r="H9" s="58"/>
      <c r="I9" s="58"/>
      <c r="J9" s="58"/>
      <c r="K9" s="130"/>
      <c r="L9" s="209"/>
      <c r="M9" s="209"/>
      <c r="N9" s="209"/>
      <c r="O9" s="209"/>
      <c r="P9" s="209"/>
      <c r="Q9" s="209"/>
      <c r="R9" s="209"/>
      <c r="S9" s="209"/>
      <c r="T9" s="226"/>
      <c r="U9" s="209"/>
      <c r="V9" s="209"/>
      <c r="W9" s="209"/>
      <c r="X9" s="209"/>
      <c r="Y9" s="130"/>
      <c r="Z9" s="130"/>
      <c r="AA9" s="63">
        <v>50</v>
      </c>
      <c r="AB9" s="63">
        <v>0.33</v>
      </c>
      <c r="AC9" s="63">
        <v>-3.5</v>
      </c>
      <c r="AD9" s="63">
        <v>0.28999999999999998</v>
      </c>
      <c r="AE9" s="63">
        <v>-3.5</v>
      </c>
      <c r="AF9" s="63">
        <v>0.33200000000000002</v>
      </c>
      <c r="AG9" s="63">
        <v>-15.6</v>
      </c>
      <c r="AH9" s="63">
        <v>0</v>
      </c>
      <c r="AI9" s="63">
        <v>0</v>
      </c>
      <c r="AJ9" s="63"/>
      <c r="AK9" s="63">
        <v>50</v>
      </c>
      <c r="AL9" s="63">
        <v>0.41</v>
      </c>
      <c r="AM9" s="63">
        <v>-3.5</v>
      </c>
      <c r="AN9" s="63">
        <v>0.38</v>
      </c>
      <c r="AO9" s="63">
        <v>-9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f t="shared" si="0"/>
        <v>50</v>
      </c>
      <c r="AW9" s="63" t="str">
        <f>IF(AND($C$10&gt;=$AV9,$C$10&lt;$AV10),$C$10*AB9+AC9,"")</f>
        <v/>
      </c>
      <c r="AX9" s="63" t="str">
        <f>IF(AND($C$10&gt;=$AV9,$C$10&lt;$AV10),$C$10*AD9+AE9,"")</f>
        <v/>
      </c>
      <c r="AY9" s="63" t="str">
        <f>IF(AND($C$10&gt;=$AV9,$C$10&lt;$AV10),$C$10*AF9+AG9,"")</f>
        <v/>
      </c>
      <c r="AZ9" s="63" t="str">
        <f>IF(AND($C$10&gt;=$AV9,$C$10&lt;$AV10),$C$10*AH9+AI9,"")</f>
        <v/>
      </c>
      <c r="BA9" s="63" t="str">
        <f>IF(AND($C$10&gt;=$AV9,$C$10&lt;$AV10),$C$10*AL9+AM9,"")</f>
        <v/>
      </c>
      <c r="BB9" s="63" t="str">
        <f>IF(AND($C$10&gt;=$AV9,$C$10&lt;$AV10),$C$10*AN9+AO9,"")</f>
        <v/>
      </c>
      <c r="BC9" s="63" t="str">
        <f>IF(AND($C$10&gt;=$AV9,$C$10&lt;$AV10),$C$10*AP9+AQ9,"")</f>
        <v/>
      </c>
      <c r="BD9" s="63" t="str">
        <f>IF(AND($C$10&gt;=$AV9,$C$10&lt;$AV10),$C$10*AR9+AS9,"")</f>
        <v/>
      </c>
      <c r="BE9" s="63" t="str">
        <f>IF(AND($C$10&gt;=$AV9,$C$10&lt;$AV10),$C$10*AT9+AU9,"")</f>
        <v/>
      </c>
      <c r="BF9" s="68">
        <v>50</v>
      </c>
      <c r="BG9" s="64">
        <v>0.39</v>
      </c>
      <c r="BH9" s="64">
        <v>-2.5</v>
      </c>
      <c r="BI9" s="64">
        <v>0.37</v>
      </c>
      <c r="BJ9" s="64">
        <v>-8.5</v>
      </c>
      <c r="BK9" s="64">
        <v>0</v>
      </c>
      <c r="BL9" s="64">
        <v>0</v>
      </c>
      <c r="BM9" s="64">
        <v>0</v>
      </c>
      <c r="BN9" s="64">
        <v>0</v>
      </c>
      <c r="BO9" s="64">
        <v>0</v>
      </c>
      <c r="BP9" s="64">
        <v>0</v>
      </c>
      <c r="BQ9" s="67">
        <v>50</v>
      </c>
      <c r="BR9" s="63" t="str">
        <f>IF(AND($C$10&gt;=$BQ9,$C$10&lt;$BQ10),$C$10*BG9+BH9,"")</f>
        <v/>
      </c>
      <c r="BS9" s="63" t="str">
        <f>IF(AND($C$10&gt;=$BQ9,$C$10&lt;$BQ10),$C$10*BI9+BJ9,"")</f>
        <v/>
      </c>
      <c r="BT9" s="63" t="str">
        <f>IF(AND($C$10&gt;=$BQ9,$C$10&lt;$BQ10),$C$10*BK9+BL9,"")</f>
        <v/>
      </c>
      <c r="BU9" s="63" t="str">
        <f>IF(AND($C$10&gt;=$BQ9,$C$10&lt;$BQ10),$C$10*BM9+BN9,"")</f>
        <v/>
      </c>
      <c r="BV9" s="63" t="str">
        <f>IF(AND($C$10&gt;=$BQ9,$C$10&lt;$BQ10),$C$10*BO9+BP9,"")</f>
        <v/>
      </c>
      <c r="BW9" s="63"/>
      <c r="CE9" s="47"/>
    </row>
    <row r="10" spans="1:83" ht="15" thickBot="1" x14ac:dyDescent="0.25">
      <c r="A10" s="351" t="s">
        <v>293</v>
      </c>
      <c r="B10" s="48"/>
      <c r="C10" s="49"/>
      <c r="D10" s="49"/>
      <c r="E10" s="227"/>
      <c r="F10" s="43"/>
      <c r="G10" s="70"/>
      <c r="H10" s="70"/>
      <c r="I10" s="70"/>
      <c r="J10" s="70"/>
      <c r="K10" s="130"/>
      <c r="L10" s="209"/>
      <c r="M10" s="209"/>
      <c r="N10" s="209"/>
      <c r="O10" s="209"/>
      <c r="P10" s="209"/>
      <c r="Q10" s="209"/>
      <c r="R10" s="209"/>
      <c r="S10" s="209"/>
      <c r="T10" s="226"/>
      <c r="U10" s="209"/>
      <c r="V10" s="209"/>
      <c r="W10" s="209"/>
      <c r="X10" s="209"/>
      <c r="Y10" s="130"/>
      <c r="Z10" s="130"/>
      <c r="AA10" s="63">
        <v>100</v>
      </c>
      <c r="AB10" s="63">
        <v>0.33</v>
      </c>
      <c r="AC10" s="63">
        <v>-3.5</v>
      </c>
      <c r="AD10" s="63">
        <v>0.28999999999999998</v>
      </c>
      <c r="AE10" s="63">
        <v>-3.5</v>
      </c>
      <c r="AF10" s="63">
        <v>0.33200000000000002</v>
      </c>
      <c r="AG10" s="63">
        <v>-15.6</v>
      </c>
      <c r="AH10" s="63">
        <v>0.4</v>
      </c>
      <c r="AI10" s="63">
        <v>-37</v>
      </c>
      <c r="AJ10" s="63"/>
      <c r="AK10" s="63">
        <v>100</v>
      </c>
      <c r="AL10" s="63">
        <v>0.41</v>
      </c>
      <c r="AM10" s="63">
        <v>-3.4999999999999929</v>
      </c>
      <c r="AN10" s="63">
        <v>0.38</v>
      </c>
      <c r="AO10" s="63">
        <v>-9</v>
      </c>
      <c r="AP10" s="63">
        <v>0.36</v>
      </c>
      <c r="AQ10" s="63">
        <v>-17</v>
      </c>
      <c r="AR10" s="63">
        <v>0.36</v>
      </c>
      <c r="AS10" s="63">
        <v>-21</v>
      </c>
      <c r="AT10" s="63">
        <v>0.4</v>
      </c>
      <c r="AU10" s="63">
        <v>-40</v>
      </c>
      <c r="AV10" s="63">
        <f t="shared" si="0"/>
        <v>100</v>
      </c>
      <c r="AW10" s="63" t="str">
        <f>IF(AND($C$10&gt;=$AV10,$C$10&lt;$AV11),$C$10*AB10+AC10,"")</f>
        <v/>
      </c>
      <c r="AX10" s="63" t="str">
        <f>IF(AND($C$10&gt;=$AV10,$C$10&lt;$AV11),$C$10*AD10+AE10,"")</f>
        <v/>
      </c>
      <c r="AY10" s="63" t="str">
        <f>IF(AND($C$10&gt;=$AV10,$C$10&lt;$AV11),$C$10*AF10+AG10,"")</f>
        <v/>
      </c>
      <c r="AZ10" s="63" t="str">
        <f>IF(AND($C$10&gt;=$AV10,$C$10&lt;$AV11),$C$10*AH10+AI10,"")</f>
        <v/>
      </c>
      <c r="BA10" s="63" t="str">
        <f>IF(AND($C$10&gt;=$AV10,$C$10&lt;$AV11),$C$10*AL10+AM10,"")</f>
        <v/>
      </c>
      <c r="BB10" s="63" t="str">
        <f>IF(AND($C$10&gt;=$AV10,$C$10&lt;$AV11),$C$10*AN10+AO10,"")</f>
        <v/>
      </c>
      <c r="BC10" s="63" t="str">
        <f>IF(AND($C$10&gt;=$AV10,$C$10&lt;$AV11),$C$10*AP10+AQ10,"")</f>
        <v/>
      </c>
      <c r="BD10" s="63" t="str">
        <f>IF(AND($C$10&gt;=$AV10,$C$10&lt;$AV11),$C$10*AR10+AS10,"")</f>
        <v/>
      </c>
      <c r="BE10" s="63" t="str">
        <f>IF(AND($C$10&gt;=$AV10,$C$10&lt;$AV11),$C$10*AT10+AU10,"")</f>
        <v/>
      </c>
      <c r="BF10" s="68">
        <v>150</v>
      </c>
      <c r="BG10" s="64">
        <v>0.39</v>
      </c>
      <c r="BH10" s="64">
        <v>-2.5</v>
      </c>
      <c r="BI10" s="64">
        <v>0.39</v>
      </c>
      <c r="BJ10" s="64">
        <v>-11.5</v>
      </c>
      <c r="BK10" s="64">
        <v>0.31</v>
      </c>
      <c r="BL10" s="64">
        <v>-10.5</v>
      </c>
      <c r="BM10" s="64">
        <v>0.26</v>
      </c>
      <c r="BN10" s="64">
        <v>-6</v>
      </c>
      <c r="BO10" s="64">
        <v>0</v>
      </c>
      <c r="BP10" s="64">
        <v>0</v>
      </c>
      <c r="BQ10" s="67">
        <v>150</v>
      </c>
      <c r="BR10" s="63" t="str">
        <f>IF(AND($C$10&gt;=$BQ10,$C$10&lt;$BQ11),$C$10*BG10+BH10,"")</f>
        <v/>
      </c>
      <c r="BS10" s="63" t="str">
        <f>IF(AND($C$10&gt;=$BQ10,$C$10&lt;$BQ11),$C$10*BI10+BJ10,"")</f>
        <v/>
      </c>
      <c r="BT10" s="63" t="str">
        <f>IF(AND($C$10&gt;=$BQ10,$C$10&lt;$BQ11),$C$10*BK10+BL10,"")</f>
        <v/>
      </c>
      <c r="BU10" s="63" t="str">
        <f>IF(AND($C$10&gt;=$BQ10,$C$10&lt;$BQ11),$C$10*BM10+BN10,"")</f>
        <v/>
      </c>
      <c r="BV10" s="63" t="str">
        <f>IF(AND($C$10&gt;=$BQ10,$C$10&lt;$BQ11),$C$10*BO10+BP10,"")</f>
        <v/>
      </c>
      <c r="BW10" s="63"/>
      <c r="CE10" s="47"/>
    </row>
    <row r="11" spans="1:83" ht="14.25" x14ac:dyDescent="0.2">
      <c r="A11" s="4"/>
      <c r="B11" s="89"/>
      <c r="C11" s="89"/>
      <c r="D11" s="89"/>
      <c r="E11" s="90"/>
      <c r="F11" s="91"/>
      <c r="G11" s="91"/>
      <c r="H11" s="91"/>
      <c r="I11" s="91"/>
      <c r="J11" s="91"/>
      <c r="K11" s="130"/>
      <c r="L11" s="209"/>
      <c r="M11" s="209"/>
      <c r="N11" s="209"/>
      <c r="O11" s="209"/>
      <c r="P11" s="209"/>
      <c r="Q11" s="209"/>
      <c r="R11" s="209"/>
      <c r="S11" s="209"/>
      <c r="T11" s="226"/>
      <c r="U11" s="209"/>
      <c r="V11" s="209"/>
      <c r="W11" s="209"/>
      <c r="X11" s="209"/>
      <c r="Y11" s="130"/>
      <c r="Z11" s="130"/>
      <c r="AA11" s="63">
        <v>150</v>
      </c>
      <c r="AB11" s="63">
        <v>0.32</v>
      </c>
      <c r="AC11" s="63">
        <v>-2</v>
      </c>
      <c r="AD11" s="63">
        <v>0.32</v>
      </c>
      <c r="AE11" s="63">
        <v>-8</v>
      </c>
      <c r="AF11" s="63">
        <v>0.31799999999999995</v>
      </c>
      <c r="AG11" s="63">
        <v>-13.5</v>
      </c>
      <c r="AH11" s="63">
        <v>0.35</v>
      </c>
      <c r="AI11" s="63">
        <v>-29.5</v>
      </c>
      <c r="AJ11" s="63"/>
      <c r="AK11" s="63">
        <v>150</v>
      </c>
      <c r="AL11" s="63">
        <v>0.37</v>
      </c>
      <c r="AM11" s="63">
        <v>2.5</v>
      </c>
      <c r="AN11" s="63">
        <v>0.38</v>
      </c>
      <c r="AO11" s="63">
        <v>-9</v>
      </c>
      <c r="AP11" s="63">
        <v>0.32</v>
      </c>
      <c r="AQ11" s="63">
        <v>-11</v>
      </c>
      <c r="AR11" s="63">
        <v>0.3</v>
      </c>
      <c r="AS11" s="63">
        <v>-12</v>
      </c>
      <c r="AT11" s="63">
        <v>0.38</v>
      </c>
      <c r="AU11" s="63">
        <v>-37</v>
      </c>
      <c r="AV11" s="63">
        <f t="shared" si="0"/>
        <v>150</v>
      </c>
      <c r="AW11" s="63" t="str">
        <f>IF(AND($C$10&gt;=$AV11,$C$10&lt;$AV12),$C$10*AB11+AC11,"")</f>
        <v/>
      </c>
      <c r="AX11" s="63" t="str">
        <f>IF(AND($C$10&gt;=$AV11,$C$10&lt;$AV12),$C$10*AD11+AE11,"")</f>
        <v/>
      </c>
      <c r="AY11" s="63" t="str">
        <f>IF(AND($C$10&gt;=$AV11,$C$10&lt;$AV12),$C$10*AF11+AG11,"")</f>
        <v/>
      </c>
      <c r="AZ11" s="63" t="str">
        <f>IF(AND($C$10&gt;=$AV11,$C$10&lt;$AV12),$C$10*AH11+AI11,"")</f>
        <v/>
      </c>
      <c r="BA11" s="63" t="str">
        <f>IF(AND($C$10&gt;=$AV11,$C$10&lt;$AV12),$C$10*AL11+AM11,"")</f>
        <v/>
      </c>
      <c r="BB11" s="63" t="str">
        <f>IF(AND($C$10&gt;=$AV11,$C$10&lt;$AV12),$C$10*AN11+AO11,"")</f>
        <v/>
      </c>
      <c r="BC11" s="63" t="str">
        <f>IF(AND($C$10&gt;=$AV11,$C$10&lt;$AV12),$C$10*AP11+AQ11,"")</f>
        <v/>
      </c>
      <c r="BD11" s="63" t="str">
        <f>IF(AND($C$10&gt;=$AV11,$C$10&lt;$AV12),$C$10*AR11+AS11,"")</f>
        <v/>
      </c>
      <c r="BE11" s="63" t="str">
        <f>IF(AND($C$10&gt;=$AV11,$C$10&lt;$AV12),$C$10*AT11+AU11,"")</f>
        <v/>
      </c>
      <c r="BF11" s="68">
        <v>250</v>
      </c>
      <c r="BG11" s="64">
        <v>0.39</v>
      </c>
      <c r="BH11" s="64">
        <v>-2.5</v>
      </c>
      <c r="BI11" s="64">
        <v>0.39</v>
      </c>
      <c r="BJ11" s="64">
        <v>-11.5</v>
      </c>
      <c r="BK11" s="64">
        <v>0.39</v>
      </c>
      <c r="BL11" s="64">
        <v>-30.5</v>
      </c>
      <c r="BM11" s="64">
        <v>0.27</v>
      </c>
      <c r="BN11" s="64">
        <v>-8.5</v>
      </c>
      <c r="BO11" s="64">
        <v>0.27</v>
      </c>
      <c r="BP11" s="64">
        <v>-12.5</v>
      </c>
      <c r="BQ11" s="67">
        <v>250</v>
      </c>
      <c r="BR11" s="63" t="str">
        <f>IF(AND($C$10&gt;=$BQ11,$C$10&lt;$BQ12),$C$10*BG11+BH11,"")</f>
        <v/>
      </c>
      <c r="BS11" s="63" t="str">
        <f>IF(AND($C$10&gt;=$BQ11,$C$10&lt;$BQ12),$C$10*BI11+BJ11,"")</f>
        <v/>
      </c>
      <c r="BT11" s="63" t="str">
        <f>IF(AND($C$10&gt;=$BQ11,$C$10&lt;$BQ12),$C$10*BK11+BL11,"")</f>
        <v/>
      </c>
      <c r="BU11" s="63" t="str">
        <f>IF(AND($C$10&gt;=$BQ11,$C$10&lt;$BQ12),$C$10*BM11+BN11,"")</f>
        <v/>
      </c>
      <c r="BV11" s="63" t="str">
        <f>IF(AND($C$10&gt;=$BQ11,$C$10&lt;$BQ12),$C$10*BO11+BP11,"")</f>
        <v/>
      </c>
      <c r="BW11" s="63"/>
      <c r="CE11" s="47"/>
    </row>
    <row r="12" spans="1:83" ht="15" thickBot="1" x14ac:dyDescent="0.25">
      <c r="A12" s="356" t="s">
        <v>322</v>
      </c>
      <c r="B12" s="17" t="s">
        <v>318</v>
      </c>
      <c r="C12" s="17"/>
      <c r="D12" s="17"/>
      <c r="E12" s="14"/>
      <c r="F12" s="14"/>
      <c r="G12" s="17" t="s">
        <v>319</v>
      </c>
      <c r="H12" s="17"/>
      <c r="I12" s="4"/>
      <c r="J12" s="92"/>
      <c r="L12" s="209"/>
      <c r="M12" s="209"/>
      <c r="N12" s="209"/>
      <c r="O12" s="209"/>
      <c r="P12" s="209"/>
      <c r="Q12" s="209"/>
      <c r="R12" s="209"/>
      <c r="S12" s="209"/>
      <c r="T12" s="226"/>
      <c r="U12" s="209"/>
      <c r="V12" s="209"/>
      <c r="W12" s="209"/>
      <c r="X12" s="209"/>
      <c r="AA12" s="63">
        <v>250</v>
      </c>
      <c r="AB12" s="63">
        <v>0.32</v>
      </c>
      <c r="AC12" s="63">
        <v>-2</v>
      </c>
      <c r="AD12" s="63">
        <v>0.35</v>
      </c>
      <c r="AE12" s="63">
        <v>-15.5</v>
      </c>
      <c r="AF12" s="63">
        <v>0.34</v>
      </c>
      <c r="AG12" s="63">
        <v>-19</v>
      </c>
      <c r="AH12" s="63">
        <v>0.33</v>
      </c>
      <c r="AI12" s="63">
        <v>-24.5</v>
      </c>
      <c r="AJ12" s="63"/>
      <c r="AK12" s="63">
        <v>250</v>
      </c>
      <c r="AL12" s="63">
        <v>0.4</v>
      </c>
      <c r="AM12" s="63">
        <v>-5</v>
      </c>
      <c r="AN12" s="63">
        <v>0.41</v>
      </c>
      <c r="AO12" s="63">
        <v>-16.5</v>
      </c>
      <c r="AP12" s="63">
        <v>0.38</v>
      </c>
      <c r="AQ12" s="63">
        <v>-26</v>
      </c>
      <c r="AR12" s="63">
        <v>0.33</v>
      </c>
      <c r="AS12" s="63">
        <v>-19.5</v>
      </c>
      <c r="AT12" s="63">
        <v>0.28000000000000003</v>
      </c>
      <c r="AU12" s="63">
        <v>-12</v>
      </c>
      <c r="AV12" s="63">
        <f t="shared" si="0"/>
        <v>250</v>
      </c>
      <c r="AW12" s="63" t="str">
        <f>IF(AND($C$10&gt;=$AV12,$C$10&lt;$AV13),$C$10*AB12+AC12,"")</f>
        <v/>
      </c>
      <c r="AX12" s="63" t="str">
        <f>IF(AND($C$10&gt;=$AV12,$C$10&lt;$AV13),$C$10*AD12+AE12,"")</f>
        <v/>
      </c>
      <c r="AY12" s="63" t="str">
        <f>IF(AND($C$10&gt;=$AV12,$C$10&lt;$AV13),$C$10*AF12+AG12,"")</f>
        <v/>
      </c>
      <c r="AZ12" s="63" t="str">
        <f>IF(AND($C$10&gt;=$AV12,$C$10&lt;$AV13),$C$10*AH12+AI12,"")</f>
        <v/>
      </c>
      <c r="BA12" s="63" t="str">
        <f>IF(AND($C$10&gt;=$AV12,$C$10&lt;$AV13),$C$10*AL12+AM12,"")</f>
        <v/>
      </c>
      <c r="BB12" s="63" t="str">
        <f>IF(AND($C$10&gt;=$AV12,$C$10&lt;$AV13),$C$10*AN12+AO12,"")</f>
        <v/>
      </c>
      <c r="BC12" s="63" t="str">
        <f>IF(AND($C$10&gt;=$AV12,$C$10&lt;$AV13),$C$10*AP12+AQ12,"")</f>
        <v/>
      </c>
      <c r="BD12" s="63" t="str">
        <f>IF(AND($C$10&gt;=$AV12,$C$10&lt;$AV13),$C$10*AR12+AS12,"")</f>
        <v/>
      </c>
      <c r="BE12" s="63" t="str">
        <f>IF(AND($C$10&gt;=$AV12,$C$10&lt;$AV13),$C$10*AT12+AU12,"")</f>
        <v/>
      </c>
      <c r="BF12" s="68">
        <v>350</v>
      </c>
      <c r="BG12" s="64">
        <v>0.38</v>
      </c>
      <c r="BH12" s="64">
        <v>1</v>
      </c>
      <c r="BI12" s="64">
        <v>0.32</v>
      </c>
      <c r="BJ12" s="64">
        <v>13</v>
      </c>
      <c r="BK12" s="64">
        <v>0.34</v>
      </c>
      <c r="BL12" s="64">
        <v>-13</v>
      </c>
      <c r="BM12" s="64">
        <v>0.28000000000000003</v>
      </c>
      <c r="BN12" s="64">
        <v>-12</v>
      </c>
      <c r="BO12" s="64">
        <v>0.22</v>
      </c>
      <c r="BP12" s="64">
        <v>5</v>
      </c>
      <c r="BQ12" s="67">
        <v>350</v>
      </c>
      <c r="BR12" s="63" t="str">
        <f>IF(AND($C$10&gt;=$BQ12,$C$10&lt;$BQ13),$C$10*BG12+BH12,"")</f>
        <v/>
      </c>
      <c r="BS12" s="63" t="str">
        <f>IF(AND($C$10&gt;=$BQ12,$C$10&lt;$BQ13),$C$10*BI12+BJ12,"")</f>
        <v/>
      </c>
      <c r="BT12" s="63" t="str">
        <f>IF(AND($C$10&gt;=$BQ12,$C$10&lt;$BQ13),$C$10*BK12+BL12,"")</f>
        <v/>
      </c>
      <c r="BU12" s="63" t="str">
        <f>IF(AND($C$10&gt;=$BQ12,$C$10&lt;$BQ13),$C$10*BM12+BN12,"")</f>
        <v/>
      </c>
      <c r="BV12" s="63" t="str">
        <f>IF(AND($C$10&gt;=$BQ12,$C$10&lt;$BQ13),$C$10*BO12+BP12,"")</f>
        <v/>
      </c>
      <c r="BW12" s="63"/>
      <c r="BX12" s="4"/>
      <c r="BY12" s="4"/>
      <c r="BZ12" s="4"/>
      <c r="CA12" s="4"/>
    </row>
    <row r="13" spans="1:83" ht="16.5" thickBot="1" x14ac:dyDescent="0.3">
      <c r="A13" s="357" t="s">
        <v>321</v>
      </c>
      <c r="B13" s="18" t="s">
        <v>17</v>
      </c>
      <c r="C13" s="19" t="s">
        <v>21</v>
      </c>
      <c r="D13" s="20" t="s">
        <v>19</v>
      </c>
      <c r="E13" s="21" t="s">
        <v>35</v>
      </c>
      <c r="F13" s="93"/>
      <c r="G13" s="94" t="s">
        <v>18</v>
      </c>
      <c r="H13" s="19" t="s">
        <v>21</v>
      </c>
      <c r="I13" s="20" t="s">
        <v>19</v>
      </c>
      <c r="J13" s="21" t="s">
        <v>35</v>
      </c>
      <c r="K13" s="131"/>
      <c r="L13" s="209"/>
      <c r="M13" s="209"/>
      <c r="N13" s="209"/>
      <c r="O13" s="209"/>
      <c r="P13" s="209"/>
      <c r="Q13" s="209"/>
      <c r="R13" s="209"/>
      <c r="S13" s="209"/>
      <c r="T13" s="226"/>
      <c r="U13" s="209"/>
      <c r="V13" s="209"/>
      <c r="W13" s="209"/>
      <c r="X13" s="209"/>
      <c r="Y13" s="131"/>
      <c r="Z13" s="131"/>
      <c r="AA13" s="63">
        <v>350</v>
      </c>
      <c r="AB13" s="63">
        <v>0.44</v>
      </c>
      <c r="AC13" s="63">
        <v>-44</v>
      </c>
      <c r="AD13" s="63">
        <v>0.3</v>
      </c>
      <c r="AE13" s="63">
        <v>2</v>
      </c>
      <c r="AF13" s="63">
        <v>0.3</v>
      </c>
      <c r="AG13" s="63">
        <v>-5</v>
      </c>
      <c r="AH13" s="63">
        <v>0.28000000000000003</v>
      </c>
      <c r="AI13" s="63">
        <v>-7.0000000000000142</v>
      </c>
      <c r="AJ13" s="63"/>
      <c r="AK13" s="63">
        <v>350</v>
      </c>
      <c r="AL13" s="63">
        <v>0.38</v>
      </c>
      <c r="AM13" s="63">
        <v>2</v>
      </c>
      <c r="AN13" s="63">
        <v>0.36</v>
      </c>
      <c r="AO13" s="63">
        <v>1</v>
      </c>
      <c r="AP13" s="63">
        <v>0.42</v>
      </c>
      <c r="AQ13" s="63">
        <v>-40</v>
      </c>
      <c r="AR13" s="63">
        <v>0.28000000000000003</v>
      </c>
      <c r="AS13" s="63">
        <v>-2.0000000000000142</v>
      </c>
      <c r="AT13" s="63">
        <v>0.36</v>
      </c>
      <c r="AU13" s="63">
        <v>-40</v>
      </c>
      <c r="AV13" s="63">
        <f t="shared" si="0"/>
        <v>350</v>
      </c>
      <c r="AW13" s="63" t="str">
        <f>IF(AND($C$10&gt;=$AV13,$C$10&lt;$AV14),$C$10*AB13+AC13,"")</f>
        <v/>
      </c>
      <c r="AX13" s="63" t="str">
        <f>IF(AND($C$10&gt;=$AV13,$C$10&lt;$AV14),$C$10*AD13+AE13,"")</f>
        <v/>
      </c>
      <c r="AY13" s="63" t="str">
        <f>IF(AND($C$10&gt;=$AV13,$C$10&lt;$AV14),$C$10*AF13+AG13,"")</f>
        <v/>
      </c>
      <c r="AZ13" s="63" t="str">
        <f>IF(AND($C$10&gt;=$AV13,$C$10&lt;$AV14),$C$10*AH13+AI13,"")</f>
        <v/>
      </c>
      <c r="BA13" s="63" t="str">
        <f>IF(AND($C$10&gt;=$AV13,$C$10&lt;$AV14),$C$10*AL13+AM13,"")</f>
        <v/>
      </c>
      <c r="BB13" s="63" t="str">
        <f>IF(AND($C$10&gt;=$AV13,$C$10&lt;$AV14),$C$10*AN13+AO13,"")</f>
        <v/>
      </c>
      <c r="BC13" s="63" t="str">
        <f>IF(AND($C$10&gt;=$AV13,$C$10&lt;$AV14),$C$10*AP13+AQ13,"")</f>
        <v/>
      </c>
      <c r="BD13" s="63" t="str">
        <f>IF(AND($C$10&gt;=$AV13,$C$10&lt;$AV14),$C$10*AR13+AS13,"")</f>
        <v/>
      </c>
      <c r="BE13" s="63" t="str">
        <f>IF(AND($C$10&gt;=$AV13,$C$10&lt;$AV14),$C$10*AT13+AU13,"")</f>
        <v/>
      </c>
      <c r="BF13" s="68">
        <v>400</v>
      </c>
      <c r="BG13" s="64"/>
      <c r="BH13" s="64"/>
      <c r="BI13" s="64"/>
      <c r="BJ13" s="64"/>
      <c r="BK13" s="64"/>
      <c r="BL13" s="64"/>
      <c r="BM13" s="64"/>
      <c r="BN13" s="64"/>
      <c r="BO13" s="64"/>
      <c r="BP13" s="63"/>
      <c r="BQ13" s="67">
        <v>401</v>
      </c>
      <c r="BR13" s="63"/>
      <c r="BS13" s="63"/>
      <c r="BT13" s="63"/>
      <c r="BU13" s="63"/>
      <c r="BV13" s="63"/>
      <c r="BW13" s="63"/>
    </row>
    <row r="14" spans="1:83" ht="15" thickBot="1" x14ac:dyDescent="0.25">
      <c r="A14" s="358" t="s">
        <v>310</v>
      </c>
      <c r="B14" s="355" t="s">
        <v>38</v>
      </c>
      <c r="C14" s="23" t="s">
        <v>20</v>
      </c>
      <c r="D14" s="23" t="s">
        <v>20</v>
      </c>
      <c r="E14" s="24" t="s">
        <v>36</v>
      </c>
      <c r="F14" s="93"/>
      <c r="G14" s="95" t="s">
        <v>38</v>
      </c>
      <c r="H14" s="23" t="s">
        <v>20</v>
      </c>
      <c r="I14" s="23" t="s">
        <v>20</v>
      </c>
      <c r="J14" s="24" t="s">
        <v>36</v>
      </c>
      <c r="K14" s="131"/>
      <c r="L14" s="209"/>
      <c r="M14" s="209"/>
      <c r="N14" s="209"/>
      <c r="O14" s="209"/>
      <c r="P14" s="209"/>
      <c r="Q14" s="209"/>
      <c r="R14" s="209"/>
      <c r="S14" s="209"/>
      <c r="T14" s="226"/>
      <c r="U14" s="209"/>
      <c r="V14" s="209"/>
      <c r="W14" s="209"/>
      <c r="X14" s="209"/>
      <c r="Y14" s="131"/>
      <c r="Z14" s="131"/>
      <c r="AA14" s="63">
        <v>400</v>
      </c>
      <c r="AB14" s="63"/>
      <c r="AC14" s="63"/>
      <c r="AD14" s="63"/>
      <c r="AE14" s="63"/>
      <c r="AF14" s="63"/>
      <c r="AG14" s="63"/>
      <c r="AH14" s="63"/>
      <c r="AI14" s="63"/>
      <c r="AJ14" s="63"/>
      <c r="AK14" s="63">
        <v>400</v>
      </c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>
        <v>401</v>
      </c>
      <c r="AW14" s="63"/>
      <c r="AX14" s="63"/>
      <c r="AY14" s="63"/>
      <c r="AZ14" s="63"/>
      <c r="BA14" s="63"/>
      <c r="BB14" s="63"/>
      <c r="BC14" s="63"/>
      <c r="BD14" s="63"/>
      <c r="BE14" s="63"/>
      <c r="BF14" s="68"/>
      <c r="BG14" s="64"/>
      <c r="BH14" s="64"/>
      <c r="BI14" s="64"/>
      <c r="BJ14" s="64"/>
      <c r="BK14" s="64"/>
      <c r="BL14" s="64"/>
      <c r="BM14" s="64"/>
      <c r="BN14" s="64"/>
      <c r="BO14" s="64"/>
      <c r="BP14" s="63"/>
      <c r="BQ14" s="67"/>
      <c r="BR14" s="63"/>
      <c r="BS14" s="63"/>
      <c r="BT14" s="63"/>
      <c r="BU14" s="63"/>
      <c r="BV14" s="63"/>
      <c r="BW14" s="63"/>
      <c r="CE14" s="47"/>
    </row>
    <row r="15" spans="1:83" x14ac:dyDescent="0.2">
      <c r="A15" s="350" t="s">
        <v>311</v>
      </c>
      <c r="B15" s="25" t="s">
        <v>2</v>
      </c>
      <c r="C15" s="7">
        <f t="shared" ref="C15:C22" si="1">IF($B$10&lt;45,0,IF((B$10-AC58)/AB58&gt;225,0,ROUND((B$10-AC58)/AB58,0)))</f>
        <v>0</v>
      </c>
      <c r="D15" s="7">
        <f>IF(AND($D$10&gt;=$AW$8,$D$10&lt;$AX$8),ROUND(SUM(AW9:AW14),0),IF(AND($D$10&gt;=$AX$8,$D$10&lt;$AY$8),ROUND(SUM(AX9:AX14),0),IF(AND($D$10&gt;=$AY$8,$D$10&lt;$AZ$8),ROUND(SUM(AY9:AY14),0),IF(AND($D$10&gt;=$AZ$8,$D$10&lt;=500),ROUND(SUM(AZ9:AZ14),0),0))))</f>
        <v>0</v>
      </c>
      <c r="E15" s="8">
        <f>D15-$E$10</f>
        <v>0</v>
      </c>
      <c r="F15" s="59"/>
      <c r="G15" s="25" t="s">
        <v>2</v>
      </c>
      <c r="H15" s="7">
        <f t="shared" ref="H15:H22" si="2">IF($B$10&lt;45,0,IF((B$10-AC58)/AB58&gt;225,0,ROUND((B$10-AC58)/AB58,0)))</f>
        <v>0</v>
      </c>
      <c r="I15" s="7">
        <f>IF(AND($D$10&gt;=$BA$8,$D$10&lt;$BB$8),ROUND(SUM(BA9:BA14),0),IF(AND($D$10&gt;=$BB$8,$D$10&lt;$BC$8),ROUND(SUM(BB9:BB14),0),IF(AND($D$10&gt;=$BC$8,$D$10&lt;$BD$8),ROUND(SUM(BC9:BC14),0),IF(AND($D$10&gt;=$BD$8,$D$10&lt;$BE$8),ROUND(SUM(BD9:BD14),0),IF(AND($D$10&gt;=$BE$8,$D$10&lt;=500),ROUND(SUM(BE9:BE14),0),0)))))</f>
        <v>0</v>
      </c>
      <c r="J15" s="8">
        <f t="shared" ref="J15:J22" si="3">I15-$E$10</f>
        <v>0</v>
      </c>
      <c r="K15" s="131"/>
      <c r="L15" s="209"/>
      <c r="M15" s="209"/>
      <c r="N15" s="209"/>
      <c r="O15" s="209"/>
      <c r="P15" s="209"/>
      <c r="Q15" s="209"/>
      <c r="R15" s="209"/>
      <c r="S15" s="209"/>
      <c r="T15" s="226"/>
      <c r="U15" s="209"/>
      <c r="V15" s="209"/>
      <c r="W15" s="209"/>
      <c r="X15" s="209"/>
      <c r="Y15" s="131"/>
      <c r="Z15" s="131"/>
      <c r="AA15" s="63" t="s">
        <v>9</v>
      </c>
      <c r="AB15" s="63" t="s">
        <v>10</v>
      </c>
      <c r="AC15" s="63"/>
      <c r="AD15" s="63" t="s">
        <v>5</v>
      </c>
      <c r="AE15" s="63"/>
      <c r="AF15" s="63" t="s">
        <v>6</v>
      </c>
      <c r="AG15" s="63"/>
      <c r="AH15" s="63" t="s">
        <v>7</v>
      </c>
      <c r="AI15" s="63"/>
      <c r="AJ15" s="63"/>
      <c r="AK15" s="63" t="s">
        <v>9</v>
      </c>
      <c r="AL15" s="63" t="s">
        <v>3</v>
      </c>
      <c r="AM15" s="63"/>
      <c r="AN15" s="63" t="s">
        <v>4</v>
      </c>
      <c r="AO15" s="63"/>
      <c r="AP15" s="63" t="s">
        <v>5</v>
      </c>
      <c r="AQ15" s="63"/>
      <c r="AR15" s="63" t="s">
        <v>6</v>
      </c>
      <c r="AS15" s="63"/>
      <c r="AT15" s="63" t="s">
        <v>7</v>
      </c>
      <c r="AU15" s="63"/>
      <c r="AV15" s="63" t="str">
        <f t="shared" ref="AV15:AV20" si="4">AA15</f>
        <v>O</v>
      </c>
      <c r="AW15" s="63">
        <v>50</v>
      </c>
      <c r="AX15" s="63">
        <v>201</v>
      </c>
      <c r="AY15" s="63">
        <v>301</v>
      </c>
      <c r="AZ15" s="63">
        <v>401</v>
      </c>
      <c r="BA15" s="63">
        <v>50</v>
      </c>
      <c r="BB15" s="63">
        <v>101</v>
      </c>
      <c r="BC15" s="63">
        <v>201</v>
      </c>
      <c r="BD15" s="63">
        <v>301</v>
      </c>
      <c r="BE15" s="63">
        <v>401</v>
      </c>
      <c r="BF15" s="66" t="s">
        <v>9</v>
      </c>
      <c r="BG15" s="63">
        <v>50</v>
      </c>
      <c r="BH15" s="63"/>
      <c r="BI15" s="63">
        <v>101</v>
      </c>
      <c r="BJ15" s="63"/>
      <c r="BK15" s="63">
        <v>201</v>
      </c>
      <c r="BL15" s="63"/>
      <c r="BM15" s="63">
        <v>301</v>
      </c>
      <c r="BN15" s="63"/>
      <c r="BO15" s="63">
        <v>401</v>
      </c>
      <c r="BP15" s="63"/>
      <c r="BQ15" s="67" t="s">
        <v>9</v>
      </c>
      <c r="BR15" s="63">
        <v>50</v>
      </c>
      <c r="BS15" s="63">
        <v>101</v>
      </c>
      <c r="BT15" s="63">
        <v>201</v>
      </c>
      <c r="BU15" s="63">
        <v>301</v>
      </c>
      <c r="BV15" s="63">
        <v>401</v>
      </c>
      <c r="BW15" s="63"/>
      <c r="CE15" s="47"/>
    </row>
    <row r="16" spans="1:83" ht="14.25" x14ac:dyDescent="0.2">
      <c r="A16" s="350" t="s">
        <v>311</v>
      </c>
      <c r="B16" s="26" t="s">
        <v>9</v>
      </c>
      <c r="C16" s="7">
        <f t="shared" si="1"/>
        <v>0</v>
      </c>
      <c r="D16" s="9">
        <f>IF(AND($D$10&gt;=$AW$8,$D$10&lt;$AX$8),ROUND(SUM(AW16:AW21),0),IF(AND($D$10&gt;=$AX$8,$D$10&lt;$AY$8),ROUND(SUM(AX16:AX21),0),IF(AND($D$10&gt;=$AY$8,$D$10&lt;$AZ$8),ROUND(SUM(AY16:AY21),0),IF(AND($D$10&gt;=$AZ$8,$D$10&lt;=500),ROUND(SUM(AZ16:AZ21),0),0))))</f>
        <v>0</v>
      </c>
      <c r="E16" s="10">
        <f t="shared" ref="E16:E22" si="5">D16-$E$10</f>
        <v>0</v>
      </c>
      <c r="F16" s="59"/>
      <c r="G16" s="26" t="s">
        <v>9</v>
      </c>
      <c r="H16" s="7">
        <f t="shared" si="2"/>
        <v>0</v>
      </c>
      <c r="I16" s="9">
        <f>IF(AND($D$10&gt;=$BA$8,$D$10&lt;$BB$8),ROUND(SUM(BA16:BA21),0),IF(AND($D$10&gt;=$BB$8,$D$10&lt;$BC$8),ROUND(SUM(BB16:BB21),0),IF(AND($D$10&gt;=$BC$8,$D$10&lt;$BD$8),ROUND(SUM(BC16:BC21),0),IF(AND($D$10&gt;=$BD$8,$D$10&lt;$BE$8),ROUND(SUM(BD16:BD21),0),IF(AND($D$10&gt;=$BE$8,$D$10&lt;=500),ROUND(SUM(BE16:BE21),0),0)))))</f>
        <v>0</v>
      </c>
      <c r="J16" s="10">
        <f t="shared" si="3"/>
        <v>0</v>
      </c>
      <c r="K16" s="131"/>
      <c r="L16" s="209"/>
      <c r="M16" s="209"/>
      <c r="N16" s="209"/>
      <c r="O16" s="209"/>
      <c r="P16" s="209"/>
      <c r="Q16" s="209"/>
      <c r="R16" s="209"/>
      <c r="S16" s="209"/>
      <c r="T16" s="226"/>
      <c r="U16" s="209"/>
      <c r="V16" s="209"/>
      <c r="W16" s="209"/>
      <c r="X16" s="209"/>
      <c r="Y16" s="131"/>
      <c r="Z16" s="131"/>
      <c r="AA16" s="63">
        <v>50</v>
      </c>
      <c r="AB16" s="63">
        <v>0.35</v>
      </c>
      <c r="AC16" s="63">
        <v>-3.5</v>
      </c>
      <c r="AD16" s="63">
        <v>0.31799999999999995</v>
      </c>
      <c r="AE16" s="63">
        <v>-6.9</v>
      </c>
      <c r="AF16" s="63">
        <v>0.35</v>
      </c>
      <c r="AG16" s="63">
        <v>-15.5</v>
      </c>
      <c r="AH16" s="63">
        <v>0</v>
      </c>
      <c r="AI16" s="63">
        <v>0</v>
      </c>
      <c r="AJ16" s="63"/>
      <c r="AK16" s="63">
        <v>50</v>
      </c>
      <c r="AL16" s="63">
        <v>0.44</v>
      </c>
      <c r="AM16" s="63">
        <v>-5</v>
      </c>
      <c r="AN16" s="63">
        <v>0.375</v>
      </c>
      <c r="AO16" s="63">
        <v>-6.75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f t="shared" si="4"/>
        <v>50</v>
      </c>
      <c r="AW16" s="63" t="str">
        <f>IF(AND($C$10&gt;=$AV16,$C$10&lt;$AV17),$C$10*AB16+AC16,"")</f>
        <v/>
      </c>
      <c r="AX16" s="63" t="str">
        <f>IF(AND($C$10&gt;=$AV16,$C$10&lt;$AV17),$C$10*AD16+AE16,"")</f>
        <v/>
      </c>
      <c r="AY16" s="63" t="str">
        <f>IF(AND($C$10&gt;=$AV16,$C$10&lt;$AV17),$C$10*AF16+AG16,"")</f>
        <v/>
      </c>
      <c r="AZ16" s="63" t="str">
        <f>IF(AND($C$10&gt;=$AV16,$C$10&lt;$AV17),$C$10*AH16+AI16,"")</f>
        <v/>
      </c>
      <c r="BA16" s="63" t="str">
        <f>IF(AND($C$10&gt;=$AV16,$C$10&lt;$AV17),$C$10*AL16+AM16,"")</f>
        <v/>
      </c>
      <c r="BB16" s="63" t="str">
        <f>IF(AND($C$10&gt;=$AV16,$C$10&lt;$AV17),$C$10*AN16+AO16,"")</f>
        <v/>
      </c>
      <c r="BC16" s="63" t="str">
        <f>IF(AND($C$10&gt;=$AV16,$C$10&lt;$AV17),$C$10*AP16+AQ16,"")</f>
        <v/>
      </c>
      <c r="BD16" s="63" t="str">
        <f>IF(AND($C$10&gt;=$AV16,$C$10&lt;$AV17),$C$10*AR16+AS16,"")</f>
        <v/>
      </c>
      <c r="BE16" s="63" t="str">
        <f>IF(AND($C$10&gt;=$AV16,$C$10&lt;$AV17),$C$10*AT16+AU16,"")</f>
        <v/>
      </c>
      <c r="BF16" s="68">
        <v>50</v>
      </c>
      <c r="BG16" s="64">
        <v>0.43</v>
      </c>
      <c r="BH16" s="64">
        <v>-4.5</v>
      </c>
      <c r="BI16" s="64">
        <v>0.38</v>
      </c>
      <c r="BJ16" s="64">
        <v>-9</v>
      </c>
      <c r="BK16" s="64">
        <v>0</v>
      </c>
      <c r="BL16" s="64">
        <v>0</v>
      </c>
      <c r="BM16" s="64">
        <v>0</v>
      </c>
      <c r="BN16" s="64">
        <v>0</v>
      </c>
      <c r="BO16" s="64">
        <v>0</v>
      </c>
      <c r="BP16" s="64">
        <v>0</v>
      </c>
      <c r="BQ16" s="67">
        <v>50</v>
      </c>
      <c r="BR16" s="63" t="str">
        <f>IF(AND($C$10&gt;=$BQ16,$C$10&lt;$BQ17),$C$10*BG16+BH16,"")</f>
        <v/>
      </c>
      <c r="BS16" s="63" t="str">
        <f>IF(AND($C$10&gt;=$BQ16,$C$10&lt;$BQ17),$C$10*BI16+BJ16,"")</f>
        <v/>
      </c>
      <c r="BT16" s="63" t="str">
        <f>IF(AND($C$10&gt;=$BQ16,$C$10&lt;$BQ17),$C$10*BK16+BL16,"")</f>
        <v/>
      </c>
      <c r="BU16" s="63" t="str">
        <f>IF(AND($C$10&gt;=$BQ16,$C$10&lt;$BQ17),$C$10*BM16+BN16,"")</f>
        <v/>
      </c>
      <c r="BV16" s="63" t="str">
        <f>IF(AND($C$10&gt;=$BQ16,$C$10&lt;$BQ17),$C$10*BO16+BP16,"")</f>
        <v/>
      </c>
      <c r="BW16" s="63"/>
      <c r="CE16" s="47"/>
    </row>
    <row r="17" spans="1:83" ht="14.25" x14ac:dyDescent="0.2">
      <c r="A17" s="350" t="s">
        <v>312</v>
      </c>
      <c r="B17" s="26" t="s">
        <v>11</v>
      </c>
      <c r="C17" s="7">
        <f t="shared" si="1"/>
        <v>0</v>
      </c>
      <c r="D17" s="9">
        <f>IF(AND($D$10&gt;=$AW$8,$D$10&lt;$AX$8),ROUND(SUM(AW23:AW27),0),IF(AND($D$10&gt;=$AX$8,$D$10&lt;$AY$8),ROUND(SUM(AX23:AX27),0),IF(AND($D$10&gt;=$AY$8,$D$10&lt;$AZ$8),ROUND(SUM(AY23:AY27),0),IF(AND($D$10&gt;=$AZ$8,$D$10&lt;=500),ROUND(SUM(AZ23:AZ27),0),0))))</f>
        <v>0</v>
      </c>
      <c r="E17" s="10">
        <f t="shared" si="5"/>
        <v>0</v>
      </c>
      <c r="F17" s="59"/>
      <c r="G17" s="26" t="s">
        <v>11</v>
      </c>
      <c r="H17" s="7">
        <f t="shared" si="2"/>
        <v>0</v>
      </c>
      <c r="I17" s="9">
        <f>IF(AND($D$10&gt;=$BA$8,$D$10&lt;$BB$8),ROUND(SUM(BA23:BA27),0),IF(AND($D$10&gt;=$BB$8,$D$10&lt;$BC$8),ROUND(SUM(BB23:BB27),0),IF(AND($D$10&gt;=$BC$8,$D$10&lt;$BD$8),ROUND(SUM(BC23:BC27),0),IF(AND($D$10&gt;=$BD$8,$D$10&lt;$BE$8),ROUND(SUM(BD23:BD27),0),IF(AND($D$10&gt;=$BE$8,$D$10&lt;=500),ROUND(SUM(BE23:BE27),0),0)))))</f>
        <v>0</v>
      </c>
      <c r="J17" s="10">
        <f t="shared" si="3"/>
        <v>0</v>
      </c>
      <c r="K17" s="131"/>
      <c r="L17" s="209"/>
      <c r="M17" s="209"/>
      <c r="N17" s="209"/>
      <c r="O17" s="209"/>
      <c r="P17" s="209"/>
      <c r="Q17" s="209"/>
      <c r="R17" s="209"/>
      <c r="S17" s="209"/>
      <c r="T17" s="226"/>
      <c r="U17" s="209"/>
      <c r="V17" s="209"/>
      <c r="W17" s="209"/>
      <c r="X17" s="209"/>
      <c r="Y17" s="131"/>
      <c r="Z17" s="131"/>
      <c r="AA17" s="63">
        <v>100</v>
      </c>
      <c r="AB17" s="63">
        <v>0.35</v>
      </c>
      <c r="AC17" s="63">
        <v>-3.5</v>
      </c>
      <c r="AD17" s="63">
        <v>0.31799999999999995</v>
      </c>
      <c r="AE17" s="63">
        <v>-6.9</v>
      </c>
      <c r="AF17" s="63">
        <v>0.35</v>
      </c>
      <c r="AG17" s="63">
        <v>-15.5</v>
      </c>
      <c r="AH17" s="63">
        <v>0.38</v>
      </c>
      <c r="AI17" s="63">
        <v>-24</v>
      </c>
      <c r="AJ17" s="63"/>
      <c r="AK17" s="63">
        <v>100</v>
      </c>
      <c r="AL17" s="63">
        <v>0.44</v>
      </c>
      <c r="AM17" s="63">
        <v>-5</v>
      </c>
      <c r="AN17" s="63">
        <v>0.375</v>
      </c>
      <c r="AO17" s="63">
        <v>-6.75</v>
      </c>
      <c r="AP17" s="63">
        <v>0.3</v>
      </c>
      <c r="AQ17" s="63">
        <v>-8</v>
      </c>
      <c r="AR17" s="63">
        <v>0.38</v>
      </c>
      <c r="AS17" s="63">
        <v>-20</v>
      </c>
      <c r="AT17" s="63">
        <v>0.48</v>
      </c>
      <c r="AU17" s="63">
        <v>-48</v>
      </c>
      <c r="AV17" s="63">
        <f t="shared" si="4"/>
        <v>100</v>
      </c>
      <c r="AW17" s="63" t="str">
        <f>IF(AND($C$10&gt;=$AV17,$C$10&lt;$AV18),$C$10*AB17+AC17,"")</f>
        <v/>
      </c>
      <c r="AX17" s="63" t="str">
        <f>IF(AND($C$10&gt;=$AV17,$C$10&lt;$AV18),$C$10*AD17+AE17,"")</f>
        <v/>
      </c>
      <c r="AY17" s="63" t="str">
        <f>IF(AND($C$10&gt;=$AV17,$C$10&lt;$AV18),$C$10*AF17+AG17,"")</f>
        <v/>
      </c>
      <c r="AZ17" s="63" t="str">
        <f>IF(AND($C$10&gt;=$AV17,$C$10&lt;$AV18),$C$10*AH17+AI17,"")</f>
        <v/>
      </c>
      <c r="BA17" s="63" t="str">
        <f>IF(AND($C$10&gt;=$AV17,$C$10&lt;$AV18),$C$10*AL17+AM17,"")</f>
        <v/>
      </c>
      <c r="BB17" s="63" t="str">
        <f>IF(AND($C$10&gt;=$AV17,$C$10&lt;$AV18),$C$10*AN17+AO17,"")</f>
        <v/>
      </c>
      <c r="BC17" s="63" t="str">
        <f>IF(AND($C$10&gt;=$AV17,$C$10&lt;$AV18),$C$10*AP17+AQ17,"")</f>
        <v/>
      </c>
      <c r="BD17" s="63" t="str">
        <f>IF(AND($C$10&gt;=$AV17,$C$10&lt;$AV18),$C$10*AR17+AS17,"")</f>
        <v/>
      </c>
      <c r="BE17" s="63" t="str">
        <f>IF(AND($C$10&gt;=$AV17,$C$10&lt;$AV18),$C$10*AT17+AU17,"")</f>
        <v/>
      </c>
      <c r="BF17" s="68">
        <v>150</v>
      </c>
      <c r="BG17" s="64">
        <v>0.41</v>
      </c>
      <c r="BH17" s="64">
        <v>-1.5</v>
      </c>
      <c r="BI17" s="64">
        <v>0.42</v>
      </c>
      <c r="BJ17" s="64">
        <v>-15</v>
      </c>
      <c r="BK17" s="64">
        <v>0.34</v>
      </c>
      <c r="BL17" s="64">
        <v>-14</v>
      </c>
      <c r="BM17" s="64">
        <v>0.26</v>
      </c>
      <c r="BN17" s="64">
        <v>-2</v>
      </c>
      <c r="BO17" s="64">
        <v>0</v>
      </c>
      <c r="BP17" s="64">
        <v>0</v>
      </c>
      <c r="BQ17" s="67">
        <v>150</v>
      </c>
      <c r="BR17" s="63" t="str">
        <f>IF(AND($C$10&gt;=$BQ17,$C$10&lt;$BQ18),$C$10*BG17+BH17,"")</f>
        <v/>
      </c>
      <c r="BS17" s="63" t="str">
        <f>IF(AND($C$10&gt;=$BQ17,$C$10&lt;$BQ18),$C$10*BI17+BJ17,"")</f>
        <v/>
      </c>
      <c r="BT17" s="63" t="str">
        <f>IF(AND($C$10&gt;=$BQ17,$C$10&lt;$BQ18),$C$10*BK17+BL17,"")</f>
        <v/>
      </c>
      <c r="BU17" s="63" t="str">
        <f>IF(AND($C$10&gt;=$BQ17,$C$10&lt;$BQ18),$C$10*BM17+BN17,"")</f>
        <v/>
      </c>
      <c r="BV17" s="63" t="str">
        <f>IF(AND($C$10&gt;=$BQ17,$C$10&lt;$BQ18),$C$10*BO17+BP17,"")</f>
        <v/>
      </c>
      <c r="BW17" s="63"/>
    </row>
    <row r="18" spans="1:83" ht="14.25" x14ac:dyDescent="0.2">
      <c r="A18" s="354" t="s">
        <v>313</v>
      </c>
      <c r="B18" s="26" t="s">
        <v>12</v>
      </c>
      <c r="C18" s="7">
        <f t="shared" si="1"/>
        <v>0</v>
      </c>
      <c r="D18" s="9">
        <f>IF(AND($D$10&gt;=$AW$8,$D$10&lt;$AX$8),ROUND(SUM(AW29:AW33),0),IF(AND($D$10&gt;=$AX$8,$D$10&lt;$AY$8),ROUND(SUM(AX29:AX33),0),IF(AND($D$10&gt;=$AY$8,$D$10&lt;$AZ$8),ROUND(SUM(AY29:AY33),0),IF(AND($D$10&gt;=$AZ$8,$D$10&lt;=500),ROUND(SUM(AZ29:AZ33),0),0))))</f>
        <v>0</v>
      </c>
      <c r="E18" s="10">
        <f t="shared" si="5"/>
        <v>0</v>
      </c>
      <c r="F18" s="59"/>
      <c r="G18" s="26" t="s">
        <v>12</v>
      </c>
      <c r="H18" s="7">
        <f t="shared" si="2"/>
        <v>0</v>
      </c>
      <c r="I18" s="9">
        <f>IF(AND($D$10&gt;=$BA$8,$D$10&lt;$BB$8),ROUND(SUM(BA29:BA33),0),IF(AND($D$10&gt;=$BB$8,$D$10&lt;$BC$8),ROUND(SUM(BB29:BB33),0),IF(AND($D$10&gt;=$BC$8,$D$10&lt;$BD$8),ROUND(SUM(BC29:BC33),0),IF(AND($D$10&gt;=$BD$8,$D$10&lt;$BE$8),ROUND(SUM(BD29:BD33),0),IF(AND($D$10&gt;=$BE$8,$D$10&lt;=500),ROUND(SUM(BE29:BE33),0),0)))))</f>
        <v>0</v>
      </c>
      <c r="J18" s="10">
        <f t="shared" si="3"/>
        <v>0</v>
      </c>
      <c r="K18" s="131"/>
      <c r="L18" s="209"/>
      <c r="M18" s="209"/>
      <c r="N18" s="209"/>
      <c r="O18" s="209"/>
      <c r="P18" s="209"/>
      <c r="Q18" s="209"/>
      <c r="R18" s="209"/>
      <c r="S18" s="209"/>
      <c r="T18" s="226"/>
      <c r="U18" s="209"/>
      <c r="V18" s="209"/>
      <c r="W18" s="209"/>
      <c r="X18" s="209"/>
      <c r="Y18" s="131"/>
      <c r="Z18" s="131"/>
      <c r="AA18" s="63">
        <v>150</v>
      </c>
      <c r="AB18" s="63">
        <v>0.33</v>
      </c>
      <c r="AC18" s="63">
        <v>-0.5</v>
      </c>
      <c r="AD18" s="63">
        <v>0.38200000000000001</v>
      </c>
      <c r="AE18" s="63">
        <v>-16.5</v>
      </c>
      <c r="AF18" s="63">
        <v>0.315</v>
      </c>
      <c r="AG18" s="63">
        <v>-10.25</v>
      </c>
      <c r="AH18" s="63">
        <v>0.28999999999999998</v>
      </c>
      <c r="AI18" s="63">
        <v>-10.5</v>
      </c>
      <c r="AJ18" s="63"/>
      <c r="AK18" s="63">
        <v>150</v>
      </c>
      <c r="AL18" s="63">
        <v>0.41</v>
      </c>
      <c r="AM18" s="63">
        <v>-0.5</v>
      </c>
      <c r="AN18" s="63">
        <v>0.44</v>
      </c>
      <c r="AO18" s="63">
        <v>-16.5</v>
      </c>
      <c r="AP18" s="63">
        <v>0.4</v>
      </c>
      <c r="AQ18" s="63">
        <v>-23</v>
      </c>
      <c r="AR18" s="63">
        <v>0.3</v>
      </c>
      <c r="AS18" s="63">
        <v>-8</v>
      </c>
      <c r="AT18" s="63">
        <v>0.36599999999999999</v>
      </c>
      <c r="AU18" s="63">
        <v>-30.9</v>
      </c>
      <c r="AV18" s="63">
        <f t="shared" si="4"/>
        <v>150</v>
      </c>
      <c r="AW18" s="63" t="str">
        <f>IF(AND($C$10&gt;=$AV18,$C$10&lt;$AV19),$C$10*AB18+AC18,"")</f>
        <v/>
      </c>
      <c r="AX18" s="63" t="str">
        <f>IF(AND($C$10&gt;=$AV18,$C$10&lt;$AV19),$C$10*AD18+AE18,"")</f>
        <v/>
      </c>
      <c r="AY18" s="63" t="str">
        <f>IF(AND($C$10&gt;=$AV18,$C$10&lt;$AV19),$C$10*AF18+AG18,"")</f>
        <v/>
      </c>
      <c r="AZ18" s="63" t="str">
        <f>IF(AND($C$10&gt;=$AV18,$C$10&lt;$AV19),$C$10*AH18+AI18,"")</f>
        <v/>
      </c>
      <c r="BA18" s="63" t="str">
        <f>IF(AND($C$10&gt;=$AV18,$C$10&lt;$AV19),$C$10*AL18+AM18,"")</f>
        <v/>
      </c>
      <c r="BB18" s="63" t="str">
        <f>IF(AND($C$10&gt;=$AV18,$C$10&lt;$AV19),$C$10*AN18+AO18,"")</f>
        <v/>
      </c>
      <c r="BC18" s="63" t="str">
        <f>IF(AND($C$10&gt;=$AV18,$C$10&lt;$AV19),$C$10*AP18+AQ18,"")</f>
        <v/>
      </c>
      <c r="BD18" s="63" t="str">
        <f>IF(AND($C$10&gt;=$AV18,$C$10&lt;$AV19),$C$10*AR18+AS18,"")</f>
        <v/>
      </c>
      <c r="BE18" s="63" t="str">
        <f>IF(AND($C$10&gt;=$AV18,$C$10&lt;$AV19),$C$10*AT18+AU18,"")</f>
        <v/>
      </c>
      <c r="BF18" s="68">
        <v>250</v>
      </c>
      <c r="BG18" s="64">
        <v>0.42</v>
      </c>
      <c r="BH18" s="64">
        <v>-4</v>
      </c>
      <c r="BI18" s="64">
        <v>0.43</v>
      </c>
      <c r="BJ18" s="64">
        <v>-17.5</v>
      </c>
      <c r="BK18" s="64">
        <v>0.43</v>
      </c>
      <c r="BL18" s="64">
        <v>-36.5</v>
      </c>
      <c r="BM18" s="64">
        <v>0.3</v>
      </c>
      <c r="BN18" s="64">
        <v>-12</v>
      </c>
      <c r="BO18" s="64">
        <v>0.36</v>
      </c>
      <c r="BP18" s="64">
        <v>-32</v>
      </c>
      <c r="BQ18" s="67">
        <v>250</v>
      </c>
      <c r="BR18" s="63" t="str">
        <f>IF(AND($C$10&gt;=$BQ18,$C$10&lt;$BQ19),$C$10*BG18+BH18,"")</f>
        <v/>
      </c>
      <c r="BS18" s="63" t="str">
        <f>IF(AND($C$10&gt;=$BQ18,$C$10&lt;$BQ19),$C$10*BI18+BJ18,"")</f>
        <v/>
      </c>
      <c r="BT18" s="63" t="str">
        <f>IF(AND($C$10&gt;=$BQ18,$C$10&lt;$BQ19),$C$10*BK18+BL18,"")</f>
        <v/>
      </c>
      <c r="BU18" s="63" t="str">
        <f>IF(AND($C$10&gt;=$BQ18,$C$10&lt;$BQ19),$C$10*BM18+BN18,"")</f>
        <v/>
      </c>
      <c r="BV18" s="63" t="str">
        <f>IF(AND($C$10&gt;=$BQ18,$C$10&lt;$BQ19),$C$10*BO18+BP18,"")</f>
        <v/>
      </c>
      <c r="BW18" s="63"/>
      <c r="CE18" s="47"/>
    </row>
    <row r="19" spans="1:83" ht="14.25" x14ac:dyDescent="0.2">
      <c r="A19" s="350" t="s">
        <v>314</v>
      </c>
      <c r="B19" s="26" t="s">
        <v>13</v>
      </c>
      <c r="C19" s="7">
        <f t="shared" si="1"/>
        <v>0</v>
      </c>
      <c r="D19" s="9">
        <f>IF(AND($D$10&gt;=$AW$8,$D$10&lt;$AX$8),ROUND(SUM(AW35:AW39),0),IF(AND($D$10&gt;=$AX$8,$D$10&lt;$AY$8),ROUND(SUM(AX35:AX39),0),IF(AND($D$10&gt;=$AY$8,$D$10&lt;$AZ$8),ROUND(SUM(AY35:AY39),0),IF(AND($D$10&gt;=$AZ$8,$D$10&lt;=500),ROUND(SUM(AZ35:AZ39),0),0))))</f>
        <v>0</v>
      </c>
      <c r="E19" s="10">
        <f t="shared" si="5"/>
        <v>0</v>
      </c>
      <c r="F19" s="59"/>
      <c r="G19" s="26" t="s">
        <v>13</v>
      </c>
      <c r="H19" s="7">
        <f t="shared" si="2"/>
        <v>0</v>
      </c>
      <c r="I19" s="9">
        <f>IF(AND($D$10&gt;=$BA$8,$D$10&lt;$BB$8),ROUND(SUM(BA35:BA39),0),IF(AND($D$10&gt;=$BB$8,$D$10&lt;$BC$8),ROUND(SUM(BB35:BB39),0),IF(AND($D$10&gt;=$BC$8,$D$10&lt;$BD$8),ROUND(SUM(BC35:BC39),0),IF(AND($D$10&gt;=$BD$8,$D$10&lt;$BE$8),ROUND(SUM(BD35:BD39),0),IF(AND($D$10&gt;=$BE$8,$D$10&lt;=500),ROUND(SUM(BE35:BE39),0),0)))))</f>
        <v>0</v>
      </c>
      <c r="J19" s="10">
        <f t="shared" si="3"/>
        <v>0</v>
      </c>
      <c r="K19" s="131"/>
      <c r="L19" s="209"/>
      <c r="M19" s="209"/>
      <c r="N19" s="209"/>
      <c r="O19" s="209"/>
      <c r="P19" s="209"/>
      <c r="Q19" s="209"/>
      <c r="R19" s="209"/>
      <c r="S19" s="209"/>
      <c r="T19" s="226"/>
      <c r="U19" s="209"/>
      <c r="V19" s="209"/>
      <c r="W19" s="209"/>
      <c r="X19" s="209"/>
      <c r="Y19" s="131"/>
      <c r="Z19" s="131"/>
      <c r="AA19" s="63">
        <v>250</v>
      </c>
      <c r="AB19" s="63">
        <v>0.39</v>
      </c>
      <c r="AC19" s="63">
        <v>-15.5</v>
      </c>
      <c r="AD19" s="63">
        <v>0.36</v>
      </c>
      <c r="AE19" s="63">
        <v>-11</v>
      </c>
      <c r="AF19" s="63">
        <v>0.38500000000000001</v>
      </c>
      <c r="AG19" s="63">
        <v>-27.75</v>
      </c>
      <c r="AH19" s="63">
        <v>0.36</v>
      </c>
      <c r="AI19" s="63">
        <v>-28</v>
      </c>
      <c r="AJ19" s="63"/>
      <c r="AK19" s="63">
        <v>250</v>
      </c>
      <c r="AL19" s="63">
        <v>0.46</v>
      </c>
      <c r="AM19" s="63">
        <v>-13</v>
      </c>
      <c r="AN19" s="63">
        <v>0.44500000000000001</v>
      </c>
      <c r="AO19" s="63">
        <v>-17.75</v>
      </c>
      <c r="AP19" s="63">
        <v>0.4</v>
      </c>
      <c r="AQ19" s="63">
        <v>-23</v>
      </c>
      <c r="AR19" s="63">
        <v>0.33</v>
      </c>
      <c r="AS19" s="63">
        <v>-15.5</v>
      </c>
      <c r="AT19" s="63">
        <v>0.33399999999999996</v>
      </c>
      <c r="AU19" s="63">
        <v>-22.9</v>
      </c>
      <c r="AV19" s="63">
        <f t="shared" si="4"/>
        <v>250</v>
      </c>
      <c r="AW19" s="63" t="str">
        <f>IF(AND($C$10&gt;=$AV19,$C$10&lt;$AV20),$C$10*AB19+AC19,"")</f>
        <v/>
      </c>
      <c r="AX19" s="63" t="str">
        <f>IF(AND($C$10&gt;=$AV19,$C$10&lt;$AV20),$C$10*AD19+AE19,"")</f>
        <v/>
      </c>
      <c r="AY19" s="63" t="str">
        <f>IF(AND($C$10&gt;=$AV19,$C$10&lt;$AV20),$C$10*AF19+AG19,"")</f>
        <v/>
      </c>
      <c r="AZ19" s="63" t="str">
        <f>IF(AND($C$10&gt;=$AV19,$C$10&lt;$AV20),$C$10*AH19+AI19,"")</f>
        <v/>
      </c>
      <c r="BA19" s="63" t="str">
        <f>IF(AND($C$10&gt;=$AV19,$C$10&lt;$AV20),$C$10*AL19+AM19,"")</f>
        <v/>
      </c>
      <c r="BB19" s="63" t="str">
        <f>IF(AND($C$10&gt;=$AV19,$C$10&lt;$AV20),$C$10*AN19+AO19,"")</f>
        <v/>
      </c>
      <c r="BC19" s="63" t="str">
        <f>IF(AND($C$10&gt;=$AV19,$C$10&lt;$AV20),$C$10*AP19+AQ19,"")</f>
        <v/>
      </c>
      <c r="BD19" s="63" t="str">
        <f>IF(AND($C$10&gt;=$AV19,$C$10&lt;$AV20),$C$10*AR19+AS19,"")</f>
        <v/>
      </c>
      <c r="BE19" s="63" t="str">
        <f>IF(AND($C$10&gt;=$AV19,$C$10&lt;$AV20),$C$10*AT19+AU19,"")</f>
        <v/>
      </c>
      <c r="BF19" s="68">
        <v>350</v>
      </c>
      <c r="BG19" s="64">
        <v>0.36</v>
      </c>
      <c r="BH19" s="64">
        <v>17</v>
      </c>
      <c r="BI19" s="64">
        <v>0.4</v>
      </c>
      <c r="BJ19" s="64">
        <v>-7</v>
      </c>
      <c r="BK19" s="64">
        <v>0.42</v>
      </c>
      <c r="BL19" s="64">
        <v>-33</v>
      </c>
      <c r="BM19" s="64">
        <v>0.32</v>
      </c>
      <c r="BN19" s="64">
        <v>-19</v>
      </c>
      <c r="BO19" s="64">
        <v>0.3</v>
      </c>
      <c r="BP19" s="64">
        <v>-11</v>
      </c>
      <c r="BQ19" s="67">
        <v>350</v>
      </c>
      <c r="BR19" s="63" t="str">
        <f>IF(AND($C$10&gt;=$BQ19,$C$10&lt;$BQ20),$C$10*BG19+BH19,"")</f>
        <v/>
      </c>
      <c r="BS19" s="63" t="str">
        <f>IF(AND($C$10&gt;=$BQ19,$C$10&lt;$BQ20),$C$10*BI19+BJ19,"")</f>
        <v/>
      </c>
      <c r="BT19" s="63" t="str">
        <f>IF(AND($C$10&gt;=$BQ19,$C$10&lt;$BQ20),$C$10*BK19+BL19,"")</f>
        <v/>
      </c>
      <c r="BU19" s="63" t="str">
        <f>IF(AND($C$10&gt;=$BQ19,$C$10&lt;$BQ20),$C$10*BM19+BN19,"")</f>
        <v/>
      </c>
      <c r="BV19" s="63" t="str">
        <f>IF(AND($C$10&gt;=$BQ19,$C$10&lt;$BQ20),$C$10*BO19+BP19,"")</f>
        <v/>
      </c>
      <c r="BW19" s="63"/>
      <c r="CE19" s="47"/>
    </row>
    <row r="20" spans="1:83" ht="14.25" x14ac:dyDescent="0.2">
      <c r="A20" s="350" t="s">
        <v>315</v>
      </c>
      <c r="B20" s="26" t="s">
        <v>14</v>
      </c>
      <c r="C20" s="7">
        <f t="shared" si="1"/>
        <v>0</v>
      </c>
      <c r="D20" s="9">
        <f>IF(AND($D$10&gt;=$AW$8,$D$10&lt;$AX$8),ROUND(SUM(AW41:AW45),0),IF(AND($D$10&gt;=$AX$8,$D$10&lt;$AY$8),ROUND(SUM(AX41:AX45),0),IF(AND($D$10&gt;=$AY$8,$D$10&lt;$AZ$8),ROUND(SUM(AY41:AY45),0),IF(AND($D$10&gt;=$AZ$8,$D$10&lt;=500),ROUND(SUM(AZ41:AZ45),0),0))))</f>
        <v>0</v>
      </c>
      <c r="E20" s="10">
        <f t="shared" si="5"/>
        <v>0</v>
      </c>
      <c r="F20" s="59"/>
      <c r="G20" s="26" t="s">
        <v>14</v>
      </c>
      <c r="H20" s="7">
        <f t="shared" si="2"/>
        <v>0</v>
      </c>
      <c r="I20" s="9">
        <f>IF(AND($D$10&gt;=$BA$8,$D$10&lt;$BB$8),ROUND(SUM(BA41:BA45),0),IF(AND($D$10&gt;=$BB$8,$D$10&lt;$BC$8),ROUND(SUM(BB41:BB45),0),IF(AND($D$10&gt;=$BC$8,$D$10&lt;$BD$8),ROUND(SUM(BC41:BC45),0),IF(AND($D$10&gt;=$BD$8,$D$10&lt;$BE$8),ROUND(SUM(BD41:BD45),0),IF(AND($D$10&gt;=$BE$8,$D$10&lt;=500),ROUND(SUM(BE41:BE45),0),0)))))</f>
        <v>0</v>
      </c>
      <c r="J20" s="10">
        <f t="shared" si="3"/>
        <v>0</v>
      </c>
      <c r="K20" s="131"/>
      <c r="L20" s="209"/>
      <c r="M20" s="209"/>
      <c r="N20" s="209"/>
      <c r="O20" s="209"/>
      <c r="P20" s="209"/>
      <c r="Q20" s="209"/>
      <c r="R20" s="209"/>
      <c r="S20" s="209"/>
      <c r="T20" s="226"/>
      <c r="U20" s="209"/>
      <c r="V20" s="209"/>
      <c r="W20" s="209"/>
      <c r="X20" s="209"/>
      <c r="Y20" s="131"/>
      <c r="Z20" s="131"/>
      <c r="AA20" s="63">
        <v>350</v>
      </c>
      <c r="AB20" s="63">
        <v>0.38</v>
      </c>
      <c r="AC20" s="63">
        <v>-12</v>
      </c>
      <c r="AD20" s="63">
        <v>0.26</v>
      </c>
      <c r="AE20" s="63">
        <v>24</v>
      </c>
      <c r="AF20" s="63">
        <v>0.28000000000000003</v>
      </c>
      <c r="AG20" s="63">
        <v>8.9999999999999858</v>
      </c>
      <c r="AH20" s="63">
        <v>0.38</v>
      </c>
      <c r="AI20" s="63">
        <v>-35</v>
      </c>
      <c r="AJ20" s="63"/>
      <c r="AK20" s="63">
        <v>350</v>
      </c>
      <c r="AL20" s="63">
        <v>0.22</v>
      </c>
      <c r="AM20" s="63">
        <v>71</v>
      </c>
      <c r="AN20" s="63">
        <v>0.38</v>
      </c>
      <c r="AO20" s="63">
        <v>5</v>
      </c>
      <c r="AP20" s="63">
        <v>0.44</v>
      </c>
      <c r="AQ20" s="63">
        <v>-37</v>
      </c>
      <c r="AR20" s="63">
        <v>0.32</v>
      </c>
      <c r="AS20" s="63">
        <v>-12</v>
      </c>
      <c r="AT20" s="63">
        <v>0.24</v>
      </c>
      <c r="AU20" s="63">
        <v>10</v>
      </c>
      <c r="AV20" s="63">
        <f t="shared" si="4"/>
        <v>350</v>
      </c>
      <c r="AW20" s="63" t="str">
        <f>IF(AND($C$10&gt;=$AV20,$C$10&lt;$AV21),$C$10*AB20+AC20,"")</f>
        <v/>
      </c>
      <c r="AX20" s="63" t="str">
        <f>IF(AND($C$10&gt;=$AV20,$C$10&lt;$AV21),$C$10*AD20+AE20,"")</f>
        <v/>
      </c>
      <c r="AY20" s="63" t="str">
        <f>IF(AND($C$10&gt;=$AV20,$C$10&lt;$AV21),$C$10*AF20+AG20,"")</f>
        <v/>
      </c>
      <c r="AZ20" s="63" t="str">
        <f>IF(AND($C$10&gt;=$AV20,$C$10&lt;$AV21),$C$10*AH20+AI20,"")</f>
        <v/>
      </c>
      <c r="BA20" s="63" t="str">
        <f>IF(AND($C$10&gt;=$AV20,$C$10&lt;$AV21),$C$10*AL20+AM20,"")</f>
        <v/>
      </c>
      <c r="BB20" s="63" t="str">
        <f>IF(AND($C$10&gt;=$AV20,$C$10&lt;$AV21),$C$10*AN20+AO20,"")</f>
        <v/>
      </c>
      <c r="BC20" s="63" t="str">
        <f>IF(AND($C$10&gt;=$AV20,$C$10&lt;$AV21),$C$10*AP20+AQ20,"")</f>
        <v/>
      </c>
      <c r="BD20" s="63" t="str">
        <f>IF(AND($C$10&gt;=$AV20,$C$10&lt;$AV21),$C$10*AR20+AS20,"")</f>
        <v/>
      </c>
      <c r="BE20" s="63" t="str">
        <f>IF(AND($C$10&gt;=$AV20,$C$10&lt;$AV21),$C$10*AT20+AU20,"")</f>
        <v/>
      </c>
      <c r="BF20" s="68">
        <v>400</v>
      </c>
      <c r="BG20" s="64"/>
      <c r="BH20" s="64"/>
      <c r="BI20" s="64"/>
      <c r="BJ20" s="64"/>
      <c r="BK20" s="64"/>
      <c r="BL20" s="64"/>
      <c r="BM20" s="64"/>
      <c r="BN20" s="64"/>
      <c r="BO20" s="64"/>
      <c r="BP20" s="63"/>
      <c r="BQ20" s="67">
        <v>401</v>
      </c>
      <c r="BR20" s="63"/>
      <c r="BS20" s="63"/>
      <c r="BT20" s="63"/>
      <c r="BU20" s="63"/>
      <c r="BV20" s="63"/>
      <c r="BW20" s="63"/>
    </row>
    <row r="21" spans="1:83" ht="14.25" x14ac:dyDescent="0.2">
      <c r="A21" s="350" t="s">
        <v>316</v>
      </c>
      <c r="B21" s="26" t="s">
        <v>15</v>
      </c>
      <c r="C21" s="7">
        <f t="shared" si="1"/>
        <v>0</v>
      </c>
      <c r="D21" s="9">
        <f>IF(AND($D$10&gt;=$AW$8,$D$10&lt;$AX$8),ROUND(SUM(AW47:AW51),0),IF(AND($D$10&gt;=$AX$8,$D$10&lt;$AY$8),ROUND(SUM(AX47:AX51),0),IF(AND($D$10&gt;=$AY$8,$D$10&lt;$AZ$8),ROUND(SUM(AY47:AY51),0),IF(AND($D$10&gt;=$AZ$8,$D$10&lt;=500),ROUND(SUM(AZ47:AZ51),0),0))))</f>
        <v>0</v>
      </c>
      <c r="E21" s="10">
        <f t="shared" si="5"/>
        <v>0</v>
      </c>
      <c r="F21" s="59"/>
      <c r="G21" s="26" t="s">
        <v>15</v>
      </c>
      <c r="H21" s="7">
        <f t="shared" si="2"/>
        <v>0</v>
      </c>
      <c r="I21" s="9">
        <f>IF(AND($D$10&gt;=$BA$8,$D$10&lt;$BB$8),ROUND(SUM(BA47:BA51),0),IF(AND($D$10&gt;=$BB$8,$D$10&lt;$BC$8),ROUND(SUM(BB47:BB51),0),IF(AND($D$10&gt;=$BC$8,$D$10&lt;$BD$8),ROUND(SUM(BC47:BC51),0),IF(AND($D$10&gt;=$BD$8,$D$10&lt;$BE$8),ROUND(SUM(BD47:BD51),0),IF(AND($D$10&gt;=$BE$8,$D$10&lt;=500),ROUND(SUM(BE47:BE51),0),0)))))</f>
        <v>0</v>
      </c>
      <c r="J21" s="10">
        <f t="shared" si="3"/>
        <v>0</v>
      </c>
      <c r="K21" s="131"/>
      <c r="L21" s="209"/>
      <c r="M21" s="209"/>
      <c r="N21" s="209"/>
      <c r="O21" s="209"/>
      <c r="P21" s="209"/>
      <c r="Q21" s="209"/>
      <c r="R21" s="209"/>
      <c r="S21" s="209"/>
      <c r="T21" s="226"/>
      <c r="U21" s="209"/>
      <c r="V21" s="209"/>
      <c r="W21" s="209"/>
      <c r="X21" s="209"/>
      <c r="Y21" s="131"/>
      <c r="Z21" s="131"/>
      <c r="AA21" s="63">
        <v>400</v>
      </c>
      <c r="AB21" s="63"/>
      <c r="AC21" s="63"/>
      <c r="AD21" s="63"/>
      <c r="AE21" s="63"/>
      <c r="AF21" s="63"/>
      <c r="AG21" s="63"/>
      <c r="AH21" s="63"/>
      <c r="AI21" s="63"/>
      <c r="AJ21" s="63"/>
      <c r="AK21" s="63">
        <v>400</v>
      </c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>
        <v>401</v>
      </c>
      <c r="AW21" s="63"/>
      <c r="AX21" s="63"/>
      <c r="AY21" s="63"/>
      <c r="AZ21" s="63"/>
      <c r="BA21" s="63"/>
      <c r="BB21" s="63"/>
      <c r="BC21" s="63"/>
      <c r="BD21" s="63"/>
      <c r="BE21" s="63"/>
      <c r="BF21" s="68"/>
      <c r="BG21" s="64"/>
      <c r="BH21" s="64"/>
      <c r="BI21" s="64"/>
      <c r="BJ21" s="64"/>
      <c r="BK21" s="64"/>
      <c r="BL21" s="64"/>
      <c r="BM21" s="64"/>
      <c r="BN21" s="64"/>
      <c r="BO21" s="64"/>
      <c r="BP21" s="63"/>
      <c r="BQ21" s="67"/>
      <c r="BR21" s="63"/>
      <c r="BS21" s="63"/>
      <c r="BT21" s="63"/>
      <c r="BU21" s="63"/>
      <c r="BV21" s="63"/>
      <c r="BW21" s="63"/>
    </row>
    <row r="22" spans="1:83" x14ac:dyDescent="0.2">
      <c r="A22" s="350" t="s">
        <v>317</v>
      </c>
      <c r="B22" s="27" t="s">
        <v>16</v>
      </c>
      <c r="C22" s="11">
        <f t="shared" si="1"/>
        <v>0</v>
      </c>
      <c r="D22" s="11">
        <f>IF(AND($D$10&gt;=$AW$8,$D$10&lt;$AX$8),ROUND(SUM(AW53:AW56),0),IF(AND($D$10&gt;=$AX$8,$D$10&lt;$AY$8),ROUND(SUM(AX53:AX56),0),IF(AND($D$10&gt;=$AY$8,$D$10&lt;$AZ$8),ROUND(SUM(AY53:AY56),0),IF(AND($D$10&gt;=$AZ$8,$D$10&lt;=500),ROUND(SUM(AZ53:AZ56),0),0))))</f>
        <v>0</v>
      </c>
      <c r="E22" s="12">
        <f t="shared" si="5"/>
        <v>0</v>
      </c>
      <c r="F22" s="59"/>
      <c r="G22" s="27" t="s">
        <v>16</v>
      </c>
      <c r="H22" s="11">
        <f t="shared" si="2"/>
        <v>0</v>
      </c>
      <c r="I22" s="11">
        <f>IF(AND($D$10&gt;=$BA$8,$D$10&lt;$BB$8),ROUND(SUM(BA53:BA56),0),IF(AND($D$10&gt;=$BB$8,$D$10&lt;$BC$8),ROUND(SUM(BB53:BB56),0),IF(AND($D$10&gt;=$BC$8,$D$10&lt;$BD$8),ROUND(SUM(BC53:BC56),0),IF(AND($D$10&gt;=$BD$8,$D$10&lt;$BE$8),ROUND(SUM(BD53:BD56),0),IF(AND($D$10&gt;=$BE$8,$D$10&lt;=500),ROUND(SUM(BE53:BE56),0),0)))))</f>
        <v>0</v>
      </c>
      <c r="J22" s="12">
        <f t="shared" si="3"/>
        <v>0</v>
      </c>
      <c r="K22" s="131"/>
      <c r="L22" s="209"/>
      <c r="M22" s="209"/>
      <c r="N22" s="209"/>
      <c r="O22" s="209"/>
      <c r="P22" s="209"/>
      <c r="Q22" s="209"/>
      <c r="R22" s="209"/>
      <c r="S22" s="209"/>
      <c r="T22" s="226"/>
      <c r="U22" s="209"/>
      <c r="V22" s="209"/>
      <c r="W22" s="209"/>
      <c r="X22" s="209"/>
      <c r="Y22" s="131"/>
      <c r="Z22" s="131"/>
      <c r="AA22" s="63" t="s">
        <v>11</v>
      </c>
      <c r="AB22" s="63" t="s">
        <v>10</v>
      </c>
      <c r="AC22" s="63"/>
      <c r="AD22" s="63" t="s">
        <v>5</v>
      </c>
      <c r="AE22" s="63"/>
      <c r="AF22" s="63" t="s">
        <v>6</v>
      </c>
      <c r="AG22" s="63"/>
      <c r="AH22" s="63" t="s">
        <v>7</v>
      </c>
      <c r="AI22" s="63"/>
      <c r="AJ22" s="63"/>
      <c r="AK22" s="63" t="s">
        <v>11</v>
      </c>
      <c r="AL22" s="63" t="s">
        <v>3</v>
      </c>
      <c r="AM22" s="63"/>
      <c r="AN22" s="63" t="s">
        <v>4</v>
      </c>
      <c r="AO22" s="63"/>
      <c r="AP22" s="63" t="s">
        <v>5</v>
      </c>
      <c r="AQ22" s="63"/>
      <c r="AR22" s="63" t="s">
        <v>6</v>
      </c>
      <c r="AS22" s="63"/>
      <c r="AT22" s="63" t="s">
        <v>7</v>
      </c>
      <c r="AU22" s="63"/>
      <c r="AV22" s="63" t="str">
        <f t="shared" ref="AV22:AV32" si="6">AA22</f>
        <v>P</v>
      </c>
      <c r="AW22" s="63">
        <v>50</v>
      </c>
      <c r="AX22" s="63">
        <v>201</v>
      </c>
      <c r="AY22" s="63">
        <v>301</v>
      </c>
      <c r="AZ22" s="63">
        <v>401</v>
      </c>
      <c r="BA22" s="63">
        <v>50</v>
      </c>
      <c r="BB22" s="63">
        <v>101</v>
      </c>
      <c r="BC22" s="63">
        <v>201</v>
      </c>
      <c r="BD22" s="63">
        <v>301</v>
      </c>
      <c r="BE22" s="63">
        <v>401</v>
      </c>
      <c r="BF22" s="66" t="s">
        <v>11</v>
      </c>
      <c r="BG22" s="63">
        <v>50</v>
      </c>
      <c r="BH22" s="63"/>
      <c r="BI22" s="63">
        <v>101</v>
      </c>
      <c r="BJ22" s="63"/>
      <c r="BK22" s="63">
        <v>201</v>
      </c>
      <c r="BL22" s="63"/>
      <c r="BM22" s="63">
        <v>301</v>
      </c>
      <c r="BN22" s="63"/>
      <c r="BO22" s="63">
        <v>401</v>
      </c>
      <c r="BP22" s="63"/>
      <c r="BQ22" s="67" t="s">
        <v>11</v>
      </c>
      <c r="BR22" s="63">
        <v>50</v>
      </c>
      <c r="BS22" s="63">
        <v>101</v>
      </c>
      <c r="BT22" s="63">
        <v>201</v>
      </c>
      <c r="BU22" s="63">
        <v>301</v>
      </c>
      <c r="BV22" s="63">
        <v>401</v>
      </c>
      <c r="BW22" s="63"/>
    </row>
    <row r="23" spans="1:83" ht="14.25" x14ac:dyDescent="0.2">
      <c r="A23" s="4"/>
      <c r="B23" s="4"/>
      <c r="C23" s="4"/>
      <c r="D23" s="4"/>
      <c r="E23" s="92"/>
      <c r="F23" s="97"/>
      <c r="G23" s="92"/>
      <c r="H23" s="92"/>
      <c r="I23" s="92"/>
      <c r="J23" s="92"/>
      <c r="K23" s="132"/>
      <c r="L23" s="209"/>
      <c r="M23" s="209"/>
      <c r="N23" s="209"/>
      <c r="O23" s="209"/>
      <c r="P23" s="209"/>
      <c r="Q23" s="209"/>
      <c r="R23" s="209"/>
      <c r="S23" s="209"/>
      <c r="T23" s="226"/>
      <c r="U23" s="209"/>
      <c r="V23" s="209"/>
      <c r="W23" s="209"/>
      <c r="X23" s="209"/>
      <c r="Y23" s="132"/>
      <c r="Z23" s="132"/>
      <c r="AA23" s="63">
        <v>50</v>
      </c>
      <c r="AB23" s="63">
        <v>0.4</v>
      </c>
      <c r="AC23" s="63">
        <v>-3</v>
      </c>
      <c r="AD23" s="63">
        <v>0.41499999999999998</v>
      </c>
      <c r="AE23" s="63">
        <v>-10.75</v>
      </c>
      <c r="AF23" s="63">
        <v>0.4</v>
      </c>
      <c r="AG23" s="63">
        <v>-17</v>
      </c>
      <c r="AH23" s="63">
        <v>0</v>
      </c>
      <c r="AI23" s="63">
        <v>0</v>
      </c>
      <c r="AJ23" s="63"/>
      <c r="AK23" s="63">
        <v>50</v>
      </c>
      <c r="AL23" s="63">
        <v>0.47</v>
      </c>
      <c r="AM23" s="63">
        <v>-2.5</v>
      </c>
      <c r="AN23" s="63">
        <v>0.44</v>
      </c>
      <c r="AO23" s="63">
        <v>-8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f t="shared" si="6"/>
        <v>50</v>
      </c>
      <c r="AW23" s="63" t="str">
        <f>IF(AND($C$10&gt;=$AV23,$C$10&lt;$AV24),$C$10*AB23+AC23,"")</f>
        <v/>
      </c>
      <c r="AX23" s="63" t="str">
        <f>IF(AND($C$10&gt;=$AV23,$C$10&lt;$AV24),$C$10*AD23+AE23,"")</f>
        <v/>
      </c>
      <c r="AY23" s="63" t="str">
        <f>IF(AND($C$10&gt;=$AV23,$C$10&lt;$AV24),$C$10*AF23+AG23,"")</f>
        <v/>
      </c>
      <c r="AZ23" s="63" t="str">
        <f>IF(AND($C$10&gt;=$AV23,$C$10&lt;$AV24),$C$10*AH23+AI23,"")</f>
        <v/>
      </c>
      <c r="BA23" s="63" t="str">
        <f>IF(AND($C$10&gt;=$AV23,$C$10&lt;$AV24),$C$10*AL23+AM23,"")</f>
        <v/>
      </c>
      <c r="BB23" s="63" t="str">
        <f>IF(AND($C$10&gt;=$AV23,$C$10&lt;$AV24),$C$10*AN23+AO23,"")</f>
        <v/>
      </c>
      <c r="BC23" s="63" t="str">
        <f>IF(AND($C$10&gt;=$AV23,$C$10&lt;$AV24),$C$10*AP23+AQ23,"")</f>
        <v/>
      </c>
      <c r="BD23" s="63" t="str">
        <f>IF(AND($C$10&gt;=$AV23,$C$10&lt;$AV24),$C$10*AR23+AS23,"")</f>
        <v/>
      </c>
      <c r="BE23" s="63" t="str">
        <f>IF(AND($C$10&gt;=$AV23,$C$10&lt;$AV24),$C$10*AT23+AU23,"")</f>
        <v/>
      </c>
      <c r="BF23" s="68">
        <v>50</v>
      </c>
      <c r="BG23" s="64">
        <v>0.47</v>
      </c>
      <c r="BH23" s="64">
        <v>-2.5</v>
      </c>
      <c r="BI23" s="64">
        <v>0.43</v>
      </c>
      <c r="BJ23" s="64">
        <v>-7.5</v>
      </c>
      <c r="BK23" s="64">
        <v>0</v>
      </c>
      <c r="BL23" s="64">
        <v>0</v>
      </c>
      <c r="BM23" s="64">
        <v>0</v>
      </c>
      <c r="BN23" s="64">
        <v>0</v>
      </c>
      <c r="BO23" s="64">
        <v>0</v>
      </c>
      <c r="BP23" s="64">
        <v>0</v>
      </c>
      <c r="BQ23" s="67">
        <v>50</v>
      </c>
      <c r="BR23" s="63" t="str">
        <f>IF(AND($C$10&gt;=$BQ23,$C$10&lt;$BQ24),$C$10*BG23+BH23,"")</f>
        <v/>
      </c>
      <c r="BS23" s="63" t="str">
        <f>IF(AND($C$10&gt;=$BQ23,$C$10&lt;$BQ24),$C$10*BI23+BJ23,"")</f>
        <v/>
      </c>
      <c r="BT23" s="63" t="str">
        <f>IF(AND($C$10&gt;=$BQ23,$C$10&lt;$BQ24),$C$10*BK23+BL23,"")</f>
        <v/>
      </c>
      <c r="BU23" s="63" t="str">
        <f>IF(AND($C$10&gt;=$BQ23,$C$10&lt;$BQ24),$C$10*BM23+BN23,"")</f>
        <v/>
      </c>
      <c r="BV23" s="63" t="str">
        <f>IF(AND($C$10&gt;=$BQ23,$C$10&lt;$BQ24),$C$10*BO23+BP23,"")</f>
        <v/>
      </c>
      <c r="BW23" s="63"/>
    </row>
    <row r="24" spans="1:83" ht="16.5" thickBot="1" x14ac:dyDescent="0.3">
      <c r="A24" s="4"/>
      <c r="B24" s="18" t="s">
        <v>69</v>
      </c>
      <c r="C24" s="17" t="s">
        <v>320</v>
      </c>
      <c r="D24" s="4"/>
      <c r="E24" s="92"/>
      <c r="F24" s="93"/>
      <c r="G24" s="360" t="s">
        <v>301</v>
      </c>
      <c r="H24" s="72"/>
      <c r="I24" s="72"/>
      <c r="J24" s="72"/>
      <c r="K24" s="131"/>
      <c r="L24" s="209"/>
      <c r="M24" s="209"/>
      <c r="N24" s="209"/>
      <c r="O24" s="209"/>
      <c r="P24" s="209"/>
      <c r="Q24" s="209"/>
      <c r="R24" s="209"/>
      <c r="S24" s="209"/>
      <c r="T24" s="226"/>
      <c r="U24" s="209"/>
      <c r="V24" s="209"/>
      <c r="W24" s="209"/>
      <c r="X24" s="209"/>
      <c r="Y24" s="131"/>
      <c r="Z24" s="131"/>
      <c r="AA24" s="63">
        <v>100</v>
      </c>
      <c r="AB24" s="63">
        <v>0.4</v>
      </c>
      <c r="AC24" s="63">
        <v>-3</v>
      </c>
      <c r="AD24" s="63">
        <v>0.41499999999999998</v>
      </c>
      <c r="AE24" s="63">
        <v>-10.75</v>
      </c>
      <c r="AF24" s="63">
        <v>0.4</v>
      </c>
      <c r="AG24" s="63">
        <v>-17</v>
      </c>
      <c r="AH24" s="63">
        <v>0.42</v>
      </c>
      <c r="AI24" s="63">
        <v>-24</v>
      </c>
      <c r="AJ24" s="63"/>
      <c r="AK24" s="63">
        <v>100</v>
      </c>
      <c r="AL24" s="63">
        <v>0.47</v>
      </c>
      <c r="AM24" s="63">
        <v>-2.5</v>
      </c>
      <c r="AN24" s="63">
        <v>0.44</v>
      </c>
      <c r="AO24" s="63">
        <v>-8</v>
      </c>
      <c r="AP24" s="63">
        <v>0.46</v>
      </c>
      <c r="AQ24" s="63">
        <v>-21</v>
      </c>
      <c r="AR24" s="63">
        <v>0.44</v>
      </c>
      <c r="AS24" s="63">
        <v>-23</v>
      </c>
      <c r="AT24" s="63">
        <v>0.52</v>
      </c>
      <c r="AU24" s="63">
        <v>-52</v>
      </c>
      <c r="AV24" s="63">
        <f t="shared" si="6"/>
        <v>100</v>
      </c>
      <c r="AW24" s="63" t="str">
        <f>IF(AND($C$10&gt;=$AV24,$C$10&lt;$AV25),$C$10*AB24+AC24,"")</f>
        <v/>
      </c>
      <c r="AX24" s="63" t="str">
        <f>IF(AND($C$10&gt;=$AV24,$C$10&lt;$AV25),$C$10*AD24+AE24,"")</f>
        <v/>
      </c>
      <c r="AY24" s="63" t="str">
        <f>IF(AND($C$10&gt;=$AV24,$C$10&lt;$AV25),$C$10*AF24+AG24,"")</f>
        <v/>
      </c>
      <c r="AZ24" s="63" t="str">
        <f>IF(AND($C$10&gt;=$AV24,$C$10&lt;$AV25),$C$10*AH24+AI24,"")</f>
        <v/>
      </c>
      <c r="BA24" s="63" t="str">
        <f>IF(AND($C$10&gt;=$AV24,$C$10&lt;$AV25),$C$10*AL24+AM24,"")</f>
        <v/>
      </c>
      <c r="BB24" s="63" t="str">
        <f>IF(AND($C$10&gt;=$AV24,$C$10&lt;$AV25),$C$10*AN24+AO24,"")</f>
        <v/>
      </c>
      <c r="BC24" s="63" t="str">
        <f>IF(AND($C$10&gt;=$AV24,$C$10&lt;$AV25),$C$10*AP24+AQ24,"")</f>
        <v/>
      </c>
      <c r="BD24" s="63" t="str">
        <f>IF(AND($C$10&gt;=$AV24,$C$10&lt;$AV25),$C$10*AR24+AS24,"")</f>
        <v/>
      </c>
      <c r="BE24" s="63" t="str">
        <f>IF(AND($C$10&gt;=$AV24,$C$10&lt;$AV25),$C$10*AT24+AU24,"")</f>
        <v/>
      </c>
      <c r="BF24" s="68">
        <v>150</v>
      </c>
      <c r="BG24" s="64">
        <v>0.5</v>
      </c>
      <c r="BH24" s="64">
        <v>-7</v>
      </c>
      <c r="BI24" s="64">
        <v>0.49</v>
      </c>
      <c r="BJ24" s="64">
        <v>-16.5</v>
      </c>
      <c r="BK24" s="64">
        <v>0.38</v>
      </c>
      <c r="BL24" s="64">
        <v>-11</v>
      </c>
      <c r="BM24" s="64">
        <v>0.33</v>
      </c>
      <c r="BN24" s="64">
        <v>-7.5</v>
      </c>
      <c r="BO24" s="64">
        <v>0</v>
      </c>
      <c r="BP24" s="64">
        <v>0</v>
      </c>
      <c r="BQ24" s="67">
        <v>150</v>
      </c>
      <c r="BR24" s="63" t="str">
        <f>IF(AND($C$10&gt;=$BQ24,$C$10&lt;$BQ25),$C$10*BG24+BH24,"")</f>
        <v/>
      </c>
      <c r="BS24" s="63" t="str">
        <f>IF(AND($C$10&gt;=$BQ24,$C$10&lt;$BQ25),$C$10*BI24+BJ24,"")</f>
        <v/>
      </c>
      <c r="BT24" s="63" t="str">
        <f>IF(AND($C$10&gt;=$BQ24,$C$10&lt;$BQ25),$C$10*BK24+BL24,"")</f>
        <v/>
      </c>
      <c r="BU24" s="63" t="str">
        <f>IF(AND($C$10&gt;=$BQ24,$C$10&lt;$BQ25),$C$10*BM24+BN24,"")</f>
        <v/>
      </c>
      <c r="BV24" s="63" t="str">
        <f>IF(AND($C$10&gt;=$BQ24,$C$10&lt;$BQ25),$C$10*BO24+BP24,"")</f>
        <v/>
      </c>
      <c r="BW24" s="63"/>
    </row>
    <row r="25" spans="1:83" ht="16.5" thickBot="1" x14ac:dyDescent="0.3">
      <c r="A25" s="4"/>
      <c r="B25" s="18" t="s">
        <v>18</v>
      </c>
      <c r="C25" s="19" t="s">
        <v>21</v>
      </c>
      <c r="D25" s="20" t="s">
        <v>19</v>
      </c>
      <c r="E25" s="21" t="s">
        <v>35</v>
      </c>
      <c r="F25" s="93"/>
      <c r="G25" s="353" t="s">
        <v>306</v>
      </c>
      <c r="H25" s="72"/>
      <c r="I25" s="72"/>
      <c r="J25" s="72"/>
      <c r="K25" s="131"/>
      <c r="L25" s="209"/>
      <c r="M25" s="209"/>
      <c r="N25" s="209"/>
      <c r="O25" s="209"/>
      <c r="P25" s="209"/>
      <c r="Q25" s="209"/>
      <c r="R25" s="209"/>
      <c r="S25" s="209"/>
      <c r="T25" s="226"/>
      <c r="U25" s="209"/>
      <c r="V25" s="209"/>
      <c r="W25" s="209"/>
      <c r="X25" s="209"/>
      <c r="Y25" s="131"/>
      <c r="Z25" s="131"/>
      <c r="AA25" s="63">
        <v>150</v>
      </c>
      <c r="AB25" s="63">
        <v>0.42</v>
      </c>
      <c r="AC25" s="63">
        <v>-6</v>
      </c>
      <c r="AD25" s="63">
        <v>0.40500000000000003</v>
      </c>
      <c r="AE25" s="63">
        <v>-9.25</v>
      </c>
      <c r="AF25" s="63">
        <v>0.41</v>
      </c>
      <c r="AG25" s="63">
        <v>-18.5</v>
      </c>
      <c r="AH25" s="63">
        <v>0.36</v>
      </c>
      <c r="AI25" s="63">
        <v>-15</v>
      </c>
      <c r="AJ25" s="63"/>
      <c r="AK25" s="63">
        <v>150</v>
      </c>
      <c r="AL25" s="63">
        <v>0.52</v>
      </c>
      <c r="AM25" s="63">
        <v>-10</v>
      </c>
      <c r="AN25" s="63">
        <v>0.51</v>
      </c>
      <c r="AO25" s="63">
        <v>-18.5</v>
      </c>
      <c r="AP25" s="63">
        <v>0.4</v>
      </c>
      <c r="AQ25" s="63">
        <v>-12</v>
      </c>
      <c r="AR25" s="63">
        <v>0.35</v>
      </c>
      <c r="AS25" s="63">
        <v>-9.5</v>
      </c>
      <c r="AT25" s="63">
        <v>0.47</v>
      </c>
      <c r="AU25" s="63">
        <v>-44.5</v>
      </c>
      <c r="AV25" s="63">
        <f t="shared" si="6"/>
        <v>150</v>
      </c>
      <c r="AW25" s="63" t="str">
        <f>IF(AND($C$10&gt;=$AV25,$C$10&lt;$AV26),$C$10*AB25+AC25,"")</f>
        <v/>
      </c>
      <c r="AX25" s="63" t="str">
        <f>IF(AND($C$10&gt;=$AV25,$C$10&lt;$AV26),$C$10*AD25+AE25,"")</f>
        <v/>
      </c>
      <c r="AY25" s="63" t="str">
        <f>IF(AND($C$10&gt;=$AV25,$C$10&lt;$AV26),$C$10*AF25+AG25,"")</f>
        <v/>
      </c>
      <c r="AZ25" s="63" t="str">
        <f>IF(AND($C$10&gt;=$AV25,$C$10&lt;$AV26),$C$10*AH25+AI25,"")</f>
        <v/>
      </c>
      <c r="BA25" s="63" t="str">
        <f>IF(AND($C$10&gt;=$AV25,$C$10&lt;$AV26),$C$10*AL25+AM25,"")</f>
        <v/>
      </c>
      <c r="BB25" s="63" t="str">
        <f>IF(AND($C$10&gt;=$AV25,$C$10&lt;$AV26),$C$10*AN25+AO25,"")</f>
        <v/>
      </c>
      <c r="BC25" s="63" t="str">
        <f>IF(AND($C$10&gt;=$AV25,$C$10&lt;$AV26),$C$10*AP25+AQ25,"")</f>
        <v/>
      </c>
      <c r="BD25" s="63" t="str">
        <f>IF(AND($C$10&gt;=$AV25,$C$10&lt;$AV26),$C$10*AR25+AS25,"")</f>
        <v/>
      </c>
      <c r="BE25" s="63" t="str">
        <f>IF(AND($C$10&gt;=$AV25,$C$10&lt;$AV26),$C$10*AT25+AU25,"")</f>
        <v/>
      </c>
      <c r="BF25" s="68">
        <v>250</v>
      </c>
      <c r="BG25" s="64">
        <v>0.4</v>
      </c>
      <c r="BH25" s="64">
        <v>18</v>
      </c>
      <c r="BI25" s="64">
        <v>0.44545454545454544</v>
      </c>
      <c r="BJ25" s="64">
        <v>-5.3636363636363455</v>
      </c>
      <c r="BK25" s="64">
        <v>0.45454545454545453</v>
      </c>
      <c r="BL25" s="64">
        <v>-29.636363636363626</v>
      </c>
      <c r="BM25" s="64">
        <v>0.35454545454545455</v>
      </c>
      <c r="BN25" s="64">
        <v>-13.63636363636364</v>
      </c>
      <c r="BO25" s="64">
        <v>0.40909090909090912</v>
      </c>
      <c r="BP25" s="64">
        <v>-33.27272727272728</v>
      </c>
      <c r="BQ25" s="67">
        <v>250</v>
      </c>
      <c r="BR25" s="63" t="str">
        <f>IF(AND($C$10&gt;=$BQ25,$C$10&lt;$BQ26),$C$10*BG25+BH25,"")</f>
        <v/>
      </c>
      <c r="BS25" s="63" t="str">
        <f>IF(AND($C$10&gt;=$BQ25,$C$10&lt;$BQ26),$C$10*BI25+BJ25,"")</f>
        <v/>
      </c>
      <c r="BT25" s="63" t="str">
        <f>IF(AND($C$10&gt;=$BQ25,$C$10&lt;$BQ26),$C$10*BK25+BL25,"")</f>
        <v/>
      </c>
      <c r="BU25" s="63" t="str">
        <f>IF(AND($C$10&gt;=$BQ25,$C$10&lt;$BQ26),$C$10*BM25+BN25,"")</f>
        <v/>
      </c>
      <c r="BV25" s="63" t="str">
        <f>IF(AND($C$10&gt;=$BQ25,$C$10&lt;$BQ26),$C$10*BO25+BP25,"")</f>
        <v/>
      </c>
      <c r="BW25" s="63"/>
    </row>
    <row r="26" spans="1:83" ht="15" thickBot="1" x14ac:dyDescent="0.25">
      <c r="A26" s="4"/>
      <c r="B26" s="95" t="s">
        <v>38</v>
      </c>
      <c r="C26" s="23" t="s">
        <v>20</v>
      </c>
      <c r="D26" s="23" t="s">
        <v>20</v>
      </c>
      <c r="E26" s="24" t="s">
        <v>36</v>
      </c>
      <c r="F26" s="59"/>
      <c r="G26" s="353" t="s">
        <v>302</v>
      </c>
      <c r="H26" s="73"/>
      <c r="I26" s="73"/>
      <c r="J26" s="73"/>
      <c r="K26" s="131"/>
      <c r="L26" s="209"/>
      <c r="M26" s="209"/>
      <c r="N26" s="209"/>
      <c r="O26" s="209"/>
      <c r="P26" s="209"/>
      <c r="Q26" s="209"/>
      <c r="R26" s="209"/>
      <c r="S26" s="209"/>
      <c r="T26" s="226"/>
      <c r="U26" s="209"/>
      <c r="V26" s="209"/>
      <c r="W26" s="209"/>
      <c r="X26" s="209"/>
      <c r="Y26" s="131"/>
      <c r="Z26" s="131"/>
      <c r="AA26" s="63">
        <v>250</v>
      </c>
      <c r="AB26" s="63">
        <v>0.39090909090909093</v>
      </c>
      <c r="AC26" s="63">
        <v>1.2727272727272521</v>
      </c>
      <c r="AD26" s="63">
        <v>0.40909090909090912</v>
      </c>
      <c r="AE26" s="63">
        <v>-10.27272727272728</v>
      </c>
      <c r="AF26" s="63">
        <v>0.39090909090909093</v>
      </c>
      <c r="AG26" s="63">
        <v>-13.727272727272748</v>
      </c>
      <c r="AH26" s="63">
        <v>0.39090909090909093</v>
      </c>
      <c r="AI26" s="63">
        <v>-22.727272727272748</v>
      </c>
      <c r="AJ26" s="63"/>
      <c r="AK26" s="63">
        <v>250</v>
      </c>
      <c r="AL26" s="63">
        <v>0.45454545454545453</v>
      </c>
      <c r="AM26" s="63">
        <v>6.363636363636374</v>
      </c>
      <c r="AN26" s="63">
        <v>0.49090909090909091</v>
      </c>
      <c r="AO26" s="63">
        <v>-13.72727272727272</v>
      </c>
      <c r="AP26" s="63">
        <v>0.44545454545454544</v>
      </c>
      <c r="AQ26" s="63">
        <v>-23.363636363636346</v>
      </c>
      <c r="AR26" s="63">
        <v>0.34545454545454546</v>
      </c>
      <c r="AS26" s="63">
        <v>-8.3636363636363598</v>
      </c>
      <c r="AT26" s="63">
        <v>0.4</v>
      </c>
      <c r="AU26" s="63">
        <v>-27</v>
      </c>
      <c r="AV26" s="63">
        <f t="shared" si="6"/>
        <v>250</v>
      </c>
      <c r="AW26" s="63" t="str">
        <f>IF(AND($C$10&gt;=$AV26,$C$10&lt;$AV27),$C$10*AB26+AC26,"")</f>
        <v/>
      </c>
      <c r="AX26" s="63" t="str">
        <f>IF(AND($C$10&gt;=$AV26,$C$10&lt;$AV27),$C$10*AD26+AE26,"")</f>
        <v/>
      </c>
      <c r="AY26" s="63" t="str">
        <f>IF(AND($C$10&gt;=$AV26,$C$10&lt;$AV27),$C$10*AF26+AG26,"")</f>
        <v/>
      </c>
      <c r="AZ26" s="63" t="str">
        <f>IF(AND($C$10&gt;=$AV26,$C$10&lt;$AV27),$C$10*AH26+AI26,"")</f>
        <v/>
      </c>
      <c r="BA26" s="63" t="str">
        <f>IF(AND($C$10&gt;=$AV26,$C$10&lt;$AV27),$C$10*AL26+AM26,"")</f>
        <v/>
      </c>
      <c r="BB26" s="63" t="str">
        <f>IF(AND($C$10&gt;=$AV26,$C$10&lt;$AV27),$C$10*AN26+AO26,"")</f>
        <v/>
      </c>
      <c r="BC26" s="63" t="str">
        <f>IF(AND($C$10&gt;=$AV26,$C$10&lt;$AV27),$C$10*AP26+AQ26,"")</f>
        <v/>
      </c>
      <c r="BD26" s="63" t="str">
        <f>IF(AND($C$10&gt;=$AV26,$C$10&lt;$AV27),$C$10*AR26+AS26,"")</f>
        <v/>
      </c>
      <c r="BE26" s="63" t="str">
        <f>IF(AND($C$10&gt;=$AV26,$C$10&lt;$AV27),$C$10*AT26+AU26,"")</f>
        <v/>
      </c>
      <c r="BF26" s="68">
        <v>360</v>
      </c>
      <c r="BG26" s="64">
        <v>0.4</v>
      </c>
      <c r="BH26" s="64">
        <v>18</v>
      </c>
      <c r="BI26" s="64">
        <v>0.44545454545454544</v>
      </c>
      <c r="BJ26" s="64">
        <v>-5.3636363636363455</v>
      </c>
      <c r="BK26" s="64">
        <v>0.45</v>
      </c>
      <c r="BL26" s="64">
        <v>-28</v>
      </c>
      <c r="BM26" s="64">
        <v>0.35454545454545455</v>
      </c>
      <c r="BN26" s="64">
        <v>-13.63636363636364</v>
      </c>
      <c r="BO26" s="64">
        <v>0.40909090909090912</v>
      </c>
      <c r="BP26" s="64">
        <v>-33.27272727272728</v>
      </c>
      <c r="BQ26" s="67">
        <v>360</v>
      </c>
      <c r="BR26" s="63" t="str">
        <f>IF(AND($C$10&gt;=$BQ26,$C$10&lt;$BQ27),$C$10*BG26+BH26,"")</f>
        <v/>
      </c>
      <c r="BS26" s="63" t="str">
        <f>IF(AND($C$10&gt;=$BQ26,$C$10&lt;$BQ27),$C$10*BI26+BJ26,"")</f>
        <v/>
      </c>
      <c r="BT26" s="63" t="str">
        <f>IF(AND($C$10&gt;=$BQ26,$C$10&lt;$BQ27),$C$10*BK26+BL26,"")</f>
        <v/>
      </c>
      <c r="BU26" s="63" t="str">
        <f>IF(AND($C$10&gt;=$BQ26,$C$10&lt;$BQ27),$C$10*BM26+BN26,"")</f>
        <v/>
      </c>
      <c r="BV26" s="63" t="str">
        <f>IF(AND($C$10&gt;=$BQ26,$C$10&lt;$BQ27),$C$10*BO26+BP26,"")</f>
        <v/>
      </c>
      <c r="BW26" s="63"/>
    </row>
    <row r="27" spans="1:83" x14ac:dyDescent="0.2">
      <c r="A27" s="350" t="s">
        <v>311</v>
      </c>
      <c r="B27" s="25" t="s">
        <v>2</v>
      </c>
      <c r="C27" s="7">
        <f t="shared" ref="C27:C34" si="7">IF($B$10&lt;45,0,IF((B$10-AC58)/AB58&gt;225,0,ROUND((B$10-AC58)/AB58,0)))</f>
        <v>0</v>
      </c>
      <c r="D27" s="7">
        <f>IF(AND($D$10&gt;=$BA$8,$D$10&lt;$BB$8),ROUND(SUM(BR9:BR14),0),IF(AND($D$10&gt;=$BB$8,$D$10&lt;$BC$8),ROUND(SUM(BS9:BS14),0),IF(AND($D$10&gt;=$BC$8,$D$10&lt;$BD$8),ROUND(SUM(BT9:BT14),0),IF(AND($D$10&gt;=$BD$8,$D$10&lt;$BE$8),ROUND(SUM(BU9:BU14),0),IF(AND($D$10&gt;=$BE$8,$D$10&lt;=500),ROUND(SUM(BV9:BV14),0),0)))))</f>
        <v>0</v>
      </c>
      <c r="E27" s="8">
        <f>D27-$E$10</f>
        <v>0</v>
      </c>
      <c r="F27" s="59"/>
      <c r="G27" s="353" t="s">
        <v>303</v>
      </c>
      <c r="H27" s="73"/>
      <c r="I27" s="73"/>
      <c r="J27" s="73"/>
      <c r="K27" s="131"/>
      <c r="L27" s="209"/>
      <c r="M27" s="209"/>
      <c r="N27" s="209"/>
      <c r="O27" s="209"/>
      <c r="P27" s="209"/>
      <c r="Q27" s="209"/>
      <c r="R27" s="209"/>
      <c r="S27" s="209"/>
      <c r="T27" s="226"/>
      <c r="U27" s="209"/>
      <c r="V27" s="209"/>
      <c r="W27" s="209"/>
      <c r="X27" s="209"/>
      <c r="Y27" s="131"/>
      <c r="Z27" s="131"/>
      <c r="AA27" s="63">
        <v>382</v>
      </c>
      <c r="AB27" s="63"/>
      <c r="AC27" s="63"/>
      <c r="AD27" s="63"/>
      <c r="AE27" s="63"/>
      <c r="AF27" s="63"/>
      <c r="AG27" s="63"/>
      <c r="AH27" s="63"/>
      <c r="AI27" s="63"/>
      <c r="AJ27" s="63"/>
      <c r="AK27" s="63">
        <v>360</v>
      </c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>
        <v>401</v>
      </c>
      <c r="AW27" s="63"/>
      <c r="AX27" s="63"/>
      <c r="AY27" s="63"/>
      <c r="AZ27" s="63"/>
      <c r="BA27" s="63"/>
      <c r="BB27" s="63"/>
      <c r="BC27" s="63"/>
      <c r="BD27" s="63"/>
      <c r="BE27" s="63"/>
      <c r="BF27" s="66">
        <v>400</v>
      </c>
      <c r="BG27" s="64"/>
      <c r="BH27" s="64"/>
      <c r="BI27" s="64"/>
      <c r="BJ27" s="64"/>
      <c r="BK27" s="64"/>
      <c r="BL27" s="64"/>
      <c r="BM27" s="64"/>
      <c r="BN27" s="64"/>
      <c r="BO27" s="64"/>
      <c r="BP27" s="63"/>
      <c r="BQ27" s="67">
        <v>401</v>
      </c>
      <c r="BR27" s="63"/>
      <c r="BS27" s="63"/>
      <c r="BT27" s="63"/>
      <c r="BU27" s="63"/>
      <c r="BV27" s="63"/>
      <c r="BW27" s="63"/>
    </row>
    <row r="28" spans="1:83" x14ac:dyDescent="0.2">
      <c r="A28" s="350" t="s">
        <v>311</v>
      </c>
      <c r="B28" s="26" t="s">
        <v>9</v>
      </c>
      <c r="C28" s="7">
        <f t="shared" si="7"/>
        <v>0</v>
      </c>
      <c r="D28" s="9">
        <f>IF(AND($D$10&gt;=$BA$8,$D$10&lt;$BB$8),ROUND(SUM(BR16:BR21),0),IF(AND($D$10&gt;=$BB$8,$D$10&lt;$BC$8),ROUND(SUM(BS16:BS21),0),IF(AND($D$10&gt;=$BC$8,$D$10&lt;$BD$8),ROUND(SUM(BT16:BT21),0),IF(AND($D$10&gt;=$BD$8,$D$10&lt;$BE$8),ROUND(SUM(BU16:BU21),0),IF(AND($D$10&gt;=$BE$8,$D$10&lt;=500),ROUND(SUM(BV16:BV21),0),0)))))</f>
        <v>0</v>
      </c>
      <c r="E28" s="8">
        <f t="shared" ref="E28:E34" si="8">D28-$E$10</f>
        <v>0</v>
      </c>
      <c r="F28" s="59"/>
      <c r="G28" s="353" t="s">
        <v>326</v>
      </c>
      <c r="H28" s="73"/>
      <c r="I28" s="73"/>
      <c r="J28" s="73"/>
      <c r="K28" s="131"/>
      <c r="L28" s="209"/>
      <c r="M28" s="209"/>
      <c r="N28" s="209"/>
      <c r="O28" s="209"/>
      <c r="P28" s="209"/>
      <c r="Q28" s="209"/>
      <c r="R28" s="209"/>
      <c r="S28" s="209"/>
      <c r="T28" s="226"/>
      <c r="U28" s="209"/>
      <c r="V28" s="209"/>
      <c r="W28" s="209"/>
      <c r="X28" s="209"/>
      <c r="Y28" s="131"/>
      <c r="Z28" s="131"/>
      <c r="AA28" s="63" t="s">
        <v>12</v>
      </c>
      <c r="AB28" s="63" t="s">
        <v>10</v>
      </c>
      <c r="AC28" s="63"/>
      <c r="AD28" s="63" t="s">
        <v>5</v>
      </c>
      <c r="AE28" s="63"/>
      <c r="AF28" s="63" t="s">
        <v>6</v>
      </c>
      <c r="AG28" s="63"/>
      <c r="AH28" s="63" t="s">
        <v>7</v>
      </c>
      <c r="AI28" s="63"/>
      <c r="AJ28" s="63"/>
      <c r="AK28" s="63" t="s">
        <v>12</v>
      </c>
      <c r="AL28" s="63" t="s">
        <v>3</v>
      </c>
      <c r="AM28" s="63"/>
      <c r="AN28" s="63" t="s">
        <v>4</v>
      </c>
      <c r="AO28" s="63"/>
      <c r="AP28" s="63" t="s">
        <v>5</v>
      </c>
      <c r="AQ28" s="63"/>
      <c r="AR28" s="63" t="s">
        <v>6</v>
      </c>
      <c r="AS28" s="63"/>
      <c r="AT28" s="63" t="s">
        <v>7</v>
      </c>
      <c r="AU28" s="63"/>
      <c r="AV28" s="63" t="str">
        <f t="shared" si="6"/>
        <v>Q</v>
      </c>
      <c r="AW28" s="63">
        <v>50</v>
      </c>
      <c r="AX28" s="63">
        <v>201</v>
      </c>
      <c r="AY28" s="63">
        <v>301</v>
      </c>
      <c r="AZ28" s="63">
        <v>401</v>
      </c>
      <c r="BA28" s="63">
        <v>50</v>
      </c>
      <c r="BB28" s="63">
        <v>101</v>
      </c>
      <c r="BC28" s="63">
        <v>201</v>
      </c>
      <c r="BD28" s="63">
        <v>301</v>
      </c>
      <c r="BE28" s="63">
        <v>401</v>
      </c>
      <c r="BF28" s="66" t="s">
        <v>12</v>
      </c>
      <c r="BG28" s="63">
        <v>50</v>
      </c>
      <c r="BH28" s="63"/>
      <c r="BI28" s="63">
        <v>101</v>
      </c>
      <c r="BJ28" s="63"/>
      <c r="BK28" s="63">
        <v>201</v>
      </c>
      <c r="BL28" s="63"/>
      <c r="BM28" s="63">
        <v>301</v>
      </c>
      <c r="BN28" s="63"/>
      <c r="BO28" s="63">
        <v>401</v>
      </c>
      <c r="BP28" s="63"/>
      <c r="BQ28" s="67" t="s">
        <v>12</v>
      </c>
      <c r="BR28" s="63">
        <v>50</v>
      </c>
      <c r="BS28" s="63">
        <v>101</v>
      </c>
      <c r="BT28" s="63">
        <v>201</v>
      </c>
      <c r="BU28" s="63">
        <v>301</v>
      </c>
      <c r="BV28" s="63">
        <v>401</v>
      </c>
      <c r="BW28" s="63"/>
    </row>
    <row r="29" spans="1:83" ht="14.25" x14ac:dyDescent="0.2">
      <c r="A29" s="350" t="s">
        <v>312</v>
      </c>
      <c r="B29" s="26" t="s">
        <v>11</v>
      </c>
      <c r="C29" s="7">
        <f t="shared" si="7"/>
        <v>0</v>
      </c>
      <c r="D29" s="9">
        <f>IF(AND($D$10&gt;=$BA$8,$D$10&lt;$BB$8),ROUND(SUM(BR23:BR27),0),IF(AND($D$10&gt;=$BB$8,$D$10&lt;$BC$8),ROUND(SUM(BS23:BS27),0),IF(AND($D$10&gt;=$BC$8,$D$10&lt;$BD$8),ROUND(SUM(BT23:BT27),0),IF(AND($D$10&gt;=$BD$8,$D$10&lt;$BE$8),ROUND(SUM(BU23:BU27),0),IF(AND($D$10&gt;=$BE$8,$D$10&lt;=500),ROUND(SUM(BV23:BV27),0),0)))))</f>
        <v>0</v>
      </c>
      <c r="E29" s="8">
        <f t="shared" si="8"/>
        <v>0</v>
      </c>
      <c r="F29" s="59"/>
      <c r="G29" s="353" t="s">
        <v>304</v>
      </c>
      <c r="H29" s="73"/>
      <c r="I29" s="349"/>
      <c r="J29" s="73"/>
      <c r="K29" s="131"/>
      <c r="L29" s="209"/>
      <c r="M29" s="209"/>
      <c r="N29" s="209"/>
      <c r="O29" s="209"/>
      <c r="P29" s="209"/>
      <c r="Q29" s="209"/>
      <c r="R29" s="209"/>
      <c r="S29" s="209"/>
      <c r="T29" s="226"/>
      <c r="U29" s="209"/>
      <c r="V29" s="209"/>
      <c r="W29" s="209"/>
      <c r="X29" s="209"/>
      <c r="Y29" s="131"/>
      <c r="Z29" s="131"/>
      <c r="AA29" s="63">
        <v>50</v>
      </c>
      <c r="AB29" s="63">
        <v>0.47</v>
      </c>
      <c r="AC29" s="63">
        <v>-4.5</v>
      </c>
      <c r="AD29" s="63">
        <v>0.43</v>
      </c>
      <c r="AE29" s="63">
        <v>-4.5</v>
      </c>
      <c r="AF29" s="63">
        <v>0.42</v>
      </c>
      <c r="AG29" s="63">
        <v>-10</v>
      </c>
      <c r="AH29" s="63">
        <v>0</v>
      </c>
      <c r="AI29" s="63">
        <v>0</v>
      </c>
      <c r="AJ29" s="63"/>
      <c r="AK29" s="63">
        <v>50</v>
      </c>
      <c r="AL29" s="63">
        <v>0.56000000000000005</v>
      </c>
      <c r="AM29" s="63">
        <v>-4.0000000000000071</v>
      </c>
      <c r="AN29" s="63">
        <v>0.5</v>
      </c>
      <c r="AO29" s="63">
        <v>-9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f t="shared" si="6"/>
        <v>50</v>
      </c>
      <c r="AW29" s="63" t="str">
        <f>IF(AND($C$10&gt;=$AV29,$C$10&lt;$AV30),$C$10*AB29+AC29,"")</f>
        <v/>
      </c>
      <c r="AX29" s="63" t="str">
        <f>IF(AND($C$10&gt;=$AV29,$C$10&lt;$AV30),$C$10*AD29+AE29,"")</f>
        <v/>
      </c>
      <c r="AY29" s="63" t="str">
        <f>IF(AND($C$10&gt;=$AV29,$C$10&lt;$AV30),$C$10*AF29+AG29,"")</f>
        <v/>
      </c>
      <c r="AZ29" s="63" t="str">
        <f>IF(AND($C$10&gt;=$AV29,$C$10&lt;$AV30),$C$10*AH29+AI29,"")</f>
        <v/>
      </c>
      <c r="BA29" s="63" t="str">
        <f>IF(AND($C$10&gt;=$AV29,$C$10&lt;$AV30),$C$10*AL29+AM29,"")</f>
        <v/>
      </c>
      <c r="BB29" s="63" t="str">
        <f>IF(AND($C$10&gt;=$AV29,$C$10&lt;$AV30),$C$10*AN29+AO29,"")</f>
        <v/>
      </c>
      <c r="BC29" s="63" t="str">
        <f>IF(AND($C$10&gt;=$AV29,$C$10&lt;$AV30),$C$10*AP29+AQ29,"")</f>
        <v/>
      </c>
      <c r="BD29" s="63" t="str">
        <f>IF(AND($C$10&gt;=$AV29,$C$10&lt;$AV30),$C$10*AR29+AS29,"")</f>
        <v/>
      </c>
      <c r="BE29" s="63" t="str">
        <f>IF(AND($C$10&gt;=$AV29,$C$10&lt;$AV30),$C$10*AT29+AU29,"")</f>
        <v/>
      </c>
      <c r="BF29" s="68">
        <v>50</v>
      </c>
      <c r="BG29" s="64">
        <v>0.56499999999999995</v>
      </c>
      <c r="BH29" s="64">
        <v>-5.7499999999999858</v>
      </c>
      <c r="BI29" s="64">
        <v>0.49</v>
      </c>
      <c r="BJ29" s="64">
        <v>-8.5</v>
      </c>
      <c r="BK29" s="64">
        <v>0</v>
      </c>
      <c r="BL29" s="64">
        <v>0</v>
      </c>
      <c r="BM29" s="64">
        <v>0</v>
      </c>
      <c r="BN29" s="64">
        <v>0</v>
      </c>
      <c r="BO29" s="64">
        <v>0</v>
      </c>
      <c r="BP29" s="64">
        <v>0</v>
      </c>
      <c r="BQ29" s="67">
        <v>50</v>
      </c>
      <c r="BR29" s="63" t="str">
        <f>IF(AND($C$10&gt;=$BQ29,$C$10&lt;$BQ30),$C$10*BG29+BH29,"")</f>
        <v/>
      </c>
      <c r="BS29" s="63" t="str">
        <f>IF(AND($C$10&gt;=$BQ29,$C$10&lt;$BQ30),$C$10*BI29+BJ29,"")</f>
        <v/>
      </c>
      <c r="BT29" s="63" t="str">
        <f>IF(AND($C$10&gt;=$BQ29,$C$10&lt;$BQ30),$C$10*BK29+BL29,"")</f>
        <v/>
      </c>
      <c r="BU29" s="63" t="str">
        <f>IF(AND($C$10&gt;=$BQ29,$C$10&lt;$BQ30),$C$10*BM29+BN29,"")</f>
        <v/>
      </c>
      <c r="BV29" s="63" t="str">
        <f>IF(AND($C$10&gt;=$BQ29,$C$10&lt;$BQ30),$C$10*BO29+BP29,"")</f>
        <v/>
      </c>
      <c r="BW29" s="63"/>
      <c r="CE29" s="47"/>
    </row>
    <row r="30" spans="1:83" ht="14.25" x14ac:dyDescent="0.2">
      <c r="A30" s="354" t="s">
        <v>313</v>
      </c>
      <c r="B30" s="26" t="s">
        <v>12</v>
      </c>
      <c r="C30" s="7">
        <f t="shared" si="7"/>
        <v>0</v>
      </c>
      <c r="D30" s="9">
        <f>IF(AND($D$10&gt;=$BA$8,$D$10&lt;$BB$8),ROUND(SUM(BR29:BR33),0),IF(AND($D$10&gt;=$BB$8,$D$10&lt;$BC$8),ROUND(SUM(BS29:BS33),0),IF(AND($D$10&gt;=$BC$8,$D$10&lt;$BD$8),ROUND(SUM(BT29:BT33),0),IF(AND($D$10&gt;=$BD$8,$D$10&lt;$BE$8),ROUND(SUM(BU29:BU33),0),IF(AND($D$10&gt;=$BE$8,$D$10&lt;=500),ROUND(SUM(BV29:BV33),0),0)))))</f>
        <v>0</v>
      </c>
      <c r="E30" s="8">
        <f t="shared" si="8"/>
        <v>0</v>
      </c>
      <c r="F30" s="59"/>
      <c r="G30" s="353" t="s">
        <v>305</v>
      </c>
      <c r="H30" s="73"/>
      <c r="I30" s="348"/>
      <c r="J30" s="73"/>
      <c r="K30" s="131"/>
      <c r="L30" s="209"/>
      <c r="M30" s="209"/>
      <c r="N30" s="209"/>
      <c r="O30" s="209"/>
      <c r="P30" s="209"/>
      <c r="Q30" s="209"/>
      <c r="R30" s="209"/>
      <c r="S30" s="209"/>
      <c r="T30" s="226"/>
      <c r="U30" s="209"/>
      <c r="V30" s="209"/>
      <c r="W30" s="209"/>
      <c r="X30" s="209"/>
      <c r="Y30" s="131"/>
      <c r="Z30" s="131"/>
      <c r="AA30" s="63">
        <v>100</v>
      </c>
      <c r="AB30" s="63">
        <v>0.47</v>
      </c>
      <c r="AC30" s="63">
        <v>-4.5</v>
      </c>
      <c r="AD30" s="63">
        <v>0.43</v>
      </c>
      <c r="AE30" s="63">
        <v>-4.5</v>
      </c>
      <c r="AF30" s="63">
        <v>0.42</v>
      </c>
      <c r="AG30" s="63">
        <v>-10</v>
      </c>
      <c r="AH30" s="63">
        <v>0.42</v>
      </c>
      <c r="AI30" s="63">
        <v>-15</v>
      </c>
      <c r="AJ30" s="63"/>
      <c r="AK30" s="63">
        <v>100</v>
      </c>
      <c r="AL30" s="63">
        <v>0.56000000000000005</v>
      </c>
      <c r="AM30" s="63">
        <v>-4.0000000000000142</v>
      </c>
      <c r="AN30" s="63">
        <v>0.5</v>
      </c>
      <c r="AO30" s="63">
        <v>-9</v>
      </c>
      <c r="AP30" s="63">
        <v>0.5</v>
      </c>
      <c r="AQ30" s="63">
        <v>-22</v>
      </c>
      <c r="AR30" s="63">
        <v>0.54</v>
      </c>
      <c r="AS30" s="63">
        <v>-30</v>
      </c>
      <c r="AT30" s="63">
        <v>0.68</v>
      </c>
      <c r="AU30" s="63">
        <v>-68</v>
      </c>
      <c r="AV30" s="63">
        <f t="shared" si="6"/>
        <v>100</v>
      </c>
      <c r="AW30" s="63" t="str">
        <f>IF(AND($C$10&gt;=$AV30,$C$10&lt;$AV31),$C$10*AB30+AC30,"")</f>
        <v/>
      </c>
      <c r="AX30" s="63" t="str">
        <f>IF(AND($C$10&gt;=$AV30,$C$10&lt;$AV31),$C$10*AD30+AE30,"")</f>
        <v/>
      </c>
      <c r="AY30" s="63" t="str">
        <f>IF(AND($C$10&gt;=$AV30,$C$10&lt;$AV31),$C$10*AF30+AG30,"")</f>
        <v/>
      </c>
      <c r="AZ30" s="63" t="str">
        <f>IF(AND($C$10&gt;=$AV30,$C$10&lt;$AV31),$C$10*AH30+AI30,"")</f>
        <v/>
      </c>
      <c r="BA30" s="63" t="str">
        <f>IF(AND($C$10&gt;=$AV30,$C$10&lt;$AV31),$C$10*AL30+AM30,"")</f>
        <v/>
      </c>
      <c r="BB30" s="63" t="str">
        <f>IF(AND($C$10&gt;=$AV30,$C$10&lt;$AV31),$C$10*AN30+AO30,"")</f>
        <v/>
      </c>
      <c r="BC30" s="63" t="str">
        <f>IF(AND($C$10&gt;=$AV30,$C$10&lt;$AV31),$C$10*AP30+AQ30,"")</f>
        <v/>
      </c>
      <c r="BD30" s="63" t="str">
        <f>IF(AND($C$10&gt;=$AV30,$C$10&lt;$AV31),$C$10*AR30+AS30,"")</f>
        <v/>
      </c>
      <c r="BE30" s="63" t="str">
        <f>IF(AND($C$10&gt;=$AV30,$C$10&lt;$AV31),$C$10*AT30+AU30,"")</f>
        <v/>
      </c>
      <c r="BF30" s="68">
        <v>150</v>
      </c>
      <c r="BG30" s="64">
        <v>0.51</v>
      </c>
      <c r="BH30" s="64">
        <v>2.5</v>
      </c>
      <c r="BI30" s="64">
        <v>0.54</v>
      </c>
      <c r="BJ30" s="64">
        <v>-16</v>
      </c>
      <c r="BK30" s="64">
        <v>0.45</v>
      </c>
      <c r="BL30" s="64">
        <v>-15.5</v>
      </c>
      <c r="BM30" s="64">
        <v>0.39</v>
      </c>
      <c r="BN30" s="64">
        <v>-13.5</v>
      </c>
      <c r="BO30" s="64">
        <v>0</v>
      </c>
      <c r="BP30" s="64">
        <v>0</v>
      </c>
      <c r="BQ30" s="67">
        <v>150</v>
      </c>
      <c r="BR30" s="63" t="str">
        <f>IF(AND($C$10&gt;=$BQ30,$C$10&lt;$BQ31),$C$10*BG30+BH30,"")</f>
        <v/>
      </c>
      <c r="BS30" s="63" t="str">
        <f>IF(AND($C$10&gt;=$BQ30,$C$10&lt;$BQ31),$C$10*BI30+BJ30,"")</f>
        <v/>
      </c>
      <c r="BT30" s="63" t="str">
        <f>IF(AND($C$10&gt;=$BQ30,$C$10&lt;$BQ31),$C$10*BK30+BL30,"")</f>
        <v/>
      </c>
      <c r="BU30" s="63" t="str">
        <f>IF(AND($C$10&gt;=$BQ30,$C$10&lt;$BQ31),$C$10*BM30+BN30,"")</f>
        <v/>
      </c>
      <c r="BV30" s="63" t="str">
        <f>IF(AND($C$10&gt;=$BQ30,$C$10&lt;$BQ31),$C$10*BO30+BP30,"")</f>
        <v/>
      </c>
      <c r="BW30" s="63"/>
    </row>
    <row r="31" spans="1:83" ht="14.25" x14ac:dyDescent="0.2">
      <c r="A31" s="350" t="s">
        <v>314</v>
      </c>
      <c r="B31" s="26" t="s">
        <v>13</v>
      </c>
      <c r="C31" s="7">
        <f t="shared" si="7"/>
        <v>0</v>
      </c>
      <c r="D31" s="9">
        <f>IF(AND($D$10&gt;=$BA$8,$D$10&lt;$BB$8),ROUND(SUM(BR35:BR39),0),IF(AND($D$10&gt;=$BB$8,$D$10&lt;$BC$8),ROUND(SUM(BS35:BS39),0),IF(AND($D$10&gt;=$BC$8,$D$10&lt;$BD$8),ROUND(SUM(BT35:BT39),0),IF(AND($D$10&gt;=$BD$8,$D$10&lt;$BE$8),ROUND(SUM(BU35:BU39),0),IF(AND($D$10&gt;=$BE$8,$D$10&lt;=500),ROUND(SUM(BV35:BV39),0),0)))))</f>
        <v>0</v>
      </c>
      <c r="E31" s="8">
        <f t="shared" si="8"/>
        <v>0</v>
      </c>
      <c r="F31" s="59"/>
      <c r="G31" s="353" t="s">
        <v>331</v>
      </c>
      <c r="H31" s="73"/>
      <c r="I31" s="73"/>
      <c r="J31" s="73"/>
      <c r="K31" s="131"/>
      <c r="L31" s="209"/>
      <c r="M31" s="209"/>
      <c r="N31" s="209"/>
      <c r="O31" s="209"/>
      <c r="P31" s="209"/>
      <c r="Q31" s="209"/>
      <c r="R31" s="209"/>
      <c r="S31" s="209"/>
      <c r="T31" s="226"/>
      <c r="U31" s="209"/>
      <c r="V31" s="209"/>
      <c r="W31" s="209"/>
      <c r="X31" s="209"/>
      <c r="Y31" s="131"/>
      <c r="Z31" s="131"/>
      <c r="AA31" s="63">
        <v>150</v>
      </c>
      <c r="AB31" s="63">
        <v>0.45</v>
      </c>
      <c r="AC31" s="63">
        <v>-1.5</v>
      </c>
      <c r="AD31" s="63">
        <v>0.44</v>
      </c>
      <c r="AE31" s="63">
        <v>-6</v>
      </c>
      <c r="AF31" s="63">
        <v>0.41</v>
      </c>
      <c r="AG31" s="63">
        <v>-8.5</v>
      </c>
      <c r="AH31" s="63">
        <v>0.39</v>
      </c>
      <c r="AI31" s="63">
        <v>-10.5</v>
      </c>
      <c r="AJ31" s="63"/>
      <c r="AK31" s="63">
        <v>150</v>
      </c>
      <c r="AL31" s="63">
        <v>0.55000000000000004</v>
      </c>
      <c r="AM31" s="63">
        <v>-2.5</v>
      </c>
      <c r="AN31" s="63">
        <v>0.56000000000000005</v>
      </c>
      <c r="AO31" s="63">
        <v>-18</v>
      </c>
      <c r="AP31" s="63">
        <v>0.46500000000000002</v>
      </c>
      <c r="AQ31" s="63">
        <v>-16.75</v>
      </c>
      <c r="AR31" s="63">
        <v>0.37</v>
      </c>
      <c r="AS31" s="63">
        <v>-4.5</v>
      </c>
      <c r="AT31" s="63">
        <v>0.5</v>
      </c>
      <c r="AU31" s="63">
        <v>-41</v>
      </c>
      <c r="AV31" s="63">
        <f t="shared" si="6"/>
        <v>150</v>
      </c>
      <c r="AW31" s="63" t="str">
        <f>IF(AND($C$10&gt;=$AV31,$C$10&lt;$AV32),$C$10*AB31+AC31,"")</f>
        <v/>
      </c>
      <c r="AX31" s="63" t="str">
        <f>IF(AND($C$10&gt;=$AV31,$C$10&lt;$AV32),$C$10*AD31+AE31,"")</f>
        <v/>
      </c>
      <c r="AY31" s="63" t="str">
        <f>IF(AND($C$10&gt;=$AV31,$C$10&lt;$AV32),$C$10*AF31+AG31,"")</f>
        <v/>
      </c>
      <c r="AZ31" s="63" t="str">
        <f>IF(AND($C$10&gt;=$AV31,$C$10&lt;$AV32),$C$10*AH31+AI31,"")</f>
        <v/>
      </c>
      <c r="BA31" s="63" t="str">
        <f>IF(AND($C$10&gt;=$AV31,$C$10&lt;$AV32),$C$10*AL31+AM31,"")</f>
        <v/>
      </c>
      <c r="BB31" s="63" t="str">
        <f>IF(AND($C$10&gt;=$AV31,$C$10&lt;$AV32),$C$10*AN31+AO31,"")</f>
        <v/>
      </c>
      <c r="BC31" s="63" t="str">
        <f>IF(AND($C$10&gt;=$AV31,$C$10&lt;$AV32),$C$10*AP31+AQ31,"")</f>
        <v/>
      </c>
      <c r="BD31" s="63" t="str">
        <f>IF(AND($C$10&gt;=$AV31,$C$10&lt;$AV32),$C$10*AR31+AS31,"")</f>
        <v/>
      </c>
      <c r="BE31" s="63" t="str">
        <f>IF(AND($C$10&gt;=$AV31,$C$10&lt;$AV32),$C$10*AT31+AU31,"")</f>
        <v/>
      </c>
      <c r="BF31" s="68">
        <v>250</v>
      </c>
      <c r="BG31" s="64">
        <v>0.56666666666666665</v>
      </c>
      <c r="BH31" s="64">
        <v>-11.666666666666657</v>
      </c>
      <c r="BI31" s="64">
        <v>0.48333333333333334</v>
      </c>
      <c r="BJ31" s="64">
        <v>-1.8333333333333428</v>
      </c>
      <c r="BK31" s="64">
        <v>0.51666666666666672</v>
      </c>
      <c r="BL31" s="64">
        <v>-32.166666666666686</v>
      </c>
      <c r="BM31" s="64">
        <v>0.36666666666666664</v>
      </c>
      <c r="BN31" s="64">
        <v>-7.6666666666666572</v>
      </c>
      <c r="BO31" s="64">
        <v>0.51666666666666672</v>
      </c>
      <c r="BP31" s="64">
        <v>-54.166666666666686</v>
      </c>
      <c r="BQ31" s="67">
        <v>250</v>
      </c>
      <c r="BR31" s="63" t="str">
        <f>IF(AND($C$10&gt;=$BQ31,$C$10&lt;$BQ32),$C$10*BG31+BH31,"")</f>
        <v/>
      </c>
      <c r="BS31" s="63" t="str">
        <f>IF(AND($C$10&gt;=$BQ31,$C$10&lt;$BQ32),$C$10*BI31+BJ31,"")</f>
        <v/>
      </c>
      <c r="BT31" s="63" t="str">
        <f>IF(AND($C$10&gt;=$BQ31,$C$10&lt;$BQ32),$C$10*BK31+BL31,"")</f>
        <v/>
      </c>
      <c r="BU31" s="63" t="str">
        <f>IF(AND($C$10&gt;=$BQ31,$C$10&lt;$BQ32),$C$10*BM31+BN31,"")</f>
        <v/>
      </c>
      <c r="BV31" s="63" t="str">
        <f>IF(AND($C$10&gt;=$BQ31,$C$10&lt;$BQ32),$C$10*BO31+BP31,"")</f>
        <v/>
      </c>
      <c r="BW31" s="63"/>
    </row>
    <row r="32" spans="1:83" ht="14.25" x14ac:dyDescent="0.2">
      <c r="A32" s="350" t="s">
        <v>315</v>
      </c>
      <c r="B32" s="26" t="s">
        <v>14</v>
      </c>
      <c r="C32" s="7">
        <f t="shared" si="7"/>
        <v>0</v>
      </c>
      <c r="D32" s="9">
        <f>IF(AND($D$10&gt;=$BA$8,$D$10&lt;$BB$8),ROUND(SUM(BR41:BR45),0),IF(AND($D$10&gt;=$BB$8,$D$10&lt;$BC$8),ROUND(SUM(BS41:BS45),0),IF(AND($D$10&gt;=$BC$8,$D$10&lt;$BD$8),ROUND(SUM(BT41:BT45),0),IF(AND($D$10&gt;=$BD$8,$D$10&lt;$BE$8),ROUND(SUM(BU41:BU45),0),IF(AND($D$10&gt;=$BE$8,$D$10&lt;=500),ROUND(SUM(BV41:BV45),0),0)))))</f>
        <v>0</v>
      </c>
      <c r="E32" s="8">
        <f t="shared" si="8"/>
        <v>0</v>
      </c>
      <c r="F32" s="59"/>
      <c r="G32" s="353" t="s">
        <v>330</v>
      </c>
      <c r="H32" s="73"/>
      <c r="I32" s="73"/>
      <c r="J32" s="73"/>
      <c r="K32" s="131"/>
      <c r="L32" s="209"/>
      <c r="M32" s="209"/>
      <c r="N32" s="209"/>
      <c r="O32" s="209"/>
      <c r="P32" s="209"/>
      <c r="Q32" s="209"/>
      <c r="R32" s="209"/>
      <c r="S32" s="209"/>
      <c r="T32" s="226"/>
      <c r="U32" s="209"/>
      <c r="V32" s="209"/>
      <c r="W32" s="209"/>
      <c r="X32" s="209"/>
      <c r="Y32" s="131"/>
      <c r="Z32" s="131"/>
      <c r="AA32" s="63">
        <v>250</v>
      </c>
      <c r="AB32" s="63">
        <v>0.46666666666666667</v>
      </c>
      <c r="AC32" s="63">
        <v>-5.6666666666666572</v>
      </c>
      <c r="AD32" s="63">
        <v>0.46666666666666667</v>
      </c>
      <c r="AE32" s="63">
        <v>-12.666666666666657</v>
      </c>
      <c r="AF32" s="63">
        <v>0.5</v>
      </c>
      <c r="AG32" s="63">
        <v>-31</v>
      </c>
      <c r="AH32" s="63">
        <v>0.41666666666666669</v>
      </c>
      <c r="AI32" s="63">
        <v>-17.166666666666686</v>
      </c>
      <c r="AJ32" s="63"/>
      <c r="AK32" s="63">
        <v>250</v>
      </c>
      <c r="AL32" s="63">
        <v>0.51666666666666672</v>
      </c>
      <c r="AM32" s="63">
        <v>5.8333333333333144</v>
      </c>
      <c r="AN32" s="63">
        <v>0.53333333333333333</v>
      </c>
      <c r="AO32" s="63">
        <v>-11.333333333333343</v>
      </c>
      <c r="AP32" s="63">
        <v>0.57499999999999996</v>
      </c>
      <c r="AQ32" s="63">
        <v>-44.25</v>
      </c>
      <c r="AR32" s="63">
        <v>0.4</v>
      </c>
      <c r="AS32" s="63">
        <v>-12</v>
      </c>
      <c r="AT32" s="63">
        <v>0.45</v>
      </c>
      <c r="AU32" s="63">
        <v>-28.5</v>
      </c>
      <c r="AV32" s="63">
        <f t="shared" si="6"/>
        <v>250</v>
      </c>
      <c r="AW32" s="63" t="str">
        <f>IF(AND($C$10&gt;=$AV32,$C$10&lt;$AV33),$C$10*AB32+AC32,"")</f>
        <v/>
      </c>
      <c r="AX32" s="63" t="str">
        <f>IF(AND($C$10&gt;=$AV32,$C$10&lt;$AV33),$C$10*AD32+AE32,"")</f>
        <v/>
      </c>
      <c r="AY32" s="63" t="str">
        <f>IF(AND($C$10&gt;=$AV32,$C$10&lt;$AV33),$C$10*AF32+AG32,"")</f>
        <v/>
      </c>
      <c r="AZ32" s="63" t="str">
        <f>IF(AND($C$10&gt;=$AV32,$C$10&lt;$AV33),$C$10*AH32+AI32,"")</f>
        <v/>
      </c>
      <c r="BA32" s="63" t="str">
        <f>IF(AND($C$10&gt;=$AV32,$C$10&lt;$AV33),$C$10*AL32+AM32,"")</f>
        <v/>
      </c>
      <c r="BB32" s="63" t="str">
        <f>IF(AND($C$10&gt;=$AV32,$C$10&lt;$AV33),$C$10*AN32+AO32,"")</f>
        <v/>
      </c>
      <c r="BC32" s="63" t="str">
        <f>IF(AND($C$10&gt;=$AV32,$C$10&lt;$AV33),$C$10*AP32+AQ32,"")</f>
        <v/>
      </c>
      <c r="BD32" s="63" t="str">
        <f>IF(AND($C$10&gt;=$AV32,$C$10&lt;$AV33),$C$10*AR32+AS32,"")</f>
        <v/>
      </c>
      <c r="BE32" s="63" t="str">
        <f>IF(AND($C$10&gt;=$AV32,$C$10&lt;$AV33),$C$10*AT32+AU32,"")</f>
        <v/>
      </c>
      <c r="BF32" s="68">
        <v>310</v>
      </c>
      <c r="BG32" s="64">
        <v>0.56666666666666665</v>
      </c>
      <c r="BH32" s="64">
        <v>-11.666666666666657</v>
      </c>
      <c r="BI32" s="64">
        <v>0.48333333333333334</v>
      </c>
      <c r="BJ32" s="64">
        <v>-1.8333333333333428</v>
      </c>
      <c r="BK32" s="64">
        <v>0.46666666666666667</v>
      </c>
      <c r="BL32" s="64">
        <v>-16.666666666666657</v>
      </c>
      <c r="BM32" s="64">
        <v>0.36666666666666664</v>
      </c>
      <c r="BN32" s="64">
        <v>-7.6666666666666572</v>
      </c>
      <c r="BO32" s="64">
        <v>0.51666666666666672</v>
      </c>
      <c r="BP32" s="64">
        <v>-54.166666666666686</v>
      </c>
      <c r="BQ32" s="67">
        <v>310</v>
      </c>
      <c r="BR32" s="63" t="str">
        <f>IF(AND($C$10&gt;=$BQ32,$C$10&lt;$BQ33),$C$10*BG32+BH32,"")</f>
        <v/>
      </c>
      <c r="BS32" s="63" t="str">
        <f>IF(AND($C$10&gt;=$BQ32,$C$10&lt;$BQ33),$C$10*BI32+BJ32,"")</f>
        <v/>
      </c>
      <c r="BT32" s="63" t="str">
        <f>IF(AND($C$10&gt;=$BQ32,$C$10&lt;$BQ33),$C$10*BK32+BL32,"")</f>
        <v/>
      </c>
      <c r="BU32" s="63" t="str">
        <f>IF(AND($C$10&gt;=$BQ32,$C$10&lt;$BQ33),$C$10*BM32+BN32,"")</f>
        <v/>
      </c>
      <c r="BV32" s="63" t="str">
        <f>IF(AND($C$10&gt;=$BQ32,$C$10&lt;$BQ33),$C$10*BO32+BP32,"")</f>
        <v/>
      </c>
      <c r="BW32" s="63"/>
    </row>
    <row r="33" spans="1:75" x14ac:dyDescent="0.2">
      <c r="A33" s="350" t="s">
        <v>316</v>
      </c>
      <c r="B33" s="26" t="s">
        <v>15</v>
      </c>
      <c r="C33" s="7">
        <f t="shared" si="7"/>
        <v>0</v>
      </c>
      <c r="D33" s="9">
        <f>IF(AND($D$10&gt;=$BA$8,$D$10&lt;$BB$8),ROUND(SUM(BR47:BR51),0),IF(AND($D$10&gt;=$BB$8,$D$10&lt;$BC$8),ROUND(SUM(BS47:BS51),0),IF(AND($D$10&gt;=$BC$8,$D$10&lt;$BD$8),ROUND(SUM(BT47:BT51),0),IF(AND($D$10&gt;=$BD$8,$D$10&lt;$BE$8),ROUND(SUM(BU47:BU51),0),IF(AND($D$10&gt;=$BE$8,$D$10&lt;=500),ROUND(SUM(BV47:BV51),0),0)))))</f>
        <v>0</v>
      </c>
      <c r="E33" s="8">
        <f t="shared" si="8"/>
        <v>0</v>
      </c>
      <c r="F33" s="59"/>
      <c r="G33" s="353" t="s">
        <v>332</v>
      </c>
      <c r="H33" s="73"/>
      <c r="I33" s="73"/>
      <c r="J33" s="73"/>
      <c r="K33" s="131"/>
      <c r="L33" s="209"/>
      <c r="M33" s="209"/>
      <c r="N33" s="209"/>
      <c r="O33" s="209"/>
      <c r="P33" s="209"/>
      <c r="Q33" s="209"/>
      <c r="R33" s="209"/>
      <c r="S33" s="209"/>
      <c r="T33" s="226"/>
      <c r="U33" s="209"/>
      <c r="V33" s="209"/>
      <c r="W33" s="209"/>
      <c r="X33" s="209"/>
      <c r="Y33" s="131"/>
      <c r="Z33" s="131"/>
      <c r="AA33" s="63">
        <v>340</v>
      </c>
      <c r="AB33" s="63"/>
      <c r="AC33" s="63"/>
      <c r="AD33" s="63"/>
      <c r="AE33" s="63"/>
      <c r="AF33" s="63"/>
      <c r="AG33" s="63"/>
      <c r="AH33" s="63"/>
      <c r="AI33" s="63"/>
      <c r="AJ33" s="63"/>
      <c r="AK33" s="63">
        <v>310</v>
      </c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>
        <v>401</v>
      </c>
      <c r="AW33" s="63"/>
      <c r="AX33" s="63"/>
      <c r="AY33" s="63"/>
      <c r="AZ33" s="63"/>
      <c r="BA33" s="63"/>
      <c r="BB33" s="63"/>
      <c r="BC33" s="63"/>
      <c r="BD33" s="63"/>
      <c r="BE33" s="63"/>
      <c r="BF33" s="66">
        <v>400</v>
      </c>
      <c r="BG33" s="64"/>
      <c r="BH33" s="64"/>
      <c r="BI33" s="64"/>
      <c r="BJ33" s="64"/>
      <c r="BK33" s="64"/>
      <c r="BL33" s="64"/>
      <c r="BM33" s="64"/>
      <c r="BN33" s="64"/>
      <c r="BO33" s="64"/>
      <c r="BP33" s="63"/>
      <c r="BQ33" s="67">
        <v>401</v>
      </c>
      <c r="BR33" s="63"/>
      <c r="BS33" s="63"/>
      <c r="BT33" s="63"/>
      <c r="BU33" s="63"/>
      <c r="BV33" s="63"/>
      <c r="BW33" s="63"/>
    </row>
    <row r="34" spans="1:75" x14ac:dyDescent="0.2">
      <c r="A34" s="350" t="s">
        <v>317</v>
      </c>
      <c r="B34" s="27" t="s">
        <v>16</v>
      </c>
      <c r="C34" s="11">
        <f t="shared" si="7"/>
        <v>0</v>
      </c>
      <c r="D34" s="11">
        <f>IF(AND($D$10&gt;=$BA$8,$D$10&lt;$BB$8),ROUND(SUM(BR53:BR56),0),IF(AND($D$10&gt;=$BB$8,$D$10&lt;$BC$8),ROUND(SUM(BS53:BS56),0),IF(AND($D$10&gt;=$BC$8,$D$10&lt;$BD$8),ROUND(SUM(BT53:BT56),0),IF(AND($D$10&gt;=$BD$8,$D$10&lt;$BE$8),ROUND(SUM(BU53:BU56),0),IF(AND($D$10&gt;=$BE$8,$D$10&lt;=500),ROUND(SUM(BV53:BV56),0),0)))))</f>
        <v>0</v>
      </c>
      <c r="E34" s="12">
        <f t="shared" si="8"/>
        <v>0</v>
      </c>
      <c r="F34" s="97"/>
      <c r="G34" s="76"/>
      <c r="H34" s="76"/>
      <c r="I34" s="76"/>
      <c r="J34" s="76"/>
      <c r="K34" s="132"/>
      <c r="L34" s="209"/>
      <c r="M34" s="209"/>
      <c r="N34" s="209"/>
      <c r="O34" s="209"/>
      <c r="P34" s="209"/>
      <c r="Q34" s="209"/>
      <c r="R34" s="209"/>
      <c r="S34" s="209"/>
      <c r="T34" s="226"/>
      <c r="U34" s="209"/>
      <c r="V34" s="209"/>
      <c r="W34" s="209"/>
      <c r="X34" s="209"/>
      <c r="Y34" s="132"/>
      <c r="Z34" s="132"/>
      <c r="AA34" s="63" t="s">
        <v>13</v>
      </c>
      <c r="AB34" s="63" t="s">
        <v>10</v>
      </c>
      <c r="AC34" s="63"/>
      <c r="AD34" s="63" t="s">
        <v>5</v>
      </c>
      <c r="AE34" s="63"/>
      <c r="AF34" s="63" t="s">
        <v>6</v>
      </c>
      <c r="AG34" s="63"/>
      <c r="AH34" s="63" t="s">
        <v>7</v>
      </c>
      <c r="AI34" s="63"/>
      <c r="AJ34" s="63"/>
      <c r="AK34" s="63" t="s">
        <v>13</v>
      </c>
      <c r="AL34" s="63" t="s">
        <v>3</v>
      </c>
      <c r="AM34" s="63"/>
      <c r="AN34" s="63" t="s">
        <v>4</v>
      </c>
      <c r="AO34" s="63"/>
      <c r="AP34" s="63" t="s">
        <v>5</v>
      </c>
      <c r="AQ34" s="63"/>
      <c r="AR34" s="63" t="s">
        <v>6</v>
      </c>
      <c r="AS34" s="63"/>
      <c r="AT34" s="63" t="s">
        <v>7</v>
      </c>
      <c r="AU34" s="63"/>
      <c r="AV34" s="63" t="str">
        <f t="shared" ref="AV34:AV55" si="9">AA34</f>
        <v>R</v>
      </c>
      <c r="AW34" s="63">
        <v>50</v>
      </c>
      <c r="AX34" s="63">
        <v>201</v>
      </c>
      <c r="AY34" s="63">
        <v>301</v>
      </c>
      <c r="AZ34" s="63">
        <v>401</v>
      </c>
      <c r="BA34" s="63">
        <v>50</v>
      </c>
      <c r="BB34" s="63">
        <v>101</v>
      </c>
      <c r="BC34" s="63">
        <v>201</v>
      </c>
      <c r="BD34" s="63">
        <v>301</v>
      </c>
      <c r="BE34" s="63">
        <v>401</v>
      </c>
      <c r="BF34" s="66" t="s">
        <v>13</v>
      </c>
      <c r="BG34" s="63">
        <v>50</v>
      </c>
      <c r="BH34" s="63"/>
      <c r="BI34" s="63">
        <v>101</v>
      </c>
      <c r="BJ34" s="63"/>
      <c r="BK34" s="63">
        <v>201</v>
      </c>
      <c r="BL34" s="63"/>
      <c r="BM34" s="63">
        <v>301</v>
      </c>
      <c r="BN34" s="63"/>
      <c r="BO34" s="63">
        <v>401</v>
      </c>
      <c r="BP34" s="63"/>
      <c r="BQ34" s="67" t="s">
        <v>13</v>
      </c>
      <c r="BR34" s="63">
        <v>50</v>
      </c>
      <c r="BS34" s="63">
        <v>101</v>
      </c>
      <c r="BT34" s="63">
        <v>201</v>
      </c>
      <c r="BU34" s="63">
        <v>301</v>
      </c>
      <c r="BV34" s="63">
        <v>401</v>
      </c>
      <c r="BW34" s="63"/>
    </row>
    <row r="35" spans="1:75" ht="14.25" x14ac:dyDescent="0.2">
      <c r="A35" s="352" t="s">
        <v>294</v>
      </c>
      <c r="B35" s="4"/>
      <c r="C35" s="4"/>
      <c r="D35" s="4"/>
      <c r="E35" s="92"/>
      <c r="F35" s="93"/>
      <c r="G35" s="72"/>
      <c r="H35" s="72"/>
      <c r="I35" s="72"/>
      <c r="J35" s="72"/>
      <c r="K35" s="131"/>
      <c r="L35" s="209"/>
      <c r="M35" s="209"/>
      <c r="N35" s="209"/>
      <c r="O35" s="209"/>
      <c r="P35" s="209"/>
      <c r="Q35" s="209"/>
      <c r="R35" s="209"/>
      <c r="S35" s="209"/>
      <c r="T35" s="226"/>
      <c r="U35" s="209"/>
      <c r="V35" s="209"/>
      <c r="W35" s="209"/>
      <c r="X35" s="209"/>
      <c r="Y35" s="131"/>
      <c r="Z35" s="131"/>
      <c r="AA35" s="63">
        <v>50</v>
      </c>
      <c r="AB35" s="63">
        <v>0.53</v>
      </c>
      <c r="AC35" s="63">
        <v>-4.5</v>
      </c>
      <c r="AD35" s="63">
        <v>0.52</v>
      </c>
      <c r="AE35" s="63">
        <v>-8</v>
      </c>
      <c r="AF35" s="63">
        <v>0.48</v>
      </c>
      <c r="AG35" s="63">
        <v>-9</v>
      </c>
      <c r="AH35" s="63">
        <v>0</v>
      </c>
      <c r="AI35" s="63">
        <v>0</v>
      </c>
      <c r="AJ35" s="63"/>
      <c r="AK35" s="63">
        <v>50</v>
      </c>
      <c r="AL35" s="63">
        <v>0.62</v>
      </c>
      <c r="AM35" s="63">
        <v>-5</v>
      </c>
      <c r="AN35" s="63">
        <v>0.54</v>
      </c>
      <c r="AO35" s="63">
        <v>-8</v>
      </c>
      <c r="AP35" s="63">
        <v>0</v>
      </c>
      <c r="AQ35" s="63">
        <v>0</v>
      </c>
      <c r="AR35" s="63">
        <v>0</v>
      </c>
      <c r="AS35" s="63">
        <v>0</v>
      </c>
      <c r="AT35" s="63">
        <v>0</v>
      </c>
      <c r="AU35" s="63">
        <v>0</v>
      </c>
      <c r="AV35" s="63">
        <f t="shared" si="9"/>
        <v>50</v>
      </c>
      <c r="AW35" s="63" t="str">
        <f>IF(AND($C$10&gt;=$AV35,$C$10&lt;$AV36),$C$10*AB35+AC35,"")</f>
        <v/>
      </c>
      <c r="AX35" s="63" t="str">
        <f>IF(AND($C$10&gt;=$AV35,$C$10&lt;$AV36),$C$10*AD35+AE35,"")</f>
        <v/>
      </c>
      <c r="AY35" s="63" t="str">
        <f>IF(AND($C$10&gt;=$AV35,$C$10&lt;$AV36),$C$10*AF35+AG35,"")</f>
        <v/>
      </c>
      <c r="AZ35" s="63" t="str">
        <f>IF(AND($C$10&gt;=$AV35,$C$10&lt;$AV36),$C$10*AH35+AI35,"")</f>
        <v/>
      </c>
      <c r="BA35" s="63" t="str">
        <f>IF(AND($C$10&gt;=$AV35,$C$10&lt;$AV36),$C$10*AL35+AM35,"")</f>
        <v/>
      </c>
      <c r="BB35" s="63" t="str">
        <f>IF(AND($C$10&gt;=$AV35,$C$10&lt;$AV36),$C$10*AN35+AO35,"")</f>
        <v/>
      </c>
      <c r="BC35" s="63" t="str">
        <f>IF(AND($C$10&gt;=$AV35,$C$10&lt;$AV36),$C$10*AP35+AQ35,"")</f>
        <v/>
      </c>
      <c r="BD35" s="63" t="str">
        <f>IF(AND($C$10&gt;=$AV35,$C$10&lt;$AV36),$C$10*AR35+AS35,"")</f>
        <v/>
      </c>
      <c r="BE35" s="63" t="str">
        <f>IF(AND($C$10&gt;=$AV35,$C$10&lt;$AV36),$C$10*AT35+AU35,"")</f>
        <v/>
      </c>
      <c r="BF35" s="68">
        <v>50</v>
      </c>
      <c r="BG35" s="64">
        <v>0.62</v>
      </c>
      <c r="BH35" s="64">
        <v>-5</v>
      </c>
      <c r="BI35" s="64">
        <v>0.53</v>
      </c>
      <c r="BJ35" s="64">
        <v>-7.5</v>
      </c>
      <c r="BK35" s="64">
        <v>0</v>
      </c>
      <c r="BL35" s="64">
        <v>0</v>
      </c>
      <c r="BM35" s="64">
        <v>0</v>
      </c>
      <c r="BN35" s="64">
        <v>0</v>
      </c>
      <c r="BO35" s="64">
        <v>0</v>
      </c>
      <c r="BP35" s="64">
        <v>0</v>
      </c>
      <c r="BQ35" s="67">
        <v>50</v>
      </c>
      <c r="BR35" s="63" t="str">
        <f>IF(AND($C$10&gt;=$BQ35,$C$10&lt;$BQ36),$C$10*BG35+BH35,"")</f>
        <v/>
      </c>
      <c r="BS35" s="63" t="str">
        <f>IF(AND($C$10&gt;=$BQ35,$C$10&lt;$BQ36),$C$10*BI35+BJ35,"")</f>
        <v/>
      </c>
      <c r="BT35" s="63" t="str">
        <f>IF(AND($C$10&gt;=$BQ35,$C$10&lt;$BQ36),$C$10*BK35+BL35,"")</f>
        <v/>
      </c>
      <c r="BU35" s="63" t="str">
        <f>IF(AND($C$10&gt;=$BQ35,$C$10&lt;$BQ36),$C$10*BM35+BN35,"")</f>
        <v/>
      </c>
      <c r="BV35" s="63" t="str">
        <f>IF(AND($C$10&gt;=$BQ35,$C$10&lt;$BQ36),$C$10*BO35+BP35,"")</f>
        <v/>
      </c>
      <c r="BW35" s="63"/>
    </row>
    <row r="36" spans="1:75" ht="14.25" x14ac:dyDescent="0.2">
      <c r="A36" s="17" t="s">
        <v>308</v>
      </c>
      <c r="B36" s="4"/>
      <c r="C36" s="4"/>
      <c r="D36" s="4"/>
      <c r="E36" s="92"/>
      <c r="F36" s="93"/>
      <c r="G36" s="72"/>
      <c r="H36" s="72"/>
      <c r="I36" s="72"/>
      <c r="J36" s="72"/>
      <c r="K36" s="131"/>
      <c r="L36" s="209"/>
      <c r="M36" s="209"/>
      <c r="N36" s="209"/>
      <c r="O36" s="209"/>
      <c r="P36" s="209"/>
      <c r="Q36" s="209"/>
      <c r="R36" s="209"/>
      <c r="S36" s="209"/>
      <c r="T36" s="226"/>
      <c r="U36" s="209"/>
      <c r="V36" s="209"/>
      <c r="W36" s="209"/>
      <c r="X36" s="209"/>
      <c r="Y36" s="131"/>
      <c r="Z36" s="131"/>
      <c r="AA36" s="63">
        <v>100</v>
      </c>
      <c r="AB36" s="63">
        <v>0.53</v>
      </c>
      <c r="AC36" s="63">
        <v>-4.5</v>
      </c>
      <c r="AD36" s="63">
        <v>0.52</v>
      </c>
      <c r="AE36" s="63">
        <v>-8</v>
      </c>
      <c r="AF36" s="63">
        <v>0.48</v>
      </c>
      <c r="AG36" s="63">
        <v>-9</v>
      </c>
      <c r="AH36" s="63">
        <v>0.44</v>
      </c>
      <c r="AI36" s="63">
        <v>-9</v>
      </c>
      <c r="AJ36" s="63"/>
      <c r="AK36" s="63">
        <v>100</v>
      </c>
      <c r="AL36" s="63">
        <v>0.62</v>
      </c>
      <c r="AM36" s="63">
        <v>-5</v>
      </c>
      <c r="AN36" s="63">
        <v>0.54</v>
      </c>
      <c r="AO36" s="63">
        <v>-8</v>
      </c>
      <c r="AP36" s="63">
        <v>0.6</v>
      </c>
      <c r="AQ36" s="63">
        <v>-29</v>
      </c>
      <c r="AR36" s="63">
        <v>0.57999999999999996</v>
      </c>
      <c r="AS36" s="63">
        <v>-31</v>
      </c>
      <c r="AT36" s="63">
        <v>0.9</v>
      </c>
      <c r="AU36" s="63">
        <v>-90</v>
      </c>
      <c r="AV36" s="63">
        <f t="shared" si="9"/>
        <v>100</v>
      </c>
      <c r="AW36" s="63" t="str">
        <f>IF(AND($C$10&gt;=$AV36,$C$10&lt;$AV37),$C$10*AB36+AC36,"")</f>
        <v/>
      </c>
      <c r="AX36" s="63" t="str">
        <f>IF(AND($C$10&gt;=$AV36,$C$10&lt;$AV37),$C$10*AD36+AE36,"")</f>
        <v/>
      </c>
      <c r="AY36" s="63" t="str">
        <f>IF(AND($C$10&gt;=$AV36,$C$10&lt;$AV37),$C$10*AF36+AG36,"")</f>
        <v/>
      </c>
      <c r="AZ36" s="63" t="str">
        <f>IF(AND($C$10&gt;=$AV36,$C$10&lt;$AV37),$C$10*AH36+AI36,"")</f>
        <v/>
      </c>
      <c r="BA36" s="63" t="str">
        <f>IF(AND($C$10&gt;=$AV36,$C$10&lt;$AV37),$C$10*AL36+AM36,"")</f>
        <v/>
      </c>
      <c r="BB36" s="63" t="str">
        <f>IF(AND($C$10&gt;=$AV36,$C$10&lt;$AV37),$C$10*AN36+AO36,"")</f>
        <v/>
      </c>
      <c r="BC36" s="63" t="str">
        <f>IF(AND($C$10&gt;=$AV36,$C$10&lt;$AV37),$C$10*AP36+AQ36,"")</f>
        <v/>
      </c>
      <c r="BD36" s="63" t="str">
        <f>IF(AND($C$10&gt;=$AV36,$C$10&lt;$AV37),$C$10*AR36+AS36,"")</f>
        <v/>
      </c>
      <c r="BE36" s="63" t="str">
        <f>IF(AND($C$10&gt;=$AV36,$C$10&lt;$AV37),$C$10*AT36+AU36,"")</f>
        <v/>
      </c>
      <c r="BF36" s="68">
        <v>150</v>
      </c>
      <c r="BG36" s="64">
        <v>0.58571428571428574</v>
      </c>
      <c r="BH36" s="64">
        <v>0.1428571428571388</v>
      </c>
      <c r="BI36" s="64">
        <v>0.58571428571428574</v>
      </c>
      <c r="BJ36" s="64">
        <v>-15.857142857142861</v>
      </c>
      <c r="BK36" s="64">
        <v>0.50714285714285712</v>
      </c>
      <c r="BL36" s="64">
        <v>-17.071428571428555</v>
      </c>
      <c r="BM36" s="64">
        <v>0.4642857142857143</v>
      </c>
      <c r="BN36" s="64">
        <v>-18.642857142857139</v>
      </c>
      <c r="BO36" s="64">
        <v>0.5</v>
      </c>
      <c r="BP36" s="64">
        <v>-37</v>
      </c>
      <c r="BQ36" s="67">
        <v>150</v>
      </c>
      <c r="BR36" s="63" t="str">
        <f>IF(AND($C$10&gt;=$BQ36,$C$10&lt;$BQ37),$C$10*BG36+BH36,"")</f>
        <v/>
      </c>
      <c r="BS36" s="63" t="str">
        <f>IF(AND($C$10&gt;=$BQ36,$C$10&lt;$BQ37),$C$10*BI36+BJ36,"")</f>
        <v/>
      </c>
      <c r="BT36" s="63" t="str">
        <f>IF(AND($C$10&gt;=$BQ36,$C$10&lt;$BQ37),$C$10*BK36+BL36,"")</f>
        <v/>
      </c>
      <c r="BU36" s="63" t="str">
        <f>IF(AND($C$10&gt;=$BQ36,$C$10&lt;$BQ37),$C$10*BM36+BN36,"")</f>
        <v/>
      </c>
      <c r="BV36" s="63" t="str">
        <f>IF(AND($C$10&gt;=$BQ36,$C$10&lt;$BQ37),$C$10*BO36+BP36,"")</f>
        <v/>
      </c>
      <c r="BW36" s="63"/>
    </row>
    <row r="37" spans="1:75" ht="14.25" x14ac:dyDescent="0.2">
      <c r="A37" s="155" t="s">
        <v>323</v>
      </c>
      <c r="B37" s="4"/>
      <c r="C37" s="4"/>
      <c r="D37" s="96"/>
      <c r="E37" s="92"/>
      <c r="F37" s="59"/>
      <c r="G37" s="73"/>
      <c r="H37" s="73"/>
      <c r="I37" s="73"/>
      <c r="J37" s="73"/>
      <c r="K37" s="131"/>
      <c r="L37" s="209"/>
      <c r="M37" s="209"/>
      <c r="N37" s="209"/>
      <c r="O37" s="209"/>
      <c r="P37" s="209"/>
      <c r="Q37" s="209"/>
      <c r="R37" s="209"/>
      <c r="S37" s="209"/>
      <c r="T37" s="226"/>
      <c r="U37" s="209"/>
      <c r="V37" s="209"/>
      <c r="W37" s="209"/>
      <c r="X37" s="209"/>
      <c r="Y37" s="131"/>
      <c r="Z37" s="131"/>
      <c r="AA37" s="63">
        <v>150</v>
      </c>
      <c r="AB37" s="63">
        <v>0.51</v>
      </c>
      <c r="AC37" s="63">
        <v>-1.5</v>
      </c>
      <c r="AD37" s="63">
        <v>0.52</v>
      </c>
      <c r="AE37" s="63">
        <v>-8</v>
      </c>
      <c r="AF37" s="63">
        <v>0.51</v>
      </c>
      <c r="AG37" s="63">
        <v>-13.5</v>
      </c>
      <c r="AH37" s="63">
        <v>0.49</v>
      </c>
      <c r="AI37" s="63">
        <v>-16.5</v>
      </c>
      <c r="AJ37" s="63"/>
      <c r="AK37" s="63">
        <v>150</v>
      </c>
      <c r="AL37" s="63">
        <v>0.6</v>
      </c>
      <c r="AM37" s="63">
        <v>-2</v>
      </c>
      <c r="AN37" s="63">
        <v>0.62</v>
      </c>
      <c r="AO37" s="63">
        <v>-20</v>
      </c>
      <c r="AP37" s="63">
        <v>0.54</v>
      </c>
      <c r="AQ37" s="63">
        <v>-20</v>
      </c>
      <c r="AR37" s="63">
        <v>0.49</v>
      </c>
      <c r="AS37" s="63">
        <v>-17.5</v>
      </c>
      <c r="AT37" s="63">
        <v>0.53</v>
      </c>
      <c r="AU37" s="63">
        <v>-34.5</v>
      </c>
      <c r="AV37" s="63">
        <f t="shared" si="9"/>
        <v>150</v>
      </c>
      <c r="AW37" s="63" t="str">
        <f>IF(AND($C$10&gt;=$AV37,$C$10&lt;$AV38),$C$10*AB37+AC37,"")</f>
        <v/>
      </c>
      <c r="AX37" s="63" t="str">
        <f>IF(AND($C$10&gt;=$AV37,$C$10&lt;$AV38),$C$10*AD37+AE37,"")</f>
        <v/>
      </c>
      <c r="AY37" s="63" t="str">
        <f>IF(AND($C$10&gt;=$AV37,$C$10&lt;$AV38),$C$10*AF37+AG37,"")</f>
        <v/>
      </c>
      <c r="AZ37" s="63" t="str">
        <f>IF(AND($C$10&gt;=$AV37,$C$10&lt;$AV38),$C$10*AH37+AI37,"")</f>
        <v/>
      </c>
      <c r="BA37" s="63" t="str">
        <f>IF(AND($C$10&gt;=$AV37,$C$10&lt;$AV38),$C$10*AL37+AM37,"")</f>
        <v/>
      </c>
      <c r="BB37" s="63" t="str">
        <f>IF(AND($C$10&gt;=$AV37,$C$10&lt;$AV38),$C$10*AN37+AO37,"")</f>
        <v/>
      </c>
      <c r="BC37" s="63" t="str">
        <f>IF(AND($C$10&gt;=$AV37,$C$10&lt;$AV38),$C$10*AP37+AQ37,"")</f>
        <v/>
      </c>
      <c r="BD37" s="63" t="str">
        <f>IF(AND($C$10&gt;=$AV37,$C$10&lt;$AV38),$C$10*AR37+AS37,"")</f>
        <v/>
      </c>
      <c r="BE37" s="63" t="str">
        <f>IF(AND($C$10&gt;=$AV37,$C$10&lt;$AV38),$C$10*AT37+AU37,"")</f>
        <v/>
      </c>
      <c r="BF37" s="68">
        <v>290</v>
      </c>
      <c r="BG37" s="64">
        <v>0.58571428571428574</v>
      </c>
      <c r="BH37" s="64">
        <v>0.1428571428571388</v>
      </c>
      <c r="BI37" s="64">
        <v>0.58571428571428574</v>
      </c>
      <c r="BJ37" s="64">
        <v>-15.857142857142861</v>
      </c>
      <c r="BK37" s="64">
        <v>0.5</v>
      </c>
      <c r="BL37" s="64">
        <v>-15</v>
      </c>
      <c r="BM37" s="64">
        <v>0.4642857142857143</v>
      </c>
      <c r="BN37" s="64">
        <v>-18.642857142857139</v>
      </c>
      <c r="BO37" s="64">
        <v>0.5</v>
      </c>
      <c r="BP37" s="64">
        <v>-37</v>
      </c>
      <c r="BQ37" s="67">
        <v>290</v>
      </c>
      <c r="BR37" s="63" t="str">
        <f>IF(AND($C$10&gt;=$BQ37,$C$10&lt;$BQ38),$C$10*BG37+BH37,"")</f>
        <v/>
      </c>
      <c r="BS37" s="63" t="str">
        <f>IF(AND($C$10&gt;=$BQ37,$C$10&lt;$BQ38),$C$10*BI37+BJ37,"")</f>
        <v/>
      </c>
      <c r="BT37" s="63" t="str">
        <f>IF(AND($C$10&gt;=$BQ37,$C$10&lt;$BQ38),$C$10*BK37+BL37,"")</f>
        <v/>
      </c>
      <c r="BU37" s="63" t="str">
        <f>IF(AND($C$10&gt;=$BQ37,$C$10&lt;$BQ38),$C$10*BM37+BN37,"")</f>
        <v/>
      </c>
      <c r="BV37" s="63" t="str">
        <f>IF(AND($C$10&gt;=$BQ37,$C$10&lt;$BQ38),$C$10*BO37+BP37,"")</f>
        <v/>
      </c>
      <c r="BW37" s="63"/>
    </row>
    <row r="38" spans="1:75" x14ac:dyDescent="0.2">
      <c r="A38" s="155" t="s">
        <v>309</v>
      </c>
      <c r="B38" s="4"/>
      <c r="C38" s="4"/>
      <c r="D38" s="96"/>
      <c r="E38" s="92"/>
      <c r="F38" s="59"/>
      <c r="G38" s="73"/>
      <c r="H38" s="73"/>
      <c r="I38" s="73"/>
      <c r="J38" s="73"/>
      <c r="K38" s="131"/>
      <c r="L38" s="209"/>
      <c r="M38" s="209"/>
      <c r="N38" s="209"/>
      <c r="O38" s="209"/>
      <c r="P38" s="209"/>
      <c r="Q38" s="209"/>
      <c r="R38" s="209"/>
      <c r="S38" s="209"/>
      <c r="T38" s="226"/>
      <c r="U38" s="209"/>
      <c r="V38" s="209"/>
      <c r="W38" s="209"/>
      <c r="X38" s="209"/>
      <c r="Y38" s="131"/>
      <c r="Z38" s="131"/>
      <c r="AA38" s="63">
        <v>250</v>
      </c>
      <c r="AB38" s="63">
        <v>0.5</v>
      </c>
      <c r="AC38" s="63">
        <v>1</v>
      </c>
      <c r="AD38" s="63">
        <v>0.52500000000000002</v>
      </c>
      <c r="AE38" s="63">
        <v>-9.25</v>
      </c>
      <c r="AF38" s="63">
        <v>0.52500000000000002</v>
      </c>
      <c r="AG38" s="63">
        <v>-17.25</v>
      </c>
      <c r="AH38" s="63">
        <v>0.45</v>
      </c>
      <c r="AI38" s="63">
        <v>-6.5</v>
      </c>
      <c r="AJ38" s="63"/>
      <c r="AK38" s="63">
        <v>250</v>
      </c>
      <c r="AL38" s="63">
        <v>0.57499999999999996</v>
      </c>
      <c r="AM38" s="63">
        <v>4.25</v>
      </c>
      <c r="AN38" s="63">
        <v>0.6</v>
      </c>
      <c r="AO38" s="63">
        <v>-15</v>
      </c>
      <c r="AP38" s="63">
        <v>0.5</v>
      </c>
      <c r="AQ38" s="63">
        <v>-10</v>
      </c>
      <c r="AR38" s="63">
        <v>0.35</v>
      </c>
      <c r="AS38" s="63">
        <v>17.5</v>
      </c>
      <c r="AT38" s="63">
        <v>0.4</v>
      </c>
      <c r="AU38" s="63">
        <v>-2</v>
      </c>
      <c r="AV38" s="63">
        <f t="shared" si="9"/>
        <v>250</v>
      </c>
      <c r="AW38" s="63" t="str">
        <f>IF(AND($C$10&gt;=$AV38,$C$10&lt;$AV39),$C$10*AB38+AC38,"")</f>
        <v/>
      </c>
      <c r="AX38" s="63" t="str">
        <f>IF(AND($C$10&gt;=$AV38,$C$10&lt;$AV39),$C$10*AD38+AE38,"")</f>
        <v/>
      </c>
      <c r="AY38" s="63" t="str">
        <f>IF(AND($C$10&gt;=$AV38,$C$10&lt;$AV39),$C$10*AF38+AG38,"")</f>
        <v/>
      </c>
      <c r="AZ38" s="63" t="str">
        <f>IF(AND($C$10&gt;=$AV38,$C$10&lt;$AV39),$C$10*AH38+AI38,"")</f>
        <v/>
      </c>
      <c r="BA38" s="63" t="str">
        <f>IF(AND($C$10&gt;=$AV38,$C$10&lt;$AV39),$C$10*AL38+AM38,"")</f>
        <v/>
      </c>
      <c r="BB38" s="63" t="str">
        <f>IF(AND($C$10&gt;=$AV38,$C$10&lt;$AV39),$C$10*AN38+AO38,"")</f>
        <v/>
      </c>
      <c r="BC38" s="63" t="str">
        <f>IF(AND($C$10&gt;=$AV38,$C$10&lt;$AV39),$C$10*AP38+AQ38,"")</f>
        <v/>
      </c>
      <c r="BD38" s="63" t="str">
        <f>IF(AND($C$10&gt;=$AV38,$C$10&lt;$AV39),$C$10*AR38+AS38,"")</f>
        <v/>
      </c>
      <c r="BE38" s="63" t="str">
        <f>IF(AND($C$10&gt;=$AV38,$C$10&lt;$AV39),$C$10*AT38+AU38,"")</f>
        <v/>
      </c>
      <c r="BF38" s="66">
        <v>380</v>
      </c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7">
        <v>388</v>
      </c>
      <c r="BR38" s="63"/>
      <c r="BS38" s="63"/>
      <c r="BT38" s="63"/>
      <c r="BU38" s="63"/>
      <c r="BV38" s="63"/>
      <c r="BW38" s="63"/>
    </row>
    <row r="39" spans="1:75" x14ac:dyDescent="0.2">
      <c r="A39" s="155" t="s">
        <v>324</v>
      </c>
      <c r="B39" s="4"/>
      <c r="C39" s="4"/>
      <c r="D39" s="4"/>
      <c r="E39" s="98"/>
      <c r="F39" s="59"/>
      <c r="G39" s="73"/>
      <c r="H39" s="73"/>
      <c r="I39" s="73"/>
      <c r="J39" s="73"/>
      <c r="K39" s="131"/>
      <c r="L39" s="209"/>
      <c r="M39" s="209"/>
      <c r="N39" s="209"/>
      <c r="O39" s="209"/>
      <c r="P39" s="209"/>
      <c r="Q39" s="209"/>
      <c r="R39" s="209"/>
      <c r="S39" s="209"/>
      <c r="T39" s="226"/>
      <c r="U39" s="209"/>
      <c r="V39" s="209"/>
      <c r="W39" s="209"/>
      <c r="X39" s="209"/>
      <c r="Y39" s="131"/>
      <c r="Z39" s="131"/>
      <c r="AA39" s="63">
        <v>301</v>
      </c>
      <c r="AB39" s="63"/>
      <c r="AC39" s="63"/>
      <c r="AD39" s="63"/>
      <c r="AE39" s="63"/>
      <c r="AF39" s="63"/>
      <c r="AG39" s="63"/>
      <c r="AH39" s="63"/>
      <c r="AI39" s="63"/>
      <c r="AJ39" s="63"/>
      <c r="AK39" s="63">
        <v>290</v>
      </c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>
        <v>388</v>
      </c>
      <c r="AW39" s="63"/>
      <c r="AX39" s="63"/>
      <c r="AY39" s="63"/>
      <c r="AZ39" s="63"/>
      <c r="BA39" s="63"/>
      <c r="BB39" s="63"/>
      <c r="BC39" s="63"/>
      <c r="BD39" s="63"/>
      <c r="BE39" s="63"/>
      <c r="BF39" s="66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7"/>
      <c r="BR39" s="63"/>
      <c r="BS39" s="63"/>
      <c r="BT39" s="63"/>
      <c r="BU39" s="63"/>
      <c r="BV39" s="63"/>
      <c r="BW39" s="63"/>
    </row>
    <row r="40" spans="1:75" x14ac:dyDescent="0.2">
      <c r="A40" s="155" t="s">
        <v>325</v>
      </c>
      <c r="B40" s="4"/>
      <c r="C40" s="4"/>
      <c r="D40" s="4"/>
      <c r="E40" s="92"/>
      <c r="F40" s="59"/>
      <c r="G40" s="73"/>
      <c r="H40" s="73"/>
      <c r="I40" s="73"/>
      <c r="J40" s="73"/>
      <c r="K40" s="131"/>
      <c r="L40" s="209"/>
      <c r="M40" s="209"/>
      <c r="N40" s="209"/>
      <c r="O40" s="209"/>
      <c r="P40" s="209"/>
      <c r="Q40" s="209"/>
      <c r="R40" s="209"/>
      <c r="S40" s="209"/>
      <c r="T40" s="226"/>
      <c r="U40" s="209"/>
      <c r="V40" s="209"/>
      <c r="W40" s="209"/>
      <c r="X40" s="209"/>
      <c r="Y40" s="131"/>
      <c r="Z40" s="131"/>
      <c r="AA40" s="63" t="s">
        <v>14</v>
      </c>
      <c r="AB40" s="63" t="s">
        <v>10</v>
      </c>
      <c r="AC40" s="63"/>
      <c r="AD40" s="63" t="s">
        <v>5</v>
      </c>
      <c r="AE40" s="63"/>
      <c r="AF40" s="63" t="s">
        <v>6</v>
      </c>
      <c r="AG40" s="63"/>
      <c r="AH40" s="63" t="s">
        <v>7</v>
      </c>
      <c r="AI40" s="63"/>
      <c r="AJ40" s="63"/>
      <c r="AK40" s="63" t="s">
        <v>14</v>
      </c>
      <c r="AL40" s="63" t="s">
        <v>3</v>
      </c>
      <c r="AM40" s="63"/>
      <c r="AN40" s="63" t="s">
        <v>4</v>
      </c>
      <c r="AO40" s="63"/>
      <c r="AP40" s="63" t="s">
        <v>5</v>
      </c>
      <c r="AQ40" s="63"/>
      <c r="AR40" s="63" t="s">
        <v>6</v>
      </c>
      <c r="AS40" s="63"/>
      <c r="AT40" s="63" t="s">
        <v>7</v>
      </c>
      <c r="AU40" s="63"/>
      <c r="AV40" s="63" t="str">
        <f t="shared" si="9"/>
        <v>S</v>
      </c>
      <c r="AW40" s="63">
        <v>50</v>
      </c>
      <c r="AX40" s="63">
        <v>201</v>
      </c>
      <c r="AY40" s="63">
        <v>301</v>
      </c>
      <c r="AZ40" s="63">
        <v>401</v>
      </c>
      <c r="BA40" s="63">
        <v>50</v>
      </c>
      <c r="BB40" s="63">
        <v>101</v>
      </c>
      <c r="BC40" s="63">
        <v>201</v>
      </c>
      <c r="BD40" s="63">
        <v>301</v>
      </c>
      <c r="BE40" s="63">
        <v>401</v>
      </c>
      <c r="BF40" s="66" t="s">
        <v>14</v>
      </c>
      <c r="BG40" s="63">
        <v>50</v>
      </c>
      <c r="BH40" s="63"/>
      <c r="BI40" s="63">
        <v>101</v>
      </c>
      <c r="BJ40" s="63"/>
      <c r="BK40" s="63">
        <v>201</v>
      </c>
      <c r="BL40" s="63"/>
      <c r="BM40" s="63">
        <v>301</v>
      </c>
      <c r="BN40" s="63"/>
      <c r="BO40" s="63">
        <v>401</v>
      </c>
      <c r="BP40" s="63"/>
      <c r="BQ40" s="67" t="s">
        <v>14</v>
      </c>
      <c r="BR40" s="63">
        <v>50</v>
      </c>
      <c r="BS40" s="63">
        <v>101</v>
      </c>
      <c r="BT40" s="63">
        <v>201</v>
      </c>
      <c r="BU40" s="63">
        <v>301</v>
      </c>
      <c r="BV40" s="63">
        <v>401</v>
      </c>
      <c r="BW40" s="63"/>
    </row>
    <row r="41" spans="1:75" ht="14.25" x14ac:dyDescent="0.2">
      <c r="A41" s="155" t="s">
        <v>295</v>
      </c>
      <c r="F41" s="59"/>
      <c r="G41" s="73"/>
      <c r="H41" s="73"/>
      <c r="I41" s="73"/>
      <c r="J41" s="73"/>
      <c r="K41" s="131"/>
      <c r="L41" s="209"/>
      <c r="M41" s="209"/>
      <c r="N41" s="209"/>
      <c r="O41" s="209"/>
      <c r="P41" s="209"/>
      <c r="Q41" s="209"/>
      <c r="R41" s="209"/>
      <c r="S41" s="209"/>
      <c r="T41" s="226"/>
      <c r="U41" s="209"/>
      <c r="V41" s="209"/>
      <c r="W41" s="209"/>
      <c r="X41" s="209"/>
      <c r="Y41" s="131"/>
      <c r="Z41" s="131"/>
      <c r="AA41" s="63">
        <v>50</v>
      </c>
      <c r="AB41" s="63">
        <v>0.59</v>
      </c>
      <c r="AC41" s="63">
        <v>-3.5</v>
      </c>
      <c r="AD41" s="63">
        <v>0.56999999999999995</v>
      </c>
      <c r="AE41" s="63">
        <v>-7.4999999999999929</v>
      </c>
      <c r="AF41" s="63">
        <v>0.56999999999999995</v>
      </c>
      <c r="AG41" s="63">
        <v>-11.5</v>
      </c>
      <c r="AH41" s="63">
        <v>0</v>
      </c>
      <c r="AI41" s="63">
        <v>0</v>
      </c>
      <c r="AJ41" s="63"/>
      <c r="AK41" s="63">
        <v>50</v>
      </c>
      <c r="AL41" s="63">
        <v>0.68300000000000016</v>
      </c>
      <c r="AM41" s="63">
        <v>-5.4500000000000099</v>
      </c>
      <c r="AN41" s="63">
        <v>0.6</v>
      </c>
      <c r="AO41" s="63">
        <v>-7</v>
      </c>
      <c r="AP41" s="63">
        <v>0.45</v>
      </c>
      <c r="AQ41" s="63">
        <v>-9</v>
      </c>
      <c r="AR41" s="63">
        <v>0</v>
      </c>
      <c r="AS41" s="63">
        <v>0</v>
      </c>
      <c r="AT41" s="63">
        <v>0</v>
      </c>
      <c r="AU41" s="63">
        <v>0</v>
      </c>
      <c r="AV41" s="63">
        <f t="shared" si="9"/>
        <v>50</v>
      </c>
      <c r="AW41" s="63" t="str">
        <f>IF(AND($C$10&gt;=$AV41,$C$10&lt;$AV42),$C$10*AB41+AC41,"")</f>
        <v/>
      </c>
      <c r="AX41" s="63" t="str">
        <f>IF(AND($C$10&gt;=$AV41,$C$10&lt;$AV42),$C$10*AD41+AE41,"")</f>
        <v/>
      </c>
      <c r="AY41" s="63" t="str">
        <f>IF(AND($C$10&gt;=$AV41,$C$10&lt;$AV42),$C$10*AF41+AG41,"")</f>
        <v/>
      </c>
      <c r="AZ41" s="63" t="str">
        <f>IF(AND($C$10&gt;=$AV41,$C$10&lt;$AV42),$C$10*AH41+AI41,"")</f>
        <v/>
      </c>
      <c r="BA41" s="63" t="str">
        <f>IF(AND($C$10&gt;=$AV41,$C$10&lt;$AV42),$C$10*AL41+AM41,"")</f>
        <v/>
      </c>
      <c r="BB41" s="63" t="str">
        <f>IF(AND($C$10&gt;=$AV41,$C$10&lt;$AV42),$C$10*AN41+AO41,"")</f>
        <v/>
      </c>
      <c r="BC41" s="63" t="str">
        <f>IF(AND($C$10&gt;=$AV41,$C$10&lt;$AV42),$C$10*AP41+AQ41,"")</f>
        <v/>
      </c>
      <c r="BD41" s="63" t="str">
        <f>IF(AND($C$10&gt;=$AV41,$C$10&lt;$AV42),$C$10*AR41+AS41,"")</f>
        <v/>
      </c>
      <c r="BE41" s="63" t="str">
        <f>IF(AND($C$10&gt;=$AV41,$C$10&lt;$AV42),$C$10*AT41+AU41,"")</f>
        <v/>
      </c>
      <c r="BF41" s="68">
        <v>50</v>
      </c>
      <c r="BG41" s="64">
        <v>0.68</v>
      </c>
      <c r="BH41" s="64">
        <v>-6.0000000000000142</v>
      </c>
      <c r="BI41" s="64">
        <v>0.57499999999999996</v>
      </c>
      <c r="BJ41" s="64">
        <v>-5.25</v>
      </c>
      <c r="BK41" s="64">
        <v>0.56000000000000005</v>
      </c>
      <c r="BL41" s="64">
        <v>-14</v>
      </c>
      <c r="BM41" s="64">
        <v>0</v>
      </c>
      <c r="BN41" s="64">
        <v>0</v>
      </c>
      <c r="BO41" s="64">
        <v>0</v>
      </c>
      <c r="BP41" s="64">
        <v>0</v>
      </c>
      <c r="BQ41" s="67">
        <v>50</v>
      </c>
      <c r="BR41" s="63" t="str">
        <f>IF(AND($C$10&gt;=$BQ41,$C$10&lt;$BQ42),$C$10*BG41+BH41,"")</f>
        <v/>
      </c>
      <c r="BS41" s="63" t="str">
        <f>IF(AND($C$10&gt;=$BQ41,$C$10&lt;$BQ42),$C$10*BI41+BJ41,"")</f>
        <v/>
      </c>
      <c r="BT41" s="63" t="str">
        <f>IF(AND($C$10&gt;=$BQ41,$C$10&lt;$BQ42),$C$10*BK41+BL41,"")</f>
        <v/>
      </c>
      <c r="BU41" s="63" t="str">
        <f>IF(AND($C$10&gt;=$BQ41,$C$10&lt;$BQ42),$C$10*BM41+BN41,"")</f>
        <v/>
      </c>
      <c r="BV41" s="63" t="str">
        <f>IF(AND($C$10&gt;=$BQ41,$C$10&lt;$BQ42),$C$10*BO41+BP41,"")</f>
        <v/>
      </c>
      <c r="BW41" s="63"/>
    </row>
    <row r="42" spans="1:75" ht="14.25" x14ac:dyDescent="0.2">
      <c r="F42" s="59"/>
      <c r="G42" s="73"/>
      <c r="H42" s="73"/>
      <c r="I42" s="73"/>
      <c r="J42" s="73"/>
      <c r="K42" s="131"/>
      <c r="L42" s="209"/>
      <c r="M42" s="209"/>
      <c r="N42" s="209"/>
      <c r="O42" s="209"/>
      <c r="P42" s="209"/>
      <c r="Q42" s="209"/>
      <c r="R42" s="209"/>
      <c r="S42" s="209"/>
      <c r="T42" s="226"/>
      <c r="U42" s="209"/>
      <c r="V42" s="209"/>
      <c r="W42" s="209"/>
      <c r="X42" s="209"/>
      <c r="Y42" s="131"/>
      <c r="Z42" s="131"/>
      <c r="AA42" s="63">
        <v>100</v>
      </c>
      <c r="AB42" s="63">
        <v>0.59</v>
      </c>
      <c r="AC42" s="63">
        <v>-3.5</v>
      </c>
      <c r="AD42" s="63">
        <v>0.56999999999999995</v>
      </c>
      <c r="AE42" s="63">
        <v>-7.4999999999999858</v>
      </c>
      <c r="AF42" s="63">
        <v>0.56999999999999995</v>
      </c>
      <c r="AG42" s="63">
        <v>-11.5</v>
      </c>
      <c r="AH42" s="63">
        <v>0.54</v>
      </c>
      <c r="AI42" s="63">
        <v>-10</v>
      </c>
      <c r="AJ42" s="63"/>
      <c r="AK42" s="63">
        <v>100</v>
      </c>
      <c r="AL42" s="63">
        <v>0.68299999999999994</v>
      </c>
      <c r="AM42" s="63">
        <v>-5.4499999999999886</v>
      </c>
      <c r="AN42" s="63">
        <v>0.6</v>
      </c>
      <c r="AO42" s="63">
        <v>-7</v>
      </c>
      <c r="AP42" s="63">
        <v>0.7</v>
      </c>
      <c r="AQ42" s="63">
        <v>-34</v>
      </c>
      <c r="AR42" s="63">
        <v>0.7</v>
      </c>
      <c r="AS42" s="63">
        <v>-38</v>
      </c>
      <c r="AT42" s="63">
        <v>1.04</v>
      </c>
      <c r="AU42" s="63">
        <v>-104</v>
      </c>
      <c r="AV42" s="63">
        <f t="shared" si="9"/>
        <v>100</v>
      </c>
      <c r="AW42" s="63" t="str">
        <f>IF(AND($C$10&gt;=$AV42,$C$10&lt;$AV43),$C$10*AB42+AC42,"")</f>
        <v/>
      </c>
      <c r="AX42" s="63" t="str">
        <f>IF(AND($C$10&gt;=$AV42,$C$10&lt;$AV43),$C$10*AD42+AE42,"")</f>
        <v/>
      </c>
      <c r="AY42" s="63" t="str">
        <f>IF(AND($C$10&gt;=$AV42,$C$10&lt;$AV43),$C$10*AF42+AG42,"")</f>
        <v/>
      </c>
      <c r="AZ42" s="63" t="str">
        <f>IF(AND($C$10&gt;=$AV42,$C$10&lt;$AV43),$C$10*AH42+AI42,"")</f>
        <v/>
      </c>
      <c r="BA42" s="63" t="str">
        <f>IF(AND($C$10&gt;=$AV42,$C$10&lt;$AV43),$C$10*AL42+AM42,"")</f>
        <v/>
      </c>
      <c r="BB42" s="63" t="str">
        <f>IF(AND($C$10&gt;=$AV42,$C$10&lt;$AV43),$C$10*AN42+AO42,"")</f>
        <v/>
      </c>
      <c r="BC42" s="63" t="str">
        <f>IF(AND($C$10&gt;=$AV42,$C$10&lt;$AV43),$C$10*AP42+AQ42,"")</f>
        <v/>
      </c>
      <c r="BD42" s="63" t="str">
        <f>IF(AND($C$10&gt;=$AV42,$C$10&lt;$AV43),$C$10*AR42+AS42,"")</f>
        <v/>
      </c>
      <c r="BE42" s="63" t="str">
        <f>IF(AND($C$10&gt;=$AV42,$C$10&lt;$AV43),$C$10*AT42+AU42,"")</f>
        <v/>
      </c>
      <c r="BF42" s="68">
        <v>150</v>
      </c>
      <c r="BG42" s="64">
        <v>0.62727272727272732</v>
      </c>
      <c r="BH42" s="64">
        <v>1.9090909090909065</v>
      </c>
      <c r="BI42" s="64">
        <v>0.65454545454545454</v>
      </c>
      <c r="BJ42" s="64">
        <v>-17.181818181818187</v>
      </c>
      <c r="BK42" s="64">
        <v>0.54545454545454541</v>
      </c>
      <c r="BL42" s="64">
        <v>-11.818181818181813</v>
      </c>
      <c r="BM42" s="64">
        <v>0.55454545454545456</v>
      </c>
      <c r="BN42" s="64">
        <v>-25.181818181818187</v>
      </c>
      <c r="BO42" s="64">
        <v>0.50909090909090904</v>
      </c>
      <c r="BP42" s="64">
        <v>-30.363636363636346</v>
      </c>
      <c r="BQ42" s="67">
        <v>150</v>
      </c>
      <c r="BR42" s="63" t="str">
        <f>IF(AND($C$10&gt;=$BQ42,$C$10&lt;$BQ43),$C$10*BG42+BH42,"")</f>
        <v/>
      </c>
      <c r="BS42" s="63" t="str">
        <f>IF(AND($C$10&gt;=$BQ42,$C$10&lt;$BQ43),$C$10*BI42+BJ42,"")</f>
        <v/>
      </c>
      <c r="BT42" s="63" t="str">
        <f>IF(AND($C$10&gt;=$BQ42,$C$10&lt;$BQ43),$C$10*BK42+BL42,"")</f>
        <v/>
      </c>
      <c r="BU42" s="63" t="str">
        <f>IF(AND($C$10&gt;=$BQ42,$C$10&lt;$BQ43),$C$10*BM42+BN42,"")</f>
        <v/>
      </c>
      <c r="BV42" s="63" t="str">
        <f>IF(AND($C$10&gt;=$BQ42,$C$10&lt;$BQ43),$C$10*BO42+BP42,"")</f>
        <v/>
      </c>
      <c r="BW42" s="63"/>
    </row>
    <row r="43" spans="1:75" ht="14.25" x14ac:dyDescent="0.2">
      <c r="A43" s="17" t="s">
        <v>349</v>
      </c>
      <c r="F43" s="59"/>
      <c r="G43" s="73"/>
      <c r="H43" s="73"/>
      <c r="I43" s="73"/>
      <c r="J43" s="73"/>
      <c r="K43" s="131"/>
      <c r="L43" s="209"/>
      <c r="M43" s="209"/>
      <c r="N43" s="209"/>
      <c r="O43" s="209"/>
      <c r="P43" s="209"/>
      <c r="Q43" s="209"/>
      <c r="R43" s="209"/>
      <c r="S43" s="209"/>
      <c r="T43" s="226"/>
      <c r="U43" s="209"/>
      <c r="V43" s="209"/>
      <c r="W43" s="209"/>
      <c r="X43" s="209"/>
      <c r="Y43" s="131"/>
      <c r="Z43" s="131"/>
      <c r="AA43" s="63">
        <v>150</v>
      </c>
      <c r="AB43" s="63">
        <v>0.57999999999999996</v>
      </c>
      <c r="AC43" s="63">
        <v>-1.9999999999999858</v>
      </c>
      <c r="AD43" s="63">
        <v>0.6</v>
      </c>
      <c r="AE43" s="63">
        <v>-12</v>
      </c>
      <c r="AF43" s="63">
        <v>0.52</v>
      </c>
      <c r="AG43" s="63">
        <v>-4</v>
      </c>
      <c r="AH43" s="63">
        <v>0.54</v>
      </c>
      <c r="AI43" s="63">
        <v>-10</v>
      </c>
      <c r="AJ43" s="63"/>
      <c r="AK43" s="63">
        <v>150</v>
      </c>
      <c r="AL43" s="63">
        <v>0.72</v>
      </c>
      <c r="AM43" s="63">
        <v>-11</v>
      </c>
      <c r="AN43" s="63">
        <v>0.71</v>
      </c>
      <c r="AO43" s="63">
        <v>-23.5</v>
      </c>
      <c r="AP43" s="63">
        <v>0.61</v>
      </c>
      <c r="AQ43" s="63">
        <v>-20.5</v>
      </c>
      <c r="AR43" s="63">
        <v>0.62</v>
      </c>
      <c r="AS43" s="63">
        <v>-26</v>
      </c>
      <c r="AT43" s="63">
        <v>0.64</v>
      </c>
      <c r="AU43" s="63">
        <v>-44</v>
      </c>
      <c r="AV43" s="63">
        <f t="shared" si="9"/>
        <v>150</v>
      </c>
      <c r="AW43" s="63" t="str">
        <f>IF(AND($C$10&gt;=$AV43,$C$10&lt;$AV44),$C$10*AB43+AC43,"")</f>
        <v/>
      </c>
      <c r="AX43" s="63" t="str">
        <f>IF(AND($C$10&gt;=$AV43,$C$10&lt;$AV44),$C$10*AD43+AE43,"")</f>
        <v/>
      </c>
      <c r="AY43" s="63" t="str">
        <f>IF(AND($C$10&gt;=$AV43,$C$10&lt;$AV44),$C$10*AF43+AG43,"")</f>
        <v/>
      </c>
      <c r="AZ43" s="63" t="str">
        <f>IF(AND($C$10&gt;=$AV43,$C$10&lt;$AV44),$C$10*AH43+AI43,"")</f>
        <v/>
      </c>
      <c r="BA43" s="63" t="str">
        <f>IF(AND($C$10&gt;=$AV43,$C$10&lt;$AV44),$C$10*AL43+AM43,"")</f>
        <v/>
      </c>
      <c r="BB43" s="63" t="str">
        <f>IF(AND($C$10&gt;=$AV43,$C$10&lt;$AV44),$C$10*AN43+AO43,"")</f>
        <v/>
      </c>
      <c r="BC43" s="63" t="str">
        <f>IF(AND($C$10&gt;=$AV43,$C$10&lt;$AV44),$C$10*AP43+AQ43,"")</f>
        <v/>
      </c>
      <c r="BD43" s="63" t="str">
        <f>IF(AND($C$10&gt;=$AV43,$C$10&lt;$AV44),$C$10*AR43+AS43,"")</f>
        <v/>
      </c>
      <c r="BE43" s="63" t="str">
        <f>IF(AND($C$10&gt;=$AV43,$C$10&lt;$AV44),$C$10*AT43+AU43,"")</f>
        <v/>
      </c>
      <c r="BF43" s="68">
        <v>260</v>
      </c>
      <c r="BG43" s="64">
        <v>0.62727272727272732</v>
      </c>
      <c r="BH43" s="64">
        <v>1.9090909090909065</v>
      </c>
      <c r="BI43" s="64">
        <v>0.65454545454545454</v>
      </c>
      <c r="BJ43" s="64">
        <v>-17.181818181818187</v>
      </c>
      <c r="BK43" s="64">
        <v>0.54878048780487809</v>
      </c>
      <c r="BL43" s="64">
        <v>-12.682926829268297</v>
      </c>
      <c r="BM43" s="64">
        <v>0.55454545454545456</v>
      </c>
      <c r="BN43" s="64">
        <v>-25.181818181818187</v>
      </c>
      <c r="BO43" s="64">
        <v>0.50909090909090904</v>
      </c>
      <c r="BP43" s="64">
        <v>-30.363636363636346</v>
      </c>
      <c r="BQ43" s="67">
        <v>260</v>
      </c>
      <c r="BR43" s="63" t="str">
        <f>IF(AND($C$10&gt;=$BQ43,$C$10&lt;$BQ44),$C$10*BG43+BH43,"")</f>
        <v/>
      </c>
      <c r="BS43" s="63" t="str">
        <f>IF(AND($C$10&gt;=$BQ43,$C$10&lt;$BQ44),$C$10*BI43+BJ43,"")</f>
        <v/>
      </c>
      <c r="BT43" s="63" t="str">
        <f>IF(AND($C$10&gt;=$BQ43,$C$10&lt;$BQ44),$C$10*BK43+BL43,"")</f>
        <v/>
      </c>
      <c r="BU43" s="63" t="str">
        <f>IF(AND($C$10&gt;=$BQ43,$C$10&lt;$BQ44),$C$10*BM43+BN43,"")</f>
        <v/>
      </c>
      <c r="BV43" s="63" t="str">
        <f>IF(AND($C$10&gt;=$BQ43,$C$10&lt;$BQ44),$C$10*BO43+BP43,"")</f>
        <v/>
      </c>
      <c r="BW43" s="63"/>
    </row>
    <row r="44" spans="1:75" x14ac:dyDescent="0.2">
      <c r="A44" s="155" t="s">
        <v>351</v>
      </c>
      <c r="F44" s="59"/>
      <c r="G44" s="73"/>
      <c r="H44" s="73"/>
      <c r="I44" s="73"/>
      <c r="J44" s="73"/>
      <c r="K44" s="131"/>
      <c r="L44" s="209"/>
      <c r="M44" s="209"/>
      <c r="N44" s="209"/>
      <c r="O44" s="209"/>
      <c r="P44" s="209"/>
      <c r="Q44" s="209"/>
      <c r="R44" s="209"/>
      <c r="S44" s="209"/>
      <c r="T44" s="226"/>
      <c r="U44" s="209"/>
      <c r="V44" s="209"/>
      <c r="W44" s="209"/>
      <c r="X44" s="209"/>
      <c r="Y44" s="131"/>
      <c r="Z44" s="131"/>
      <c r="AA44" s="63">
        <v>200</v>
      </c>
      <c r="AB44" s="63">
        <v>0.6</v>
      </c>
      <c r="AC44" s="63">
        <v>-6</v>
      </c>
      <c r="AD44" s="63">
        <v>0.56000000000000005</v>
      </c>
      <c r="AE44" s="63">
        <v>-4</v>
      </c>
      <c r="AF44" s="63">
        <v>0.54</v>
      </c>
      <c r="AG44" s="63">
        <v>-8</v>
      </c>
      <c r="AH44" s="63">
        <v>0.5</v>
      </c>
      <c r="AI44" s="63">
        <v>-2</v>
      </c>
      <c r="AJ44" s="63"/>
      <c r="AK44" s="63">
        <v>200</v>
      </c>
      <c r="AL44" s="63">
        <v>0.72</v>
      </c>
      <c r="AM44" s="63">
        <v>-11</v>
      </c>
      <c r="AN44" s="63">
        <v>0.71</v>
      </c>
      <c r="AO44" s="63">
        <v>-23.5</v>
      </c>
      <c r="AP44" s="63">
        <v>0.61</v>
      </c>
      <c r="AQ44" s="63">
        <v>-20.5</v>
      </c>
      <c r="AR44" s="63">
        <v>0.62</v>
      </c>
      <c r="AS44" s="63">
        <v>-26</v>
      </c>
      <c r="AT44" s="63">
        <v>0.64</v>
      </c>
      <c r="AU44" s="63">
        <v>-44</v>
      </c>
      <c r="AV44" s="63">
        <f t="shared" si="9"/>
        <v>200</v>
      </c>
      <c r="AW44" s="63" t="str">
        <f>IF(AND($C$10&gt;=$AV44,$C$10&lt;$AV45),$C$10*AB44+AC44,"")</f>
        <v/>
      </c>
      <c r="AX44" s="63" t="str">
        <f>IF(AND($C$10&gt;=$AV44,$C$10&lt;$AV45),$C$10*AD44+AE44,"")</f>
        <v/>
      </c>
      <c r="AY44" s="63" t="str">
        <f>IF(AND($C$10&gt;=$AV44,$C$10&lt;$AV45),$C$10*AF44+AG44,"")</f>
        <v/>
      </c>
      <c r="AZ44" s="63" t="str">
        <f>IF(AND($C$10&gt;=$AV44,$C$10&lt;$AV45),$C$10*AH44+AI44,"")</f>
        <v/>
      </c>
      <c r="BA44" s="63" t="str">
        <f>IF(AND($C$10&gt;=$AV44,$C$10&lt;$AV45),$C$10*AL44+AM44,"")</f>
        <v/>
      </c>
      <c r="BB44" s="63" t="str">
        <f>IF(AND($C$10&gt;=$AV44,$C$10&lt;$AV45),$C$10*AN44+AO44,"")</f>
        <v/>
      </c>
      <c r="BC44" s="63" t="str">
        <f>IF(AND($C$10&gt;=$AV44,$C$10&lt;$AV45),$C$10*AP44+AQ44,"")</f>
        <v/>
      </c>
      <c r="BD44" s="63" t="str">
        <f>IF(AND($C$10&gt;=$AV44,$C$10&lt;$AV45),$C$10*AR44+AS44,"")</f>
        <v/>
      </c>
      <c r="BE44" s="63" t="str">
        <f>IF(AND($C$10&gt;=$AV44,$C$10&lt;$AV45),$C$10*AT44+AU44,"")</f>
        <v/>
      </c>
      <c r="BF44" s="63">
        <v>342</v>
      </c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5">
        <v>352</v>
      </c>
      <c r="BR44" s="63"/>
      <c r="BS44" s="63"/>
      <c r="BT44" s="63"/>
      <c r="BU44" s="63"/>
      <c r="BV44" s="63"/>
      <c r="BW44" s="63"/>
    </row>
    <row r="45" spans="1:75" x14ac:dyDescent="0.2">
      <c r="A45" s="4" t="s">
        <v>350</v>
      </c>
      <c r="G45" s="75"/>
      <c r="H45" s="75"/>
      <c r="I45" s="75"/>
      <c r="J45" s="75"/>
      <c r="L45" s="209"/>
      <c r="M45" s="209"/>
      <c r="N45" s="209"/>
      <c r="O45" s="209"/>
      <c r="P45" s="209"/>
      <c r="Q45" s="209"/>
      <c r="R45" s="209"/>
      <c r="S45" s="209"/>
      <c r="T45" s="226"/>
      <c r="U45" s="209"/>
      <c r="V45" s="209"/>
      <c r="W45" s="209"/>
      <c r="X45" s="209"/>
      <c r="AA45" s="63">
        <v>270</v>
      </c>
      <c r="AB45" s="63"/>
      <c r="AC45" s="63"/>
      <c r="AD45" s="63"/>
      <c r="AE45" s="63"/>
      <c r="AF45" s="63"/>
      <c r="AG45" s="63"/>
      <c r="AH45" s="63"/>
      <c r="AI45" s="63"/>
      <c r="AJ45" s="63"/>
      <c r="AK45" s="63">
        <v>250</v>
      </c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>
        <v>352</v>
      </c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5"/>
      <c r="BR45" s="63"/>
      <c r="BS45" s="63"/>
      <c r="BT45" s="63"/>
      <c r="BU45" s="63"/>
      <c r="BV45" s="63"/>
      <c r="BW45" s="63"/>
    </row>
    <row r="46" spans="1:75" x14ac:dyDescent="0.2">
      <c r="A46" s="364" t="s">
        <v>353</v>
      </c>
      <c r="G46" s="75"/>
      <c r="H46" s="75"/>
      <c r="I46" s="75"/>
      <c r="J46" s="75"/>
      <c r="L46" s="209"/>
      <c r="M46" s="209"/>
      <c r="N46" s="209"/>
      <c r="O46" s="209"/>
      <c r="P46" s="209"/>
      <c r="Q46" s="209"/>
      <c r="R46" s="209"/>
      <c r="S46" s="209"/>
      <c r="T46" s="226"/>
      <c r="U46" s="209"/>
      <c r="V46" s="209"/>
      <c r="W46" s="209"/>
      <c r="X46" s="209"/>
      <c r="AA46" s="63" t="s">
        <v>15</v>
      </c>
      <c r="AB46" s="63" t="s">
        <v>8</v>
      </c>
      <c r="AC46" s="63"/>
      <c r="AD46" s="63" t="s">
        <v>5</v>
      </c>
      <c r="AE46" s="63"/>
      <c r="AF46" s="63" t="s">
        <v>6</v>
      </c>
      <c r="AG46" s="63"/>
      <c r="AH46" s="63" t="s">
        <v>7</v>
      </c>
      <c r="AI46" s="63"/>
      <c r="AJ46" s="63"/>
      <c r="AK46" s="63" t="s">
        <v>15</v>
      </c>
      <c r="AL46" s="63" t="s">
        <v>3</v>
      </c>
      <c r="AM46" s="63"/>
      <c r="AN46" s="63" t="s">
        <v>4</v>
      </c>
      <c r="AO46" s="63"/>
      <c r="AP46" s="63" t="s">
        <v>5</v>
      </c>
      <c r="AQ46" s="63"/>
      <c r="AR46" s="63" t="s">
        <v>6</v>
      </c>
      <c r="AS46" s="63"/>
      <c r="AT46" s="63" t="s">
        <v>7</v>
      </c>
      <c r="AU46" s="63"/>
      <c r="AV46" s="63" t="str">
        <f t="shared" si="9"/>
        <v>T</v>
      </c>
      <c r="AW46" s="63">
        <v>50</v>
      </c>
      <c r="AX46" s="63">
        <v>201</v>
      </c>
      <c r="AY46" s="63">
        <v>301</v>
      </c>
      <c r="AZ46" s="63">
        <v>401</v>
      </c>
      <c r="BA46" s="63">
        <v>50</v>
      </c>
      <c r="BB46" s="63">
        <v>101</v>
      </c>
      <c r="BC46" s="63">
        <v>201</v>
      </c>
      <c r="BD46" s="63">
        <v>301</v>
      </c>
      <c r="BE46" s="63">
        <v>401</v>
      </c>
      <c r="BF46" s="66" t="s">
        <v>15</v>
      </c>
      <c r="BG46" s="63">
        <v>50</v>
      </c>
      <c r="BH46" s="63"/>
      <c r="BI46" s="63">
        <v>101</v>
      </c>
      <c r="BJ46" s="63"/>
      <c r="BK46" s="63">
        <v>201</v>
      </c>
      <c r="BL46" s="63"/>
      <c r="BM46" s="63">
        <v>301</v>
      </c>
      <c r="BN46" s="63"/>
      <c r="BO46" s="63">
        <v>401</v>
      </c>
      <c r="BP46" s="63"/>
      <c r="BQ46" s="67" t="s">
        <v>15</v>
      </c>
      <c r="BR46" s="63">
        <v>50</v>
      </c>
      <c r="BS46" s="63">
        <v>101</v>
      </c>
      <c r="BT46" s="63">
        <v>201</v>
      </c>
      <c r="BU46" s="63">
        <v>301</v>
      </c>
      <c r="BV46" s="63">
        <v>401</v>
      </c>
      <c r="BW46" s="63"/>
    </row>
    <row r="47" spans="1:75" ht="14.25" x14ac:dyDescent="0.2">
      <c r="A47" s="359" t="s">
        <v>292</v>
      </c>
      <c r="G47" s="75"/>
      <c r="H47" s="75"/>
      <c r="I47" s="75"/>
      <c r="J47" s="75"/>
      <c r="L47" s="209"/>
      <c r="M47" s="209"/>
      <c r="N47" s="209"/>
      <c r="O47" s="209"/>
      <c r="P47" s="209"/>
      <c r="Q47" s="209"/>
      <c r="R47" s="209"/>
      <c r="S47" s="209"/>
      <c r="T47" s="226"/>
      <c r="U47" s="209"/>
      <c r="V47" s="209"/>
      <c r="W47" s="209"/>
      <c r="X47" s="209"/>
      <c r="AA47" s="63">
        <v>50</v>
      </c>
      <c r="AB47" s="63">
        <v>0.7</v>
      </c>
      <c r="AC47" s="63">
        <v>-5</v>
      </c>
      <c r="AD47" s="63">
        <v>0.67</v>
      </c>
      <c r="AE47" s="63">
        <v>-5</v>
      </c>
      <c r="AF47" s="63">
        <v>0.64</v>
      </c>
      <c r="AG47" s="63">
        <v>-7</v>
      </c>
      <c r="AH47" s="63">
        <v>0</v>
      </c>
      <c r="AI47" s="63">
        <v>0</v>
      </c>
      <c r="AJ47" s="63"/>
      <c r="AK47" s="63">
        <v>50</v>
      </c>
      <c r="AL47" s="63">
        <v>0.76</v>
      </c>
      <c r="AM47" s="63">
        <v>-6</v>
      </c>
      <c r="AN47" s="63">
        <v>0.64</v>
      </c>
      <c r="AO47" s="63">
        <v>-3</v>
      </c>
      <c r="AP47" s="63">
        <v>0.64</v>
      </c>
      <c r="AQ47" s="63">
        <v>-11</v>
      </c>
      <c r="AR47" s="63">
        <v>0.66</v>
      </c>
      <c r="AS47" s="63">
        <v>-23</v>
      </c>
      <c r="AT47" s="63">
        <v>0</v>
      </c>
      <c r="AU47" s="63">
        <v>0</v>
      </c>
      <c r="AV47" s="63">
        <f t="shared" si="9"/>
        <v>50</v>
      </c>
      <c r="AW47" s="63" t="str">
        <f>IF(AND($C$10&gt;=$AV47,$C$10&lt;$AV48),$C$10*AB47+AC47,"")</f>
        <v/>
      </c>
      <c r="AX47" s="63" t="str">
        <f>IF(AND($C$10&gt;=$AV47,$C$10&lt;$AV48),$C$10*AD47+AE47,"")</f>
        <v/>
      </c>
      <c r="AY47" s="63" t="str">
        <f>IF(AND($C$10&gt;=$AV47,$C$10&lt;$AV48),$C$10*AF47+AG47,"")</f>
        <v/>
      </c>
      <c r="AZ47" s="63" t="str">
        <f>IF(AND($C$10&gt;=$AV47,$C$10&lt;$AV48),$C$10*AH47+AI47,"")</f>
        <v/>
      </c>
      <c r="BA47" s="63" t="str">
        <f>IF(AND($C$10&gt;=$AV47,$C$10&lt;$AV48),$C$10*AL47+AM47,"")</f>
        <v/>
      </c>
      <c r="BB47" s="63" t="str">
        <f>IF(AND($C$10&gt;=$AV47,$C$10&lt;$AV48),$C$10*AN47+AO47,"")</f>
        <v/>
      </c>
      <c r="BC47" s="63" t="str">
        <f>IF(AND($C$10&gt;=$AV47,$C$10&lt;$AV48),$C$10*AP47+AQ47,"")</f>
        <v/>
      </c>
      <c r="BD47" s="63" t="str">
        <f>IF(AND($C$10&gt;=$AV47,$C$10&lt;$AV48),$C$10*AR47+AS47,"")</f>
        <v/>
      </c>
      <c r="BE47" s="63" t="str">
        <f>IF(AND($C$10&gt;=$AV47,$C$10&lt;$AV48),$C$10*AT47+AU47,"")</f>
        <v/>
      </c>
      <c r="BF47" s="68">
        <v>50</v>
      </c>
      <c r="BG47" s="64">
        <v>0.76</v>
      </c>
      <c r="BH47" s="64">
        <v>-6</v>
      </c>
      <c r="BI47" s="64">
        <v>0.69</v>
      </c>
      <c r="BJ47" s="64">
        <v>-5.4999999999999858</v>
      </c>
      <c r="BK47" s="64">
        <v>0.7</v>
      </c>
      <c r="BL47" s="64">
        <v>-14</v>
      </c>
      <c r="BM47" s="64">
        <v>0.66</v>
      </c>
      <c r="BN47" s="64">
        <v>-23</v>
      </c>
      <c r="BO47" s="64">
        <v>0</v>
      </c>
      <c r="BP47" s="64">
        <v>0</v>
      </c>
      <c r="BQ47" s="67">
        <v>50</v>
      </c>
      <c r="BR47" s="63" t="str">
        <f>IF(AND($C$10&gt;=$BQ47,$C$10&lt;$BQ48),$C$10*BG47+BH47,"")</f>
        <v/>
      </c>
      <c r="BS47" s="63" t="str">
        <f>IF(AND($C$10&gt;=$BQ47,$C$10&lt;$BQ48),$C$10*BI47+BJ47,"")</f>
        <v/>
      </c>
      <c r="BT47" s="63" t="str">
        <f>IF(AND($C$10&gt;=$BQ47,$C$10&lt;$BQ48),$C$10*BK47+BL47,"")</f>
        <v/>
      </c>
      <c r="BU47" s="63" t="str">
        <f>IF(AND($C$10&gt;=$BQ47,$C$10&lt;$BQ48),$C$10*BM47+BN47,"")</f>
        <v/>
      </c>
      <c r="BV47" s="63" t="str">
        <f>IF(AND($C$10&gt;=$BQ47,$C$10&lt;$BQ48),$C$10*BO47+BP47,"")</f>
        <v/>
      </c>
      <c r="BW47" s="63"/>
    </row>
    <row r="48" spans="1:75" ht="14.25" x14ac:dyDescent="0.2">
      <c r="F48" s="45"/>
      <c r="G48" s="77"/>
      <c r="H48" s="77"/>
      <c r="I48" s="77"/>
      <c r="J48" s="77"/>
      <c r="L48" s="209"/>
      <c r="M48" s="209"/>
      <c r="N48" s="209"/>
      <c r="O48" s="209"/>
      <c r="P48" s="209"/>
      <c r="Q48" s="209"/>
      <c r="R48" s="209"/>
      <c r="S48" s="209"/>
      <c r="T48" s="226"/>
      <c r="U48" s="209"/>
      <c r="V48" s="209"/>
      <c r="W48" s="209"/>
      <c r="X48" s="209"/>
      <c r="AA48" s="63">
        <v>100</v>
      </c>
      <c r="AB48" s="63">
        <v>0.72</v>
      </c>
      <c r="AC48" s="63">
        <v>-7</v>
      </c>
      <c r="AD48" s="63">
        <v>0.68</v>
      </c>
      <c r="AE48" s="63">
        <v>-6.0000000000000142</v>
      </c>
      <c r="AF48" s="63">
        <v>0.72</v>
      </c>
      <c r="AG48" s="63">
        <v>-15</v>
      </c>
      <c r="AH48" s="63">
        <v>0.74</v>
      </c>
      <c r="AI48" s="63">
        <v>-21</v>
      </c>
      <c r="AJ48" s="63"/>
      <c r="AK48" s="63">
        <v>100</v>
      </c>
      <c r="AL48" s="63">
        <v>0.76</v>
      </c>
      <c r="AM48" s="63">
        <v>-6</v>
      </c>
      <c r="AN48" s="63">
        <v>0.74</v>
      </c>
      <c r="AO48" s="63">
        <v>-13</v>
      </c>
      <c r="AP48" s="63">
        <v>0.76</v>
      </c>
      <c r="AQ48" s="63">
        <v>-23</v>
      </c>
      <c r="AR48" s="63">
        <v>0.66</v>
      </c>
      <c r="AS48" s="63">
        <v>-23</v>
      </c>
      <c r="AT48" s="63">
        <v>0.62</v>
      </c>
      <c r="AU48" s="63">
        <v>-32</v>
      </c>
      <c r="AV48" s="63">
        <f t="shared" si="9"/>
        <v>100</v>
      </c>
      <c r="AW48" s="63" t="str">
        <f>IF(AND($C$10&gt;=$AV48,$C$10&lt;$AV49),$C$10*AB48+AC48,"")</f>
        <v/>
      </c>
      <c r="AX48" s="63" t="str">
        <f>IF(AND($C$10&gt;=$AV48,$C$10&lt;$AV49),$C$10*AD48+AE48,"")</f>
        <v/>
      </c>
      <c r="AY48" s="63" t="str">
        <f>IF(AND($C$10&gt;=$AV48,$C$10&lt;$AV49),$C$10*AF48+AG48,"")</f>
        <v/>
      </c>
      <c r="AZ48" s="63" t="str">
        <f>IF(AND($C$10&gt;=$AV48,$C$10&lt;$AV49),$C$10*AH48+AI48,"")</f>
        <v/>
      </c>
      <c r="BA48" s="63" t="str">
        <f>IF(AND($C$10&gt;=$AV48,$C$10&lt;$AV49),$C$10*AL48+AM48,"")</f>
        <v/>
      </c>
      <c r="BB48" s="63" t="str">
        <f>IF(AND($C$10&gt;=$AV48,$C$10&lt;$AV49),$C$10*AN48+AO48,"")</f>
        <v/>
      </c>
      <c r="BC48" s="63" t="str">
        <f>IF(AND($C$10&gt;=$AV48,$C$10&lt;$AV49),$C$10*AP48+AQ48,"")</f>
        <v/>
      </c>
      <c r="BD48" s="63" t="str">
        <f>IF(AND($C$10&gt;=$AV48,$C$10&lt;$AV49),$C$10*AR48+AS48,"")</f>
        <v/>
      </c>
      <c r="BE48" s="63" t="str">
        <f>IF(AND($C$10&gt;=$AV48,$C$10&lt;$AV49),$C$10*AT48+AU48,"")</f>
        <v/>
      </c>
      <c r="BF48" s="68">
        <v>150</v>
      </c>
      <c r="BG48" s="64">
        <v>0.69333333333333336</v>
      </c>
      <c r="BH48" s="64">
        <v>4</v>
      </c>
      <c r="BI48" s="64">
        <v>0.69333333333333336</v>
      </c>
      <c r="BJ48" s="64">
        <v>-6</v>
      </c>
      <c r="BK48" s="64">
        <v>0.62666666666666671</v>
      </c>
      <c r="BL48" s="64">
        <v>-3</v>
      </c>
      <c r="BM48" s="64">
        <v>0.72</v>
      </c>
      <c r="BN48" s="64">
        <v>-32</v>
      </c>
      <c r="BO48" s="64">
        <v>0.66666666666666663</v>
      </c>
      <c r="BP48" s="64">
        <v>-39</v>
      </c>
      <c r="BQ48" s="67">
        <v>150</v>
      </c>
      <c r="BR48" s="63" t="str">
        <f>IF(AND($C$10&gt;=$BQ48,$C$10&lt;$BQ49),$C$10*BG48+BH48,"")</f>
        <v/>
      </c>
      <c r="BS48" s="63" t="str">
        <f>IF(AND($C$10&gt;=$BQ48,$C$10&lt;$BQ49),$C$10*BI48+BJ48,"")</f>
        <v/>
      </c>
      <c r="BT48" s="63" t="str">
        <f>IF(AND($C$10&gt;=$BQ48,$C$10&lt;$BQ49),$C$10*BK48+BL48,"")</f>
        <v/>
      </c>
      <c r="BU48" s="63" t="str">
        <f>IF(AND($C$10&gt;=$BQ48,$C$10&lt;$BQ49),$C$10*BM48+BN48,"")</f>
        <v/>
      </c>
      <c r="BV48" s="63" t="str">
        <f>IF(AND($C$10&gt;=$BQ48,$C$10&lt;$BQ49),$C$10*BO48+BP48,"")</f>
        <v/>
      </c>
      <c r="BW48" s="63"/>
    </row>
    <row r="49" spans="1:75" ht="14.25" x14ac:dyDescent="0.2">
      <c r="G49" s="75"/>
      <c r="H49" s="75"/>
      <c r="I49" s="75"/>
      <c r="J49" s="75"/>
      <c r="L49" s="209"/>
      <c r="M49" s="209"/>
      <c r="N49" s="209"/>
      <c r="O49" s="209"/>
      <c r="P49" s="209"/>
      <c r="Q49" s="209"/>
      <c r="R49" s="209"/>
      <c r="S49" s="209"/>
      <c r="T49" s="226"/>
      <c r="U49" s="209"/>
      <c r="V49" s="209"/>
      <c r="W49" s="209"/>
      <c r="X49" s="209"/>
      <c r="AA49" s="63">
        <v>150</v>
      </c>
      <c r="AB49" s="63">
        <v>0.6</v>
      </c>
      <c r="AC49" s="63">
        <v>11</v>
      </c>
      <c r="AD49" s="63">
        <v>0.66</v>
      </c>
      <c r="AE49" s="63">
        <v>-3</v>
      </c>
      <c r="AF49" s="63">
        <v>0.66</v>
      </c>
      <c r="AG49" s="63">
        <v>-6</v>
      </c>
      <c r="AH49" s="63">
        <v>0.64</v>
      </c>
      <c r="AI49" s="63">
        <v>-6</v>
      </c>
      <c r="AJ49" s="63"/>
      <c r="AK49" s="63">
        <v>150</v>
      </c>
      <c r="AL49" s="63">
        <v>0.68</v>
      </c>
      <c r="AM49" s="63">
        <v>6</v>
      </c>
      <c r="AN49" s="63">
        <v>0.68</v>
      </c>
      <c r="AO49" s="63">
        <v>-4</v>
      </c>
      <c r="AP49" s="63">
        <v>0.66</v>
      </c>
      <c r="AQ49" s="63">
        <v>-8</v>
      </c>
      <c r="AR49" s="63">
        <v>0.74</v>
      </c>
      <c r="AS49" s="63">
        <v>-35</v>
      </c>
      <c r="AT49" s="63">
        <v>0.64</v>
      </c>
      <c r="AU49" s="63">
        <v>-35</v>
      </c>
      <c r="AV49" s="63">
        <f t="shared" si="9"/>
        <v>150</v>
      </c>
      <c r="AW49" s="63" t="str">
        <f>IF(AND($C$10&gt;=$AV49,$C$10&lt;$AV50),$C$10*AB49+AC49,"")</f>
        <v/>
      </c>
      <c r="AX49" s="63" t="str">
        <f>IF(AND($C$10&gt;=$AV49,$C$10&lt;$AV50),$C$10*AD49+AE49,"")</f>
        <v/>
      </c>
      <c r="AY49" s="63" t="str">
        <f>IF(AND($C$10&gt;=$AV49,$C$10&lt;$AV50),$C$10*AF49+AG49,"")</f>
        <v/>
      </c>
      <c r="AZ49" s="63" t="str">
        <f>IF(AND($C$10&gt;=$AV49,$C$10&lt;$AV50),$C$10*AH49+AI49,"")</f>
        <v/>
      </c>
      <c r="BA49" s="63" t="str">
        <f>IF(AND($C$10&gt;=$AV49,$C$10&lt;$AV50),$C$10*AL49+AM49,"")</f>
        <v/>
      </c>
      <c r="BB49" s="63" t="str">
        <f>IF(AND($C$10&gt;=$AV49,$C$10&lt;$AV50),$C$10*AN49+AO49,"")</f>
        <v/>
      </c>
      <c r="BC49" s="63" t="str">
        <f>IF(AND($C$10&gt;=$AV49,$C$10&lt;$AV50),$C$10*AP49+AQ49,"")</f>
        <v/>
      </c>
      <c r="BD49" s="63" t="str">
        <f>IF(AND($C$10&gt;=$AV49,$C$10&lt;$AV50),$C$10*AR49+AS49,"")</f>
        <v/>
      </c>
      <c r="BE49" s="63" t="str">
        <f>IF(AND($C$10&gt;=$AV49,$C$10&lt;$AV50),$C$10*AT49+AU49,"")</f>
        <v/>
      </c>
      <c r="BF49" s="68">
        <v>225</v>
      </c>
      <c r="BG49" s="64">
        <v>0.69333333333333336</v>
      </c>
      <c r="BH49" s="64">
        <v>4</v>
      </c>
      <c r="BI49" s="64">
        <v>0.69333333333333336</v>
      </c>
      <c r="BJ49" s="64">
        <v>-6</v>
      </c>
      <c r="BK49" s="64">
        <v>0.6166666666666667</v>
      </c>
      <c r="BL49" s="64">
        <v>-0.75</v>
      </c>
      <c r="BM49" s="64">
        <v>0.72</v>
      </c>
      <c r="BN49" s="64">
        <v>-32</v>
      </c>
      <c r="BO49" s="64">
        <v>0.66666666666666663</v>
      </c>
      <c r="BP49" s="64">
        <v>-39</v>
      </c>
      <c r="BQ49" s="67">
        <v>225</v>
      </c>
      <c r="BR49" s="63" t="str">
        <f>IF(AND($C$10&gt;=$BQ49,$C$10&lt;$BQ50),$C$10*BG49+BH49,"")</f>
        <v/>
      </c>
      <c r="BS49" s="63" t="str">
        <f>IF(AND($C$10&gt;=$BQ49,$C$10&lt;$BQ50),$C$10*BI49+BJ49,"")</f>
        <v/>
      </c>
      <c r="BT49" s="63" t="str">
        <f>IF(AND($C$10&gt;=$BQ49,$C$10&lt;$BQ50),$C$10*BK49+BL49,"")</f>
        <v/>
      </c>
      <c r="BU49" s="63" t="str">
        <f>IF(AND($C$10&gt;=$BQ49,$C$10&lt;$BQ50),$C$10*BM49+BN49,"")</f>
        <v/>
      </c>
      <c r="BV49" s="63" t="str">
        <f>IF(AND($C$10&gt;=$BQ49,$C$10&lt;$BQ50),$C$10*BO49+BP49,"")</f>
        <v/>
      </c>
      <c r="BW49" s="63"/>
    </row>
    <row r="50" spans="1:75" x14ac:dyDescent="0.2">
      <c r="G50" s="75"/>
      <c r="H50" s="75"/>
      <c r="I50" s="75"/>
      <c r="J50" s="75"/>
      <c r="L50" s="209"/>
      <c r="M50" s="209"/>
      <c r="N50" s="209"/>
      <c r="O50" s="209"/>
      <c r="P50" s="209"/>
      <c r="Q50" s="209"/>
      <c r="R50" s="209"/>
      <c r="S50" s="209"/>
      <c r="T50" s="226"/>
      <c r="U50" s="209"/>
      <c r="V50" s="209"/>
      <c r="W50" s="209"/>
      <c r="X50" s="209"/>
      <c r="AA50" s="63">
        <v>200</v>
      </c>
      <c r="AB50" s="63">
        <v>0.7</v>
      </c>
      <c r="AC50" s="63">
        <v>-9</v>
      </c>
      <c r="AD50" s="63">
        <v>0.7</v>
      </c>
      <c r="AE50" s="63">
        <v>-11</v>
      </c>
      <c r="AF50" s="63">
        <v>0.64</v>
      </c>
      <c r="AG50" s="63">
        <v>-2</v>
      </c>
      <c r="AH50" s="63">
        <v>0.64</v>
      </c>
      <c r="AI50" s="63">
        <v>-6</v>
      </c>
      <c r="AJ50" s="63"/>
      <c r="AK50" s="63">
        <v>200</v>
      </c>
      <c r="AL50" s="63">
        <v>0.72</v>
      </c>
      <c r="AM50" s="63">
        <v>-2</v>
      </c>
      <c r="AN50" s="63">
        <v>0.72</v>
      </c>
      <c r="AO50" s="63">
        <v>-12</v>
      </c>
      <c r="AP50" s="63">
        <v>0.56000000000000005</v>
      </c>
      <c r="AQ50" s="63">
        <v>12</v>
      </c>
      <c r="AR50" s="63">
        <v>0.68</v>
      </c>
      <c r="AS50" s="63">
        <v>-23</v>
      </c>
      <c r="AT50" s="63">
        <v>0.72</v>
      </c>
      <c r="AU50" s="63">
        <v>-51</v>
      </c>
      <c r="AV50" s="63">
        <f t="shared" si="9"/>
        <v>200</v>
      </c>
      <c r="AW50" s="63" t="str">
        <f>IF(AND($C$10&gt;=$AV50,$C$10&lt;$AV51),$C$10*AB50+AC50,"")</f>
        <v/>
      </c>
      <c r="AX50" s="63" t="str">
        <f>IF(AND($C$10&gt;=$AV50,$C$10&lt;$AV51),$C$10*AD50+AE50,"")</f>
        <v/>
      </c>
      <c r="AY50" s="63" t="str">
        <f>IF(AND($C$10&gt;=$AV50,$C$10&lt;$AV51),$C$10*AF50+AG50,"")</f>
        <v/>
      </c>
      <c r="AZ50" s="63" t="str">
        <f>IF(AND($C$10&gt;=$AV50,$C$10&lt;$AV51),$C$10*AH50+AI50,"")</f>
        <v/>
      </c>
      <c r="BA50" s="63" t="str">
        <f>IF(AND($C$10&gt;=$AV50,$C$10&lt;$AV51),$C$10*AL50+AM50,"")</f>
        <v/>
      </c>
      <c r="BB50" s="63" t="str">
        <f>IF(AND($C$10&gt;=$AV50,$C$10&lt;$AV51),$C$10*AN50+AO50,"")</f>
        <v/>
      </c>
      <c r="BC50" s="63" t="str">
        <f>IF(AND($C$10&gt;=$AV50,$C$10&lt;$AV51),$C$10*AP50+AQ50,"")</f>
        <v/>
      </c>
      <c r="BD50" s="63" t="str">
        <f>IF(AND($C$10&gt;=$AV50,$C$10&lt;$AV51),$C$10*AR50+AS50,"")</f>
        <v/>
      </c>
      <c r="BE50" s="63" t="str">
        <f>IF(AND($C$10&gt;=$AV50,$C$10&lt;$AV51),$C$10*AT50+AU50,"")</f>
        <v/>
      </c>
      <c r="BF50" s="63">
        <v>285</v>
      </c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5">
        <v>307</v>
      </c>
      <c r="BR50" s="63"/>
      <c r="BS50" s="63"/>
      <c r="BT50" s="63"/>
      <c r="BU50" s="63"/>
      <c r="BV50" s="63"/>
      <c r="BW50" s="63"/>
    </row>
    <row r="51" spans="1:75" x14ac:dyDescent="0.2">
      <c r="G51" s="75"/>
      <c r="H51" s="75"/>
      <c r="I51" s="75"/>
      <c r="J51" s="75"/>
      <c r="L51" s="209"/>
      <c r="M51" s="209"/>
      <c r="N51" s="209"/>
      <c r="O51" s="209"/>
      <c r="P51" s="209"/>
      <c r="Q51" s="209"/>
      <c r="R51" s="209"/>
      <c r="S51" s="209"/>
      <c r="T51" s="226"/>
      <c r="U51" s="209"/>
      <c r="V51" s="209"/>
      <c r="W51" s="209"/>
      <c r="X51" s="209"/>
      <c r="AA51" s="63">
        <v>237</v>
      </c>
      <c r="AB51" s="63"/>
      <c r="AC51" s="63"/>
      <c r="AD51" s="63"/>
      <c r="AE51" s="63"/>
      <c r="AF51" s="63"/>
      <c r="AG51" s="63"/>
      <c r="AH51" s="63"/>
      <c r="AI51" s="63"/>
      <c r="AJ51" s="63"/>
      <c r="AK51" s="63">
        <v>225</v>
      </c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>
        <v>307</v>
      </c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5"/>
      <c r="BR51" s="63"/>
      <c r="BS51" s="63"/>
      <c r="BT51" s="63"/>
      <c r="BU51" s="63"/>
      <c r="BV51" s="63"/>
      <c r="BW51" s="63"/>
    </row>
    <row r="52" spans="1:75" x14ac:dyDescent="0.2">
      <c r="G52" s="75"/>
      <c r="H52" s="75"/>
      <c r="I52" s="75"/>
      <c r="J52" s="75"/>
      <c r="L52" s="209"/>
      <c r="M52" s="209"/>
      <c r="N52" s="209"/>
      <c r="O52" s="209"/>
      <c r="P52" s="209"/>
      <c r="Q52" s="209"/>
      <c r="R52" s="209"/>
      <c r="S52" s="209"/>
      <c r="T52" s="226"/>
      <c r="U52" s="209"/>
      <c r="V52" s="209"/>
      <c r="W52" s="209"/>
      <c r="X52" s="209"/>
      <c r="AA52" s="63" t="s">
        <v>16</v>
      </c>
      <c r="AB52" s="63" t="s">
        <v>8</v>
      </c>
      <c r="AC52" s="63"/>
      <c r="AD52" s="63" t="s">
        <v>5</v>
      </c>
      <c r="AE52" s="63"/>
      <c r="AF52" s="63" t="s">
        <v>6</v>
      </c>
      <c r="AG52" s="63"/>
      <c r="AH52" s="63" t="s">
        <v>7</v>
      </c>
      <c r="AI52" s="63"/>
      <c r="AJ52" s="63"/>
      <c r="AK52" s="63" t="s">
        <v>16</v>
      </c>
      <c r="AL52" s="63" t="s">
        <v>3</v>
      </c>
      <c r="AM52" s="63"/>
      <c r="AN52" s="63" t="s">
        <v>4</v>
      </c>
      <c r="AO52" s="63"/>
      <c r="AP52" s="63" t="s">
        <v>5</v>
      </c>
      <c r="AQ52" s="63"/>
      <c r="AR52" s="63" t="s">
        <v>6</v>
      </c>
      <c r="AS52" s="63"/>
      <c r="AT52" s="63" t="s">
        <v>7</v>
      </c>
      <c r="AU52" s="63"/>
      <c r="AV52" s="63" t="str">
        <f t="shared" si="9"/>
        <v>U</v>
      </c>
      <c r="AW52" s="63">
        <v>50</v>
      </c>
      <c r="AX52" s="63">
        <v>201</v>
      </c>
      <c r="AY52" s="63">
        <v>301</v>
      </c>
      <c r="AZ52" s="63">
        <v>401</v>
      </c>
      <c r="BA52" s="63">
        <v>50</v>
      </c>
      <c r="BB52" s="63">
        <v>101</v>
      </c>
      <c r="BC52" s="63">
        <v>201</v>
      </c>
      <c r="BD52" s="63">
        <v>301</v>
      </c>
      <c r="BE52" s="63">
        <v>401</v>
      </c>
      <c r="BF52" s="66" t="s">
        <v>16</v>
      </c>
      <c r="BG52" s="63">
        <v>50</v>
      </c>
      <c r="BH52" s="63"/>
      <c r="BI52" s="63">
        <v>101</v>
      </c>
      <c r="BJ52" s="63"/>
      <c r="BK52" s="63">
        <v>201</v>
      </c>
      <c r="BL52" s="63"/>
      <c r="BM52" s="63">
        <v>301</v>
      </c>
      <c r="BN52" s="63"/>
      <c r="BO52" s="63">
        <v>401</v>
      </c>
      <c r="BP52" s="63"/>
      <c r="BQ52" s="67" t="s">
        <v>16</v>
      </c>
      <c r="BR52" s="63">
        <v>50</v>
      </c>
      <c r="BS52" s="63">
        <v>101</v>
      </c>
      <c r="BT52" s="63">
        <v>201</v>
      </c>
      <c r="BU52" s="63">
        <v>301</v>
      </c>
      <c r="BV52" s="63">
        <v>401</v>
      </c>
      <c r="BW52" s="63"/>
    </row>
    <row r="53" spans="1:75" s="42" customFormat="1" ht="14.25" x14ac:dyDescent="0.2">
      <c r="A53" s="41"/>
      <c r="B53" s="41"/>
      <c r="C53" s="41"/>
      <c r="D53" s="41"/>
      <c r="E53" s="46"/>
      <c r="F53" s="46"/>
      <c r="G53" s="76"/>
      <c r="H53" s="76"/>
      <c r="I53" s="76"/>
      <c r="J53" s="76"/>
      <c r="K53" s="132"/>
      <c r="L53" s="209"/>
      <c r="M53" s="209"/>
      <c r="N53" s="209"/>
      <c r="O53" s="209"/>
      <c r="P53" s="209"/>
      <c r="Q53" s="209"/>
      <c r="R53" s="209"/>
      <c r="S53" s="209"/>
      <c r="T53" s="226"/>
      <c r="U53" s="209"/>
      <c r="V53" s="209"/>
      <c r="W53" s="209"/>
      <c r="X53" s="209"/>
      <c r="Y53" s="132"/>
      <c r="Z53" s="132"/>
      <c r="AA53" s="63">
        <v>50</v>
      </c>
      <c r="AB53" s="63">
        <v>0.76</v>
      </c>
      <c r="AC53" s="63">
        <v>-2</v>
      </c>
      <c r="AD53" s="63">
        <v>0.84</v>
      </c>
      <c r="AE53" s="63">
        <v>-12</v>
      </c>
      <c r="AF53" s="63">
        <v>0.78</v>
      </c>
      <c r="AG53" s="63">
        <v>-11</v>
      </c>
      <c r="AH53" s="63">
        <v>0</v>
      </c>
      <c r="AI53" s="63">
        <v>0</v>
      </c>
      <c r="AJ53" s="63"/>
      <c r="AK53" s="63">
        <v>50</v>
      </c>
      <c r="AL53" s="63">
        <v>0.82</v>
      </c>
      <c r="AM53" s="63">
        <v>-5</v>
      </c>
      <c r="AN53" s="63">
        <v>0.8</v>
      </c>
      <c r="AO53" s="63">
        <v>-7</v>
      </c>
      <c r="AP53" s="63">
        <v>0.81599999999999995</v>
      </c>
      <c r="AQ53" s="63">
        <v>-16.600000000000001</v>
      </c>
      <c r="AR53" s="63">
        <v>0.72</v>
      </c>
      <c r="AS53" s="63">
        <v>-18</v>
      </c>
      <c r="AT53" s="63">
        <v>0</v>
      </c>
      <c r="AU53" s="63">
        <v>0</v>
      </c>
      <c r="AV53" s="63">
        <f t="shared" si="9"/>
        <v>50</v>
      </c>
      <c r="AW53" s="63" t="str">
        <f>IF(AND($C$10&gt;=$AV53,$C$10&lt;$AV54),$C$10*AB53+AC53,"")</f>
        <v/>
      </c>
      <c r="AX53" s="63" t="str">
        <f>IF(AND($C$10&gt;=$AV53,$C$10&lt;$AV54),$C$10*AD53+AE53,"")</f>
        <v/>
      </c>
      <c r="AY53" s="63" t="str">
        <f>IF(AND($C$10&gt;=$AV53,$C$10&lt;$AV54),$C$10*AF53+AG53,"")</f>
        <v/>
      </c>
      <c r="AZ53" s="63" t="str">
        <f>IF(AND($C$10&gt;=$AV53,$C$10&lt;$AV54),$C$10*AH53+AI53,"")</f>
        <v/>
      </c>
      <c r="BA53" s="63" t="str">
        <f>IF(AND($C$10&gt;=$AV53,$C$10&lt;$AV54),$C$10*AL53+AM53,"")</f>
        <v/>
      </c>
      <c r="BB53" s="63" t="str">
        <f>IF(AND($C$10&gt;=$AV53,$C$10&lt;$AV54),$C$10*AN53+AO53,"")</f>
        <v/>
      </c>
      <c r="BC53" s="63" t="str">
        <f>IF(AND($C$10&gt;=$AV53,$C$10&lt;$AV54),$C$10*AP53+AQ53,"")</f>
        <v/>
      </c>
      <c r="BD53" s="63" t="str">
        <f>IF(AND($C$10&gt;=$AV53,$C$10&lt;$AV54),$C$10*AR53+AS53,"")</f>
        <v/>
      </c>
      <c r="BE53" s="63" t="str">
        <f>IF(AND($C$10&gt;=$AV53,$C$10&lt;$AV54),$C$10*AT53+AU53,"")</f>
        <v/>
      </c>
      <c r="BF53" s="68">
        <v>50</v>
      </c>
      <c r="BG53" s="64">
        <v>0.82</v>
      </c>
      <c r="BH53" s="64">
        <v>-4.9999999999999858</v>
      </c>
      <c r="BI53" s="64">
        <v>0.77</v>
      </c>
      <c r="BJ53" s="64">
        <v>-5.5</v>
      </c>
      <c r="BK53" s="64">
        <v>0.78799999999999992</v>
      </c>
      <c r="BL53" s="64">
        <v>-15.2</v>
      </c>
      <c r="BM53" s="64">
        <v>0.76</v>
      </c>
      <c r="BN53" s="64">
        <v>-20</v>
      </c>
      <c r="BO53" s="64">
        <v>0.78</v>
      </c>
      <c r="BP53" s="64">
        <v>-39</v>
      </c>
      <c r="BQ53" s="67">
        <v>50</v>
      </c>
      <c r="BR53" s="63" t="str">
        <f>IF(AND($C$10&gt;=$BQ53,$C$10&lt;$BQ54),$C$10*BG53+BH53,"")</f>
        <v/>
      </c>
      <c r="BS53" s="63" t="str">
        <f>IF(AND($C$10&gt;=$BQ53,$C$10&lt;$BQ54),$C$10*BI53+BJ53,"")</f>
        <v/>
      </c>
      <c r="BT53" s="63" t="str">
        <f>IF(AND($C$10&gt;=$BQ53,$C$10&lt;$BQ54),$C$10*BK53+BL53,"")</f>
        <v/>
      </c>
      <c r="BU53" s="63" t="str">
        <f>IF(AND($C$10&gt;=$BQ53,$C$10&lt;$BQ54),$C$10*BM53+BN53,"")</f>
        <v/>
      </c>
      <c r="BV53" s="63" t="str">
        <f>IF(AND($C$10&gt;=$BQ53,$C$10&lt;$BQ54),$C$10*BO53+BP53,"")</f>
        <v/>
      </c>
      <c r="BW53" s="63"/>
    </row>
    <row r="54" spans="1:75" s="42" customFormat="1" ht="14.25" x14ac:dyDescent="0.2">
      <c r="A54" s="40"/>
      <c r="B54" s="40"/>
      <c r="C54" s="40"/>
      <c r="D54" s="40"/>
      <c r="E54" s="46"/>
      <c r="F54" s="46"/>
      <c r="G54" s="76"/>
      <c r="H54" s="76"/>
      <c r="I54" s="76"/>
      <c r="J54" s="76"/>
      <c r="K54" s="132"/>
      <c r="L54" s="209"/>
      <c r="M54" s="209"/>
      <c r="N54" s="209"/>
      <c r="O54" s="209"/>
      <c r="P54" s="209"/>
      <c r="Q54" s="209"/>
      <c r="R54" s="209"/>
      <c r="S54" s="209"/>
      <c r="T54" s="226"/>
      <c r="U54" s="209"/>
      <c r="V54" s="209"/>
      <c r="W54" s="209"/>
      <c r="X54" s="209"/>
      <c r="Y54" s="132"/>
      <c r="Z54" s="132"/>
      <c r="AA54" s="63">
        <v>100</v>
      </c>
      <c r="AB54" s="63">
        <v>0.74</v>
      </c>
      <c r="AC54" s="63">
        <v>0</v>
      </c>
      <c r="AD54" s="63">
        <v>0.72</v>
      </c>
      <c r="AE54" s="63">
        <v>0</v>
      </c>
      <c r="AF54" s="63">
        <v>0.78</v>
      </c>
      <c r="AG54" s="63">
        <v>-11</v>
      </c>
      <c r="AH54" s="63">
        <v>0.78</v>
      </c>
      <c r="AI54" s="63">
        <v>-16</v>
      </c>
      <c r="AJ54" s="63"/>
      <c r="AK54" s="63">
        <v>100</v>
      </c>
      <c r="AL54" s="63">
        <v>0.82</v>
      </c>
      <c r="AM54" s="63">
        <v>-4.9999999999999858</v>
      </c>
      <c r="AN54" s="63">
        <v>0.74</v>
      </c>
      <c r="AO54" s="63">
        <v>-1</v>
      </c>
      <c r="AP54" s="63">
        <v>0.76</v>
      </c>
      <c r="AQ54" s="63">
        <v>-11</v>
      </c>
      <c r="AR54" s="63">
        <v>0.8</v>
      </c>
      <c r="AS54" s="63">
        <v>-26</v>
      </c>
      <c r="AT54" s="63">
        <v>0.76</v>
      </c>
      <c r="AU54" s="63">
        <v>-36</v>
      </c>
      <c r="AV54" s="63">
        <f t="shared" si="9"/>
        <v>100</v>
      </c>
      <c r="AW54" s="63" t="str">
        <f>IF(AND($C$10&gt;=$AV54,$C$10&lt;$AV55),$C$10*AB54+AC54,"")</f>
        <v/>
      </c>
      <c r="AX54" s="63" t="str">
        <f>IF(AND($C$10&gt;=$AV54,$C$10&lt;$AV55),$C$10*AD54+AE54,"")</f>
        <v/>
      </c>
      <c r="AY54" s="63" t="str">
        <f>IF(AND($C$10&gt;=$AV54,$C$10&lt;$AV55),$C$10*AF54+AG54,"")</f>
        <v/>
      </c>
      <c r="AZ54" s="63" t="str">
        <f>IF(AND($C$10&gt;=$AV54,$C$10&lt;$AV55),$C$10*AH54+AI54,"")</f>
        <v/>
      </c>
      <c r="BA54" s="63" t="str">
        <f>IF(AND($C$10&gt;=$AV54,$C$10&lt;$AV55),$C$10*AL54+AM54,"")</f>
        <v/>
      </c>
      <c r="BB54" s="63" t="str">
        <f>IF(AND($C$10&gt;=$AV54,$C$10&lt;$AV55),$C$10*AN54+AO54,"")</f>
        <v/>
      </c>
      <c r="BC54" s="63" t="str">
        <f>IF(AND($C$10&gt;=$AV54,$C$10&lt;$AV55),$C$10*AP54+AQ54,"")</f>
        <v/>
      </c>
      <c r="BD54" s="63" t="str">
        <f>IF(AND($C$10&gt;=$AV54,$C$10&lt;$AV55),$C$10*AR54+AS54,"")</f>
        <v/>
      </c>
      <c r="BE54" s="63" t="str">
        <f>IF(AND($C$10&gt;=$AV54,$C$10&lt;$AV55),$C$10*AT54+AU54,"")</f>
        <v/>
      </c>
      <c r="BF54" s="68">
        <v>150</v>
      </c>
      <c r="BG54" s="64">
        <v>0.8</v>
      </c>
      <c r="BH54" s="64">
        <v>-2</v>
      </c>
      <c r="BI54" s="64">
        <v>0.78</v>
      </c>
      <c r="BJ54" s="64">
        <v>-7</v>
      </c>
      <c r="BK54" s="64">
        <v>0.82</v>
      </c>
      <c r="BL54" s="64">
        <v>-20</v>
      </c>
      <c r="BM54" s="64">
        <v>0.72</v>
      </c>
      <c r="BN54" s="64">
        <v>-14</v>
      </c>
      <c r="BO54" s="64">
        <v>0.74</v>
      </c>
      <c r="BP54" s="64">
        <v>-33</v>
      </c>
      <c r="BQ54" s="67">
        <v>150</v>
      </c>
      <c r="BR54" s="63" t="str">
        <f>IF(AND($C$10&gt;=$BQ54,$C$10&lt;$BQ55),$C$10*BG54+BH54,"")</f>
        <v/>
      </c>
      <c r="BS54" s="63" t="str">
        <f>IF(AND($C$10&gt;=$BQ54,$C$10&lt;$BQ55),$C$10*BI54+BJ54,"")</f>
        <v/>
      </c>
      <c r="BT54" s="63" t="str">
        <f>IF(AND($C$10&gt;=$BQ54,$C$10&lt;$BQ55),$C$10*BK54+BL54,"")</f>
        <v/>
      </c>
      <c r="BU54" s="63" t="str">
        <f>IF(AND($C$10&gt;=$BQ54,$C$10&lt;$BQ55),$C$10*BM54+BN54,"")</f>
        <v/>
      </c>
      <c r="BV54" s="63" t="str">
        <f>IF(AND($C$10&gt;=$BQ54,$C$10&lt;$BQ55),$C$10*BO54+BP54,"")</f>
        <v/>
      </c>
      <c r="BW54" s="63"/>
    </row>
    <row r="55" spans="1:75" s="82" customFormat="1" ht="14.25" x14ac:dyDescent="0.2">
      <c r="A55" s="60"/>
      <c r="B55" s="69"/>
      <c r="C55" s="69"/>
      <c r="D55" s="69"/>
      <c r="E55" s="60"/>
      <c r="F55" s="60"/>
      <c r="G55" s="74"/>
      <c r="H55" s="74"/>
      <c r="I55" s="74"/>
      <c r="J55" s="74"/>
      <c r="K55" s="132"/>
      <c r="L55" s="209"/>
      <c r="M55" s="209"/>
      <c r="N55" s="209"/>
      <c r="O55" s="209"/>
      <c r="P55" s="209"/>
      <c r="Q55" s="209"/>
      <c r="R55" s="209"/>
      <c r="S55" s="209"/>
      <c r="T55" s="226"/>
      <c r="U55" s="209"/>
      <c r="V55" s="209"/>
      <c r="W55" s="209"/>
      <c r="X55" s="209"/>
      <c r="Y55" s="132"/>
      <c r="Z55" s="132"/>
      <c r="AA55" s="79">
        <v>150</v>
      </c>
      <c r="AB55" s="79">
        <v>0.78</v>
      </c>
      <c r="AC55" s="79">
        <v>-6</v>
      </c>
      <c r="AD55" s="79">
        <v>0.8</v>
      </c>
      <c r="AE55" s="79">
        <v>-12</v>
      </c>
      <c r="AF55" s="79">
        <v>0.8</v>
      </c>
      <c r="AG55" s="79">
        <v>-14</v>
      </c>
      <c r="AH55" s="79">
        <v>0.8</v>
      </c>
      <c r="AI55" s="79">
        <v>-19</v>
      </c>
      <c r="AJ55" s="79"/>
      <c r="AK55" s="79">
        <v>150</v>
      </c>
      <c r="AL55" s="79">
        <v>0.8</v>
      </c>
      <c r="AM55" s="79">
        <v>-2</v>
      </c>
      <c r="AN55" s="79">
        <v>0.78</v>
      </c>
      <c r="AO55" s="79">
        <v>-7</v>
      </c>
      <c r="AP55" s="79">
        <v>0.82</v>
      </c>
      <c r="AQ55" s="79">
        <v>-20</v>
      </c>
      <c r="AR55" s="79">
        <v>0.72</v>
      </c>
      <c r="AS55" s="79">
        <v>-14</v>
      </c>
      <c r="AT55" s="79">
        <v>0.74</v>
      </c>
      <c r="AU55" s="79">
        <v>-33</v>
      </c>
      <c r="AV55" s="79">
        <f t="shared" si="9"/>
        <v>150</v>
      </c>
      <c r="AW55" s="79" t="str">
        <f>IF(AND($C$10&gt;=$AV55,$C$10&lt;$AV56),$C$10*AB55+AC55,"")</f>
        <v/>
      </c>
      <c r="AX55" s="79" t="str">
        <f>IF(AND($C$10&gt;=$AV55,$C$10&lt;$AV56),$C$10*AD55+AE55,"")</f>
        <v/>
      </c>
      <c r="AY55" s="79" t="str">
        <f>IF(AND($C$10&gt;=$AV55,$C$10&lt;$AV56),$C$10*AF55+AG55,"")</f>
        <v/>
      </c>
      <c r="AZ55" s="79" t="str">
        <f>IF(AND($C$10&gt;=$AV55,$C$10&lt;$AV56),$C$10*AH55+AI55,"")</f>
        <v/>
      </c>
      <c r="BA55" s="79" t="str">
        <f>IF(AND($C$10&gt;=$AV55,$C$10&lt;$AV56),$C$10*AL55+AM55,"")</f>
        <v/>
      </c>
      <c r="BB55" s="79" t="str">
        <f>IF(AND($C$10&gt;=$AV55,$C$10&lt;$AV56),$C$10*AN55+AO55,"")</f>
        <v/>
      </c>
      <c r="BC55" s="79" t="str">
        <f>IF(AND($C$10&gt;=$AV55,$C$10&lt;$AV56),$C$10*AP55+AQ55,"")</f>
        <v/>
      </c>
      <c r="BD55" s="79" t="str">
        <f>IF(AND($C$10&gt;=$AV55,$C$10&lt;$AV56),$C$10*AR55+AS55,"")</f>
        <v/>
      </c>
      <c r="BE55" s="79" t="str">
        <f>IF(AND($C$10&gt;=$AV55,$C$10&lt;$AV56),$C$10*AT55+AU55,"")</f>
        <v/>
      </c>
      <c r="BF55" s="85">
        <v>200</v>
      </c>
      <c r="BG55" s="86">
        <v>0.8</v>
      </c>
      <c r="BH55" s="86">
        <v>-2.0000000000000568</v>
      </c>
      <c r="BI55" s="86">
        <v>0.78</v>
      </c>
      <c r="BJ55" s="86">
        <v>-6.9999999999999716</v>
      </c>
      <c r="BK55" s="87">
        <v>0.75609756097560976</v>
      </c>
      <c r="BL55" s="87">
        <v>-7.2195121951219505</v>
      </c>
      <c r="BM55" s="87">
        <v>0.72</v>
      </c>
      <c r="BN55" s="87">
        <v>-14</v>
      </c>
      <c r="BO55" s="87">
        <v>0.74</v>
      </c>
      <c r="BP55" s="87">
        <v>-33</v>
      </c>
      <c r="BQ55" s="88">
        <v>200</v>
      </c>
      <c r="BR55" s="79" t="str">
        <f>IF(AND($C$10&gt;=$BQ55,$C$10&lt;$BQ56),$C$10*BG55+BH55,"")</f>
        <v/>
      </c>
      <c r="BS55" s="79" t="str">
        <f>IF(AND($C$10&gt;=$BQ55,$C$10&lt;$BQ56),$C$10*BI55+BJ55,"")</f>
        <v/>
      </c>
      <c r="BT55" s="79" t="str">
        <f>IF(AND($C$10&gt;=$BQ55,$C$10&lt;$BQ56),$C$10*BK55+BL55,"")</f>
        <v/>
      </c>
      <c r="BU55" s="79" t="str">
        <f>IF(AND($C$10&gt;=$BQ55,$C$10&lt;$BQ56),$C$10*BM55+BN55,"")</f>
        <v/>
      </c>
      <c r="BV55" s="79" t="str">
        <f>IF(AND($C$10&gt;=$BQ55,$C$10&lt;$BQ56),$C$10*BO55+BP55,"")</f>
        <v/>
      </c>
      <c r="BW55" s="79"/>
    </row>
    <row r="56" spans="1:75" s="82" customFormat="1" x14ac:dyDescent="0.2">
      <c r="A56" s="83"/>
      <c r="E56" s="83"/>
      <c r="F56" s="83"/>
      <c r="G56" s="84"/>
      <c r="H56" s="84"/>
      <c r="I56" s="84"/>
      <c r="J56" s="84"/>
      <c r="K56" s="132"/>
      <c r="L56" s="210"/>
      <c r="M56" s="210"/>
      <c r="N56" s="210"/>
      <c r="O56" s="210"/>
      <c r="P56" s="210"/>
      <c r="Q56" s="210"/>
      <c r="R56" s="209"/>
      <c r="S56" s="209"/>
      <c r="T56" s="226"/>
      <c r="U56" s="210"/>
      <c r="V56" s="210"/>
      <c r="W56" s="210"/>
      <c r="X56" s="210"/>
      <c r="Y56" s="132"/>
      <c r="Z56" s="132"/>
      <c r="AA56" s="79">
        <v>222</v>
      </c>
      <c r="AB56" s="79"/>
      <c r="AC56" s="79"/>
      <c r="AD56" s="79"/>
      <c r="AE56" s="79"/>
      <c r="AF56" s="79"/>
      <c r="AG56" s="79"/>
      <c r="AH56" s="79"/>
      <c r="AI56" s="79"/>
      <c r="AJ56" s="79"/>
      <c r="AK56" s="79">
        <v>200</v>
      </c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>
        <v>287</v>
      </c>
      <c r="AW56" s="79"/>
      <c r="AX56" s="79"/>
      <c r="AY56" s="79"/>
      <c r="AZ56" s="79"/>
      <c r="BA56" s="79"/>
      <c r="BB56" s="79"/>
      <c r="BC56" s="79"/>
      <c r="BD56" s="79"/>
      <c r="BE56" s="79"/>
      <c r="BF56" s="79">
        <v>241</v>
      </c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78">
        <v>287</v>
      </c>
      <c r="BR56" s="79"/>
      <c r="BS56" s="79"/>
      <c r="BT56" s="79"/>
      <c r="BU56" s="79"/>
      <c r="BV56" s="79"/>
      <c r="BW56" s="79"/>
    </row>
    <row r="57" spans="1:75" s="82" customFormat="1" x14ac:dyDescent="0.2">
      <c r="A57" s="83"/>
      <c r="E57" s="83"/>
      <c r="F57" s="83"/>
      <c r="G57" s="84"/>
      <c r="H57" s="84"/>
      <c r="I57" s="84"/>
      <c r="J57" s="84"/>
      <c r="K57" s="132"/>
      <c r="L57" s="210"/>
      <c r="M57" s="210"/>
      <c r="N57" s="210"/>
      <c r="O57" s="210"/>
      <c r="P57" s="210"/>
      <c r="Q57" s="210"/>
      <c r="R57" s="209"/>
      <c r="S57" s="209"/>
      <c r="T57" s="226"/>
      <c r="U57" s="210"/>
      <c r="V57" s="210"/>
      <c r="W57" s="210"/>
      <c r="X57" s="210"/>
      <c r="Y57" s="132"/>
      <c r="Z57" s="132"/>
      <c r="AA57" s="78" t="s">
        <v>30</v>
      </c>
      <c r="AB57" s="78"/>
      <c r="AC57" s="78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87"/>
      <c r="BH57" s="87"/>
      <c r="BI57" s="87"/>
      <c r="BJ57" s="87"/>
      <c r="BK57" s="87"/>
      <c r="BL57" s="87"/>
      <c r="BM57" s="87"/>
      <c r="BN57" s="87"/>
      <c r="BO57" s="87"/>
      <c r="BP57" s="79"/>
      <c r="BQ57" s="78"/>
      <c r="BR57" s="79" t="str">
        <f>IF(AND($C$10&gt;=$AV55,$C$10&lt;$AV56),$C$10*BG50+BH50,"")</f>
        <v/>
      </c>
      <c r="BS57" s="79" t="str">
        <f>IF(AND($C$10&gt;=$AV55,$C$10&lt;$AV56),$C$10*BI50+BJ50,"")</f>
        <v/>
      </c>
      <c r="BT57" s="79" t="str">
        <f>IF(AND($C$10&gt;=$AV55,$C$10&lt;$AV56),$C$10*BK50+BL50,"")</f>
        <v/>
      </c>
      <c r="BU57" s="79" t="str">
        <f>IF(AND($C$10&gt;=$AV55,$C$10&lt;$AV56),$C$10*BM50+BN50,"")</f>
        <v/>
      </c>
      <c r="BV57" s="79" t="str">
        <f>IF(AND($C$10&gt;=$AV55,$C$10&lt;$AV56),$C$10*BO50+BP50,"")</f>
        <v/>
      </c>
      <c r="BW57" s="79"/>
    </row>
    <row r="58" spans="1:75" s="82" customFormat="1" x14ac:dyDescent="0.2">
      <c r="A58" s="83"/>
      <c r="E58" s="83"/>
      <c r="F58" s="83"/>
      <c r="G58" s="84"/>
      <c r="H58" s="84"/>
      <c r="I58" s="84"/>
      <c r="J58" s="84"/>
      <c r="K58" s="132"/>
      <c r="L58" s="210"/>
      <c r="M58" s="210"/>
      <c r="N58" s="210"/>
      <c r="O58" s="210"/>
      <c r="P58" s="210"/>
      <c r="Q58" s="210"/>
      <c r="R58" s="209"/>
      <c r="S58" s="209"/>
      <c r="T58" s="226"/>
      <c r="U58" s="210"/>
      <c r="V58" s="210"/>
      <c r="W58" s="210"/>
      <c r="X58" s="210"/>
      <c r="Y58" s="132"/>
      <c r="Z58" s="132"/>
      <c r="AA58" s="78" t="s">
        <v>22</v>
      </c>
      <c r="AB58" s="80">
        <v>2.8433323855558714</v>
      </c>
      <c r="AC58" s="81">
        <v>-12.479101506966163</v>
      </c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87"/>
      <c r="BH58" s="87"/>
      <c r="BI58" s="87"/>
      <c r="BJ58" s="87"/>
      <c r="BK58" s="87"/>
      <c r="BL58" s="87"/>
      <c r="BM58" s="87"/>
      <c r="BN58" s="87"/>
      <c r="BO58" s="87"/>
      <c r="BP58" s="79"/>
      <c r="BQ58" s="78"/>
      <c r="BR58" s="79"/>
      <c r="BS58" s="79"/>
      <c r="BT58" s="79"/>
      <c r="BU58" s="79"/>
      <c r="BV58" s="79"/>
      <c r="BW58" s="79"/>
    </row>
    <row r="59" spans="1:75" s="82" customFormat="1" x14ac:dyDescent="0.2">
      <c r="A59" s="83"/>
      <c r="E59" s="83"/>
      <c r="F59" s="83"/>
      <c r="G59" s="84"/>
      <c r="H59" s="84"/>
      <c r="I59" s="84"/>
      <c r="J59" s="84"/>
      <c r="K59" s="132"/>
      <c r="L59" s="210"/>
      <c r="M59" s="210"/>
      <c r="N59" s="210"/>
      <c r="O59" s="210"/>
      <c r="P59" s="210"/>
      <c r="Q59" s="210"/>
      <c r="R59" s="209"/>
      <c r="S59" s="209"/>
      <c r="T59" s="226"/>
      <c r="U59" s="210"/>
      <c r="V59" s="210"/>
      <c r="W59" s="210"/>
      <c r="X59" s="210"/>
      <c r="Y59" s="132"/>
      <c r="Z59" s="132"/>
      <c r="AA59" s="78" t="s">
        <v>23</v>
      </c>
      <c r="AB59" s="80">
        <v>2.5753283543651815</v>
      </c>
      <c r="AC59" s="81">
        <v>-9.58588720061808</v>
      </c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8"/>
      <c r="BR59" s="79"/>
      <c r="BS59" s="79"/>
      <c r="BT59" s="79"/>
      <c r="BU59" s="79"/>
      <c r="BV59" s="79"/>
      <c r="BW59" s="79"/>
    </row>
    <row r="60" spans="1:75" s="82" customFormat="1" x14ac:dyDescent="0.2">
      <c r="A60" s="83"/>
      <c r="E60" s="83"/>
      <c r="F60" s="83"/>
      <c r="G60" s="84"/>
      <c r="H60" s="84"/>
      <c r="I60" s="84"/>
      <c r="J60" s="84"/>
      <c r="K60" s="132"/>
      <c r="L60" s="210"/>
      <c r="M60" s="210"/>
      <c r="N60" s="210"/>
      <c r="O60" s="210"/>
      <c r="P60" s="210"/>
      <c r="Q60" s="210"/>
      <c r="R60" s="209"/>
      <c r="S60" s="209"/>
      <c r="T60" s="226"/>
      <c r="U60" s="210"/>
      <c r="V60" s="210"/>
      <c r="W60" s="210"/>
      <c r="X60" s="210"/>
      <c r="Y60" s="132"/>
      <c r="Z60" s="132"/>
      <c r="AA60" s="78" t="s">
        <v>27</v>
      </c>
      <c r="AB60" s="80">
        <v>2.1739130434782608</v>
      </c>
      <c r="AC60" s="81">
        <v>2.1739130434782608</v>
      </c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8"/>
      <c r="BR60" s="79"/>
      <c r="BS60" s="79"/>
      <c r="BT60" s="79"/>
      <c r="BU60" s="79"/>
      <c r="BV60" s="79"/>
      <c r="BW60" s="79"/>
    </row>
    <row r="61" spans="1:75" s="82" customFormat="1" x14ac:dyDescent="0.2">
      <c r="A61" s="83"/>
      <c r="E61" s="83"/>
      <c r="F61" s="83"/>
      <c r="G61" s="84"/>
      <c r="H61" s="84"/>
      <c r="I61" s="84"/>
      <c r="J61" s="84"/>
      <c r="K61" s="132"/>
      <c r="L61" s="210"/>
      <c r="M61" s="210"/>
      <c r="N61" s="210"/>
      <c r="O61" s="210"/>
      <c r="P61" s="210"/>
      <c r="Q61" s="210"/>
      <c r="R61" s="209"/>
      <c r="S61" s="209"/>
      <c r="T61" s="226"/>
      <c r="U61" s="210"/>
      <c r="V61" s="210"/>
      <c r="W61" s="210"/>
      <c r="X61" s="210"/>
      <c r="Y61" s="132"/>
      <c r="Z61" s="132"/>
      <c r="AA61" s="78" t="s">
        <v>24</v>
      </c>
      <c r="AB61" s="80">
        <v>2</v>
      </c>
      <c r="AC61" s="81">
        <v>-9.3333999999999993</v>
      </c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8"/>
      <c r="BR61" s="79"/>
      <c r="BS61" s="79"/>
      <c r="BT61" s="79"/>
      <c r="BU61" s="79"/>
      <c r="BV61" s="79"/>
      <c r="BW61" s="79"/>
    </row>
    <row r="62" spans="1:75" s="82" customFormat="1" x14ac:dyDescent="0.2">
      <c r="A62" s="83"/>
      <c r="E62" s="83"/>
      <c r="F62" s="83"/>
      <c r="G62" s="84"/>
      <c r="H62" s="84"/>
      <c r="I62" s="84"/>
      <c r="J62" s="84"/>
      <c r="K62" s="132"/>
      <c r="L62" s="210"/>
      <c r="M62" s="210"/>
      <c r="N62" s="210"/>
      <c r="O62" s="210"/>
      <c r="P62" s="210"/>
      <c r="Q62" s="210"/>
      <c r="R62" s="209"/>
      <c r="S62" s="209"/>
      <c r="T62" s="226"/>
      <c r="U62" s="210"/>
      <c r="V62" s="210"/>
      <c r="W62" s="210"/>
      <c r="X62" s="210"/>
      <c r="Y62" s="132"/>
      <c r="Z62" s="132"/>
      <c r="AA62" s="78" t="s">
        <v>25</v>
      </c>
      <c r="AB62" s="80">
        <v>1.7292062943109112</v>
      </c>
      <c r="AC62" s="81">
        <v>-0.86460314715545561</v>
      </c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8"/>
      <c r="BR62" s="79"/>
      <c r="BS62" s="79"/>
      <c r="BT62" s="79"/>
      <c r="BU62" s="79"/>
      <c r="BV62" s="79"/>
      <c r="BW62" s="79"/>
    </row>
    <row r="63" spans="1:75" s="82" customFormat="1" x14ac:dyDescent="0.2">
      <c r="A63" s="83"/>
      <c r="E63" s="83"/>
      <c r="F63" s="83"/>
      <c r="G63" s="84"/>
      <c r="H63" s="84"/>
      <c r="I63" s="84"/>
      <c r="J63" s="84"/>
      <c r="K63" s="132"/>
      <c r="L63" s="210"/>
      <c r="M63" s="210"/>
      <c r="N63" s="210"/>
      <c r="O63" s="210"/>
      <c r="P63" s="210"/>
      <c r="Q63" s="210"/>
      <c r="R63" s="209"/>
      <c r="S63" s="209"/>
      <c r="T63" s="226"/>
      <c r="U63" s="210"/>
      <c r="V63" s="210"/>
      <c r="W63" s="210"/>
      <c r="X63" s="210"/>
      <c r="Y63" s="132"/>
      <c r="Z63" s="132"/>
      <c r="AA63" s="78" t="s">
        <v>26</v>
      </c>
      <c r="AB63" s="80">
        <v>1.6305233980107616</v>
      </c>
      <c r="AC63" s="81">
        <v>-14.855698679276049</v>
      </c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8"/>
      <c r="BR63" s="79"/>
      <c r="BS63" s="79"/>
      <c r="BT63" s="79"/>
      <c r="BU63" s="79"/>
      <c r="BV63" s="79"/>
      <c r="BW63" s="79"/>
    </row>
    <row r="64" spans="1:75" s="82" customFormat="1" x14ac:dyDescent="0.2">
      <c r="A64" s="83"/>
      <c r="B64" s="83"/>
      <c r="C64" s="83"/>
      <c r="D64" s="83"/>
      <c r="E64" s="83"/>
      <c r="F64" s="83"/>
      <c r="G64" s="84"/>
      <c r="H64" s="84"/>
      <c r="I64" s="84"/>
      <c r="J64" s="84"/>
      <c r="K64" s="132"/>
      <c r="L64" s="210"/>
      <c r="M64" s="210"/>
      <c r="N64" s="210"/>
      <c r="O64" s="210"/>
      <c r="P64" s="210"/>
      <c r="Q64" s="210"/>
      <c r="R64" s="209"/>
      <c r="S64" s="209"/>
      <c r="T64" s="226"/>
      <c r="U64" s="210"/>
      <c r="V64" s="210"/>
      <c r="W64" s="210"/>
      <c r="X64" s="210"/>
      <c r="Y64" s="132"/>
      <c r="Z64" s="132"/>
      <c r="AA64" s="78" t="s">
        <v>28</v>
      </c>
      <c r="AB64" s="80">
        <v>1.3979999999999999</v>
      </c>
      <c r="AC64" s="81">
        <v>-7.2</v>
      </c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8"/>
      <c r="BR64" s="79"/>
      <c r="BS64" s="79"/>
      <c r="BT64" s="79"/>
      <c r="BU64" s="79"/>
      <c r="BV64" s="79"/>
      <c r="BW64" s="79"/>
    </row>
    <row r="65" spans="2:75" x14ac:dyDescent="0.2">
      <c r="B65" s="1"/>
      <c r="G65" s="75"/>
      <c r="H65" s="75"/>
      <c r="I65" s="75"/>
      <c r="J65" s="75"/>
      <c r="L65" s="210"/>
      <c r="M65" s="210"/>
      <c r="N65" s="210"/>
      <c r="O65" s="210"/>
      <c r="P65" s="210"/>
      <c r="Q65" s="210"/>
      <c r="R65" s="209"/>
      <c r="S65" s="209"/>
      <c r="T65" s="226"/>
      <c r="U65" s="210"/>
      <c r="V65" s="210"/>
      <c r="W65" s="210"/>
      <c r="X65" s="210"/>
      <c r="AA65" s="78" t="s">
        <v>29</v>
      </c>
      <c r="AB65" s="80">
        <v>1.2995000000000001</v>
      </c>
      <c r="AC65" s="81">
        <v>-5.05</v>
      </c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8"/>
      <c r="BR65" s="79"/>
      <c r="BS65" s="79"/>
      <c r="BT65" s="79"/>
      <c r="BU65" s="79"/>
      <c r="BV65" s="79"/>
      <c r="BW65" s="79"/>
    </row>
    <row r="66" spans="2:75" x14ac:dyDescent="0.2">
      <c r="B66" s="1"/>
      <c r="G66" s="75"/>
      <c r="H66" s="75"/>
      <c r="I66" s="75"/>
      <c r="J66" s="75"/>
      <c r="L66" s="210"/>
      <c r="M66" s="210"/>
      <c r="N66" s="210"/>
      <c r="O66" s="210"/>
      <c r="P66" s="210"/>
      <c r="Q66" s="210"/>
      <c r="R66" s="209"/>
      <c r="S66" s="209"/>
      <c r="T66" s="226"/>
      <c r="U66" s="210"/>
      <c r="V66" s="210"/>
      <c r="W66" s="210"/>
      <c r="X66" s="210"/>
    </row>
    <row r="67" spans="2:75" x14ac:dyDescent="0.2">
      <c r="B67" s="1"/>
      <c r="L67" s="210"/>
      <c r="M67" s="210"/>
      <c r="N67" s="210"/>
      <c r="O67" s="210"/>
      <c r="P67" s="210"/>
      <c r="Q67" s="210"/>
      <c r="R67" s="209"/>
      <c r="S67" s="209"/>
      <c r="T67" s="226"/>
      <c r="U67" s="210"/>
      <c r="V67" s="210"/>
      <c r="W67" s="210"/>
      <c r="X67" s="210"/>
    </row>
    <row r="68" spans="2:75" x14ac:dyDescent="0.2">
      <c r="B68" s="1"/>
      <c r="L68" s="210"/>
      <c r="M68" s="210"/>
      <c r="N68" s="210"/>
      <c r="O68" s="210"/>
      <c r="P68" s="210"/>
      <c r="Q68" s="210"/>
      <c r="R68" s="209"/>
      <c r="S68" s="209"/>
      <c r="T68" s="226"/>
      <c r="U68" s="210"/>
      <c r="V68" s="210"/>
      <c r="W68" s="210"/>
      <c r="X68" s="210"/>
    </row>
    <row r="69" spans="2:75" x14ac:dyDescent="0.2">
      <c r="B69" s="1"/>
      <c r="L69" s="210"/>
      <c r="M69" s="210"/>
      <c r="N69" s="210"/>
      <c r="O69" s="210"/>
      <c r="P69" s="210"/>
      <c r="Q69" s="210"/>
      <c r="R69" s="209"/>
      <c r="S69" s="209"/>
      <c r="T69" s="226"/>
      <c r="U69" s="210"/>
      <c r="V69" s="210"/>
      <c r="W69" s="210"/>
      <c r="X69" s="210"/>
    </row>
    <row r="70" spans="2:75" x14ac:dyDescent="0.2">
      <c r="B70" s="1"/>
      <c r="L70" s="210"/>
      <c r="M70" s="210"/>
      <c r="N70" s="210"/>
      <c r="O70" s="210"/>
      <c r="P70" s="210"/>
      <c r="Q70" s="210"/>
      <c r="R70" s="209"/>
      <c r="S70" s="209"/>
      <c r="T70" s="226"/>
      <c r="U70" s="210"/>
      <c r="V70" s="210"/>
      <c r="W70" s="210"/>
      <c r="X70" s="210"/>
    </row>
    <row r="71" spans="2:75" x14ac:dyDescent="0.2">
      <c r="B71" s="1"/>
      <c r="L71" s="210"/>
      <c r="M71" s="210"/>
      <c r="N71" s="210"/>
      <c r="O71" s="210"/>
      <c r="P71" s="210"/>
      <c r="Q71" s="210"/>
      <c r="R71" s="209"/>
      <c r="S71" s="209"/>
      <c r="T71" s="226"/>
      <c r="U71" s="210"/>
      <c r="V71" s="210"/>
      <c r="W71" s="210"/>
      <c r="X71" s="210"/>
    </row>
    <row r="72" spans="2:75" x14ac:dyDescent="0.2">
      <c r="B72" s="1"/>
      <c r="L72" s="210"/>
      <c r="M72" s="210"/>
      <c r="N72" s="210"/>
      <c r="O72" s="210"/>
      <c r="P72" s="210"/>
      <c r="Q72" s="210"/>
      <c r="R72" s="209"/>
      <c r="S72" s="209"/>
      <c r="T72" s="226"/>
      <c r="U72" s="210"/>
      <c r="V72" s="210"/>
      <c r="W72" s="210"/>
      <c r="X72" s="210"/>
    </row>
    <row r="73" spans="2:75" x14ac:dyDescent="0.2">
      <c r="L73" s="210"/>
      <c r="M73" s="210"/>
      <c r="N73" s="210"/>
      <c r="O73" s="210"/>
      <c r="P73" s="210"/>
      <c r="Q73" s="210"/>
      <c r="R73" s="209"/>
      <c r="S73" s="209"/>
      <c r="T73" s="226"/>
      <c r="U73" s="210"/>
      <c r="V73" s="210"/>
      <c r="W73" s="210"/>
      <c r="X73" s="210"/>
    </row>
    <row r="74" spans="2:75" x14ac:dyDescent="0.2">
      <c r="L74" s="210"/>
      <c r="M74" s="210"/>
      <c r="N74" s="210"/>
      <c r="O74" s="210"/>
      <c r="P74" s="210"/>
      <c r="Q74" s="210"/>
      <c r="R74" s="209"/>
      <c r="S74" s="209"/>
      <c r="T74" s="226"/>
      <c r="U74" s="210"/>
      <c r="V74" s="210"/>
      <c r="W74" s="210"/>
      <c r="X74" s="210"/>
    </row>
    <row r="75" spans="2:75" x14ac:dyDescent="0.2">
      <c r="L75" s="210"/>
      <c r="M75" s="210"/>
      <c r="N75" s="210"/>
      <c r="O75" s="210"/>
      <c r="P75" s="210"/>
      <c r="Q75" s="210"/>
      <c r="R75" s="209"/>
      <c r="S75" s="209"/>
      <c r="T75" s="226"/>
      <c r="U75" s="210"/>
      <c r="V75" s="210"/>
      <c r="W75" s="210"/>
      <c r="X75" s="210"/>
    </row>
    <row r="76" spans="2:75" x14ac:dyDescent="0.2">
      <c r="L76" s="210"/>
      <c r="M76" s="210"/>
      <c r="N76" s="210"/>
      <c r="O76" s="210"/>
      <c r="P76" s="210"/>
      <c r="Q76" s="210"/>
      <c r="R76" s="209"/>
      <c r="S76" s="209"/>
      <c r="T76" s="226"/>
      <c r="U76" s="210"/>
      <c r="V76" s="210"/>
      <c r="W76" s="210"/>
      <c r="X76" s="210"/>
    </row>
    <row r="77" spans="2:75" x14ac:dyDescent="0.2">
      <c r="L77" s="210"/>
      <c r="M77" s="210"/>
      <c r="N77" s="210"/>
      <c r="O77" s="210"/>
      <c r="P77" s="210"/>
      <c r="Q77" s="210"/>
      <c r="R77" s="209"/>
      <c r="S77" s="209"/>
      <c r="T77" s="226"/>
      <c r="U77" s="210"/>
      <c r="V77" s="210"/>
      <c r="W77" s="210"/>
      <c r="X77" s="210"/>
    </row>
    <row r="78" spans="2:75" x14ac:dyDescent="0.2">
      <c r="L78" s="210"/>
      <c r="M78" s="210"/>
      <c r="N78" s="210"/>
      <c r="O78" s="210"/>
      <c r="P78" s="210"/>
      <c r="Q78" s="210"/>
      <c r="R78" s="209"/>
      <c r="S78" s="209"/>
      <c r="T78" s="226"/>
      <c r="U78" s="210"/>
      <c r="V78" s="210"/>
      <c r="W78" s="210"/>
      <c r="X78" s="210"/>
    </row>
    <row r="79" spans="2:75" x14ac:dyDescent="0.2">
      <c r="L79" s="210"/>
      <c r="M79" s="210"/>
      <c r="N79" s="210"/>
      <c r="O79" s="210"/>
      <c r="P79" s="210"/>
      <c r="Q79" s="210"/>
      <c r="R79" s="209"/>
      <c r="S79" s="209"/>
      <c r="T79" s="226"/>
      <c r="U79" s="210"/>
      <c r="V79" s="210"/>
      <c r="W79" s="210"/>
      <c r="X79" s="210"/>
    </row>
    <row r="80" spans="2:75" x14ac:dyDescent="0.2">
      <c r="L80" s="210"/>
      <c r="M80" s="210"/>
      <c r="N80" s="210"/>
      <c r="O80" s="210"/>
      <c r="P80" s="210"/>
      <c r="Q80" s="210"/>
      <c r="R80" s="209"/>
      <c r="S80" s="209"/>
      <c r="T80" s="226"/>
      <c r="U80" s="210"/>
      <c r="V80" s="210"/>
      <c r="W80" s="210"/>
      <c r="X80" s="210"/>
    </row>
    <row r="81" spans="12:24" x14ac:dyDescent="0.2">
      <c r="L81" s="210"/>
      <c r="M81" s="210"/>
      <c r="N81" s="210"/>
      <c r="O81" s="210"/>
      <c r="P81" s="210"/>
      <c r="Q81" s="210"/>
      <c r="R81" s="209"/>
      <c r="S81" s="209"/>
      <c r="T81" s="226"/>
      <c r="U81" s="210"/>
      <c r="V81" s="210"/>
      <c r="W81" s="210"/>
      <c r="X81" s="210"/>
    </row>
    <row r="82" spans="12:24" x14ac:dyDescent="0.2">
      <c r="L82" s="210"/>
      <c r="M82" s="210"/>
      <c r="N82" s="210"/>
      <c r="O82" s="210"/>
      <c r="P82" s="210"/>
      <c r="Q82" s="210"/>
      <c r="R82" s="209"/>
      <c r="S82" s="209"/>
      <c r="T82" s="226"/>
      <c r="U82" s="210"/>
      <c r="V82" s="210"/>
      <c r="W82" s="210"/>
      <c r="X82" s="210"/>
    </row>
    <row r="83" spans="12:24" x14ac:dyDescent="0.2">
      <c r="L83" s="210"/>
      <c r="M83" s="210"/>
      <c r="N83" s="210"/>
      <c r="O83" s="210"/>
      <c r="P83" s="210"/>
      <c r="Q83" s="210"/>
      <c r="R83" s="209"/>
      <c r="S83" s="209"/>
      <c r="T83" s="226"/>
      <c r="U83" s="210"/>
      <c r="V83" s="210"/>
      <c r="W83" s="210"/>
      <c r="X83" s="210"/>
    </row>
    <row r="84" spans="12:24" x14ac:dyDescent="0.2">
      <c r="L84" s="210"/>
      <c r="M84" s="210"/>
      <c r="N84" s="210"/>
      <c r="O84" s="210"/>
      <c r="P84" s="210"/>
      <c r="Q84" s="210"/>
      <c r="R84" s="209"/>
      <c r="S84" s="209"/>
      <c r="T84" s="226"/>
      <c r="U84" s="210"/>
      <c r="V84" s="210"/>
      <c r="W84" s="210"/>
      <c r="X84" s="210"/>
    </row>
    <row r="85" spans="12:24" x14ac:dyDescent="0.2">
      <c r="L85" s="210"/>
      <c r="M85" s="210"/>
      <c r="N85" s="210"/>
      <c r="O85" s="210"/>
      <c r="P85" s="210"/>
      <c r="Q85" s="210"/>
      <c r="R85" s="209"/>
      <c r="S85" s="209"/>
      <c r="T85" s="226"/>
      <c r="U85" s="210"/>
      <c r="V85" s="210"/>
      <c r="W85" s="210"/>
      <c r="X85" s="210"/>
    </row>
    <row r="86" spans="12:24" x14ac:dyDescent="0.2">
      <c r="L86" s="210"/>
      <c r="M86" s="210"/>
      <c r="N86" s="210"/>
      <c r="O86" s="210"/>
      <c r="P86" s="210"/>
      <c r="Q86" s="210"/>
      <c r="R86" s="209"/>
      <c r="S86" s="209"/>
      <c r="T86" s="226"/>
      <c r="U86" s="210"/>
      <c r="V86" s="210"/>
      <c r="W86" s="210"/>
      <c r="X86" s="210"/>
    </row>
    <row r="87" spans="12:24" x14ac:dyDescent="0.2">
      <c r="L87" s="210"/>
      <c r="M87" s="210"/>
      <c r="N87" s="210"/>
      <c r="O87" s="210"/>
      <c r="P87" s="210"/>
      <c r="Q87" s="210"/>
      <c r="R87" s="209"/>
      <c r="S87" s="209"/>
      <c r="T87" s="226"/>
      <c r="U87" s="210"/>
      <c r="V87" s="210"/>
      <c r="W87" s="210"/>
      <c r="X87" s="210"/>
    </row>
    <row r="88" spans="12:24" x14ac:dyDescent="0.2">
      <c r="L88" s="210"/>
      <c r="M88" s="210"/>
      <c r="N88" s="210"/>
      <c r="O88" s="210"/>
      <c r="P88" s="210"/>
      <c r="Q88" s="210"/>
      <c r="R88" s="209"/>
      <c r="S88" s="209"/>
      <c r="T88" s="226"/>
      <c r="U88" s="210"/>
      <c r="V88" s="210"/>
      <c r="W88" s="210"/>
      <c r="X88" s="210"/>
    </row>
    <row r="89" spans="12:24" x14ac:dyDescent="0.2">
      <c r="L89" s="210"/>
      <c r="M89" s="210"/>
      <c r="N89" s="210"/>
      <c r="O89" s="210"/>
      <c r="P89" s="210"/>
      <c r="Q89" s="210"/>
      <c r="R89" s="209"/>
      <c r="S89" s="209"/>
      <c r="T89" s="226"/>
      <c r="U89" s="210"/>
      <c r="V89" s="210"/>
      <c r="W89" s="210"/>
      <c r="X89" s="210"/>
    </row>
    <row r="90" spans="12:24" x14ac:dyDescent="0.2">
      <c r="L90" s="210"/>
      <c r="M90" s="210"/>
      <c r="N90" s="210"/>
      <c r="O90" s="210"/>
      <c r="P90" s="210"/>
      <c r="Q90" s="210"/>
      <c r="R90" s="209"/>
      <c r="S90" s="209"/>
      <c r="T90" s="226"/>
      <c r="U90" s="210"/>
      <c r="V90" s="210"/>
      <c r="W90" s="210"/>
      <c r="X90" s="210"/>
    </row>
    <row r="91" spans="12:24" x14ac:dyDescent="0.2">
      <c r="L91" s="210"/>
      <c r="M91" s="210"/>
      <c r="N91" s="210"/>
      <c r="O91" s="210"/>
      <c r="P91" s="210"/>
      <c r="Q91" s="210"/>
      <c r="R91" s="209"/>
      <c r="S91" s="209"/>
      <c r="T91" s="226"/>
      <c r="U91" s="210"/>
      <c r="V91" s="210"/>
      <c r="W91" s="210"/>
      <c r="X91" s="210"/>
    </row>
    <row r="92" spans="12:24" x14ac:dyDescent="0.2">
      <c r="L92" s="210"/>
      <c r="M92" s="210"/>
      <c r="N92" s="210"/>
      <c r="O92" s="210"/>
      <c r="P92" s="210"/>
      <c r="Q92" s="210"/>
      <c r="R92" s="209"/>
      <c r="S92" s="209"/>
      <c r="T92" s="226"/>
      <c r="U92" s="210"/>
      <c r="V92" s="210"/>
      <c r="W92" s="210"/>
      <c r="X92" s="210"/>
    </row>
    <row r="93" spans="12:24" x14ac:dyDescent="0.2">
      <c r="L93" s="210"/>
      <c r="M93" s="210"/>
      <c r="N93" s="210"/>
      <c r="O93" s="210"/>
      <c r="P93" s="210"/>
      <c r="Q93" s="210"/>
      <c r="R93" s="209"/>
      <c r="S93" s="209"/>
      <c r="T93" s="226"/>
      <c r="U93" s="210"/>
      <c r="V93" s="210"/>
      <c r="W93" s="210"/>
      <c r="X93" s="210"/>
    </row>
    <row r="94" spans="12:24" x14ac:dyDescent="0.2">
      <c r="L94" s="210"/>
      <c r="M94" s="210"/>
      <c r="N94" s="210"/>
      <c r="O94" s="210"/>
      <c r="P94" s="210"/>
      <c r="Q94" s="210"/>
      <c r="R94" s="209"/>
      <c r="S94" s="209"/>
      <c r="T94" s="226"/>
      <c r="U94" s="210"/>
      <c r="V94" s="210"/>
      <c r="W94" s="210"/>
      <c r="X94" s="210"/>
    </row>
    <row r="95" spans="12:24" x14ac:dyDescent="0.2">
      <c r="L95" s="210"/>
      <c r="M95" s="210"/>
      <c r="N95" s="210"/>
      <c r="O95" s="210"/>
      <c r="P95" s="210"/>
      <c r="Q95" s="210"/>
      <c r="R95" s="209"/>
      <c r="S95" s="209"/>
      <c r="T95" s="226"/>
      <c r="U95" s="210"/>
      <c r="V95" s="210"/>
      <c r="W95" s="210"/>
      <c r="X95" s="210"/>
    </row>
    <row r="96" spans="12:24" x14ac:dyDescent="0.2">
      <c r="L96" s="210"/>
      <c r="M96" s="210"/>
      <c r="N96" s="210"/>
      <c r="O96" s="210"/>
      <c r="P96" s="210"/>
      <c r="Q96" s="210"/>
      <c r="R96" s="209"/>
      <c r="S96" s="209"/>
      <c r="T96" s="226"/>
      <c r="U96" s="210"/>
      <c r="V96" s="210"/>
      <c r="W96" s="210"/>
      <c r="X96" s="210"/>
    </row>
    <row r="97" spans="12:24" x14ac:dyDescent="0.2">
      <c r="L97" s="210"/>
      <c r="M97" s="210"/>
      <c r="N97" s="210"/>
      <c r="O97" s="210"/>
      <c r="P97" s="210"/>
      <c r="Q97" s="210"/>
      <c r="R97" s="209"/>
      <c r="S97" s="209"/>
      <c r="T97" s="226"/>
      <c r="U97" s="210"/>
      <c r="V97" s="210"/>
      <c r="W97" s="210"/>
      <c r="X97" s="210"/>
    </row>
    <row r="98" spans="12:24" x14ac:dyDescent="0.2">
      <c r="L98" s="210"/>
      <c r="M98" s="210"/>
      <c r="N98" s="210"/>
      <c r="O98" s="210"/>
      <c r="P98" s="210"/>
      <c r="Q98" s="210"/>
      <c r="R98" s="209"/>
      <c r="S98" s="209"/>
      <c r="T98" s="226"/>
      <c r="U98" s="210"/>
      <c r="V98" s="210"/>
      <c r="W98" s="210"/>
      <c r="X98" s="210"/>
    </row>
    <row r="99" spans="12:24" x14ac:dyDescent="0.2">
      <c r="L99" s="210"/>
      <c r="M99" s="210"/>
      <c r="N99" s="210"/>
      <c r="O99" s="210"/>
      <c r="P99" s="210"/>
      <c r="Q99" s="210"/>
      <c r="R99" s="209"/>
      <c r="S99" s="209"/>
      <c r="T99" s="226"/>
      <c r="U99" s="210"/>
      <c r="V99" s="210"/>
      <c r="W99" s="210"/>
      <c r="X99" s="210"/>
    </row>
    <row r="100" spans="12:24" x14ac:dyDescent="0.2">
      <c r="L100" s="210"/>
      <c r="M100" s="210"/>
      <c r="N100" s="210"/>
      <c r="O100" s="210"/>
      <c r="P100" s="210"/>
      <c r="Q100" s="210"/>
      <c r="R100" s="209"/>
      <c r="S100" s="209"/>
      <c r="T100" s="226"/>
      <c r="U100" s="210"/>
      <c r="V100" s="210"/>
      <c r="W100" s="210"/>
      <c r="X100" s="210"/>
    </row>
    <row r="101" spans="12:24" x14ac:dyDescent="0.2">
      <c r="L101" s="210"/>
      <c r="M101" s="210"/>
      <c r="N101" s="210"/>
      <c r="O101" s="210"/>
      <c r="P101" s="210"/>
      <c r="Q101" s="210"/>
      <c r="R101" s="209"/>
      <c r="S101" s="209"/>
      <c r="T101" s="231"/>
      <c r="U101" s="210"/>
      <c r="V101" s="210"/>
      <c r="W101" s="210"/>
      <c r="X101" s="210"/>
    </row>
  </sheetData>
  <sheetProtection password="E5B6" sheet="1"/>
  <mergeCells count="1">
    <mergeCell ref="A1:E1"/>
  </mergeCells>
  <phoneticPr fontId="10" type="noConversion"/>
  <conditionalFormatting sqref="D27:D34 I15:I22 D15:D22">
    <cfRule type="cellIs" dxfId="48" priority="3" stopIfTrue="1" operator="lessThanOrEqual">
      <formula>0</formula>
    </cfRule>
    <cfRule type="cellIs" dxfId="47" priority="4" stopIfTrue="1" operator="greaterThan">
      <formula>175</formula>
    </cfRule>
  </conditionalFormatting>
  <conditionalFormatting sqref="C27 H15 C15">
    <cfRule type="cellIs" dxfId="46" priority="5" stopIfTrue="1" operator="lessThanOrEqual">
      <formula>0</formula>
    </cfRule>
    <cfRule type="cellIs" dxfId="45" priority="6" stopIfTrue="1" operator="greaterThan">
      <formula>145.42</formula>
    </cfRule>
  </conditionalFormatting>
  <conditionalFormatting sqref="C28 H16 C16">
    <cfRule type="cellIs" dxfId="44" priority="7" stopIfTrue="1" operator="lessThanOrEqual">
      <formula>0</formula>
    </cfRule>
    <cfRule type="cellIs" dxfId="43" priority="8" stopIfTrue="1" operator="greaterThan">
      <formula>159.43</formula>
    </cfRule>
  </conditionalFormatting>
  <conditionalFormatting sqref="C29 H17 C17">
    <cfRule type="cellIs" dxfId="42" priority="9" stopIfTrue="1" operator="lessThanOrEqual">
      <formula>0</formula>
    </cfRule>
    <cfRule type="cellIs" dxfId="41" priority="10" stopIfTrue="1" operator="greaterThan">
      <formula>165.06</formula>
    </cfRule>
  </conditionalFormatting>
  <conditionalFormatting sqref="C30 H18 C18">
    <cfRule type="cellIs" dxfId="40" priority="11" stopIfTrue="1" operator="lessThanOrEqual">
      <formula>0</formula>
    </cfRule>
    <cfRule type="cellIs" dxfId="39" priority="12" stopIfTrue="1" operator="greaterThan">
      <formula>160.16</formula>
    </cfRule>
  </conditionalFormatting>
  <conditionalFormatting sqref="C31 H19 C19">
    <cfRule type="cellIs" dxfId="38" priority="13" stopIfTrue="1" operator="lessThanOrEqual">
      <formula>0</formula>
    </cfRule>
    <cfRule type="cellIs" dxfId="37" priority="14" stopIfTrue="1" operator="greaterThan">
      <formula>168.78</formula>
    </cfRule>
  </conditionalFormatting>
  <conditionalFormatting sqref="C32 H20 C20">
    <cfRule type="cellIs" dxfId="36" priority="15" stopIfTrue="1" operator="lessThanOrEqual">
      <formula>0</formula>
    </cfRule>
    <cfRule type="cellIs" dxfId="35" priority="16" stopIfTrue="1" operator="greaterThan">
      <formula>163.04</formula>
    </cfRule>
  </conditionalFormatting>
  <conditionalFormatting sqref="C33 H21 C21">
    <cfRule type="cellIs" dxfId="34" priority="17" stopIfTrue="1" operator="lessThanOrEqual">
      <formula>0</formula>
    </cfRule>
    <cfRule type="cellIs" dxfId="33" priority="18" stopIfTrue="1" operator="greaterThan">
      <formula>166.8</formula>
    </cfRule>
  </conditionalFormatting>
  <conditionalFormatting sqref="C34 H22 C22">
    <cfRule type="cellIs" dxfId="32" priority="19" stopIfTrue="1" operator="lessThanOrEqual">
      <formula>0</formula>
    </cfRule>
    <cfRule type="cellIs" dxfId="31" priority="20" stopIfTrue="1" operator="greaterThan">
      <formula>158.55</formula>
    </cfRule>
  </conditionalFormatting>
  <conditionalFormatting sqref="E27:E34 J15:J22 E15:F22 F37:J44 J29 H26:J28 H29 F26:F33 H30:J33">
    <cfRule type="cellIs" dxfId="30" priority="21" stopIfTrue="1" operator="notBetween">
      <formula>-20</formula>
      <formula>20</formula>
    </cfRule>
  </conditionalFormatting>
  <conditionalFormatting sqref="I29">
    <cfRule type="cellIs" dxfId="29" priority="1" stopIfTrue="1" operator="lessThanOrEqual">
      <formula>0</formula>
    </cfRule>
    <cfRule type="cellIs" dxfId="28" priority="2" stopIfTrue="1" operator="greaterThan">
      <formula>145.42</formula>
    </cfRule>
  </conditionalFormatting>
  <hyperlinks>
    <hyperlink ref="A46" r:id="rId1"/>
  </hyperlinks>
  <pageMargins left="0.75" right="0.75" top="1" bottom="1" header="0.5" footer="0.5"/>
  <pageSetup scale="77" fitToHeight="2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01"/>
  <sheetViews>
    <sheetView showGridLines="0" workbookViewId="0">
      <selection activeCell="B10" sqref="B10"/>
    </sheetView>
  </sheetViews>
  <sheetFormatPr defaultRowHeight="12.75" x14ac:dyDescent="0.2"/>
  <cols>
    <col min="1" max="1" width="15.7109375" style="4" customWidth="1"/>
    <col min="2" max="2" width="13.7109375" style="4" bestFit="1" customWidth="1"/>
    <col min="3" max="3" width="9.140625" style="4"/>
    <col min="4" max="4" width="10.140625" style="4" bestFit="1" customWidth="1"/>
    <col min="5" max="5" width="13" style="115" customWidth="1"/>
    <col min="6" max="6" width="49.42578125" style="115" customWidth="1"/>
    <col min="7" max="7" width="4.85546875" style="202" customWidth="1"/>
    <col min="8" max="8" width="9.42578125" style="202" customWidth="1"/>
    <col min="9" max="9" width="10.5703125" style="202" customWidth="1"/>
    <col min="10" max="11" width="9.140625" style="202" customWidth="1"/>
    <col min="12" max="12" width="7.5703125" style="202" customWidth="1"/>
    <col min="13" max="13" width="9.140625" style="201" customWidth="1"/>
    <col min="14" max="14" width="10.28515625" style="201" customWidth="1"/>
    <col min="15" max="15" width="1.28515625" style="201" customWidth="1"/>
    <col min="16" max="16" width="7.42578125" style="202" bestFit="1" customWidth="1"/>
    <col min="17" max="18" width="9" style="202" customWidth="1"/>
    <col min="19" max="19" width="20.28515625" style="202" customWidth="1"/>
    <col min="20" max="26" width="8.85546875" style="116" customWidth="1"/>
    <col min="27" max="37" width="5.28515625" style="113" hidden="1" customWidth="1"/>
    <col min="38" max="38" width="1.7109375" style="113" hidden="1" customWidth="1"/>
    <col min="39" max="44" width="4.7109375" style="113" hidden="1" customWidth="1"/>
    <col min="45" max="16384" width="9.140625" style="6"/>
  </cols>
  <sheetData>
    <row r="1" spans="1:45" ht="52.9" customHeight="1" x14ac:dyDescent="0.45">
      <c r="A1" s="383"/>
      <c r="B1" s="384"/>
      <c r="C1" s="384"/>
      <c r="D1" s="384"/>
      <c r="E1" s="384"/>
      <c r="F1" s="108"/>
      <c r="G1" s="203" t="s">
        <v>171</v>
      </c>
      <c r="H1" s="203" t="s">
        <v>170</v>
      </c>
      <c r="I1" s="204" t="s">
        <v>169</v>
      </c>
      <c r="J1" s="205" t="s">
        <v>168</v>
      </c>
      <c r="K1" s="205" t="s">
        <v>167</v>
      </c>
      <c r="L1" s="205" t="s">
        <v>166</v>
      </c>
      <c r="M1" s="206" t="s">
        <v>165</v>
      </c>
      <c r="N1" s="206" t="s">
        <v>164</v>
      </c>
      <c r="O1" s="204"/>
      <c r="P1" s="207" t="s">
        <v>163</v>
      </c>
      <c r="Q1" s="208" t="s">
        <v>162</v>
      </c>
      <c r="R1" s="208" t="s">
        <v>161</v>
      </c>
      <c r="S1" s="203" t="s">
        <v>328</v>
      </c>
      <c r="T1" s="112"/>
      <c r="U1" s="112"/>
      <c r="V1" s="112"/>
      <c r="W1" s="112"/>
      <c r="X1" s="112"/>
      <c r="Y1" s="112"/>
      <c r="Z1" s="112"/>
    </row>
    <row r="2" spans="1:45" ht="23.25" x14ac:dyDescent="0.35">
      <c r="A2" s="224"/>
      <c r="B2" s="224"/>
      <c r="C2" s="361" t="s">
        <v>288</v>
      </c>
      <c r="D2" s="224"/>
      <c r="E2" s="224"/>
      <c r="F2" s="109"/>
      <c r="G2" s="209"/>
      <c r="H2" s="209"/>
      <c r="I2" s="209"/>
      <c r="J2" s="209"/>
      <c r="K2" s="209"/>
      <c r="L2" s="209"/>
      <c r="M2" s="209"/>
      <c r="N2" s="209"/>
      <c r="O2" s="230"/>
      <c r="P2" s="209"/>
      <c r="Q2" s="209"/>
      <c r="R2" s="209"/>
      <c r="S2" s="209"/>
      <c r="T2" s="114"/>
      <c r="U2" s="114"/>
      <c r="V2" s="114"/>
      <c r="W2" s="114"/>
      <c r="X2" s="114"/>
      <c r="Y2" s="114"/>
      <c r="Z2" s="114"/>
    </row>
    <row r="3" spans="1:45" ht="18" x14ac:dyDescent="0.25">
      <c r="A3" s="13" t="s">
        <v>335</v>
      </c>
      <c r="G3" s="209"/>
      <c r="H3" s="209"/>
      <c r="I3" s="209"/>
      <c r="J3" s="209"/>
      <c r="K3" s="209"/>
      <c r="L3" s="209"/>
      <c r="M3" s="209"/>
      <c r="N3" s="209"/>
      <c r="O3" s="226"/>
      <c r="P3" s="209"/>
      <c r="Q3" s="209"/>
      <c r="R3" s="209"/>
      <c r="S3" s="209"/>
    </row>
    <row r="4" spans="1:45" x14ac:dyDescent="0.2">
      <c r="A4" s="156" t="s">
        <v>307</v>
      </c>
      <c r="G4" s="209"/>
      <c r="H4" s="209"/>
      <c r="I4" s="209"/>
      <c r="J4" s="209"/>
      <c r="K4" s="209"/>
      <c r="L4" s="209"/>
      <c r="M4" s="209"/>
      <c r="N4" s="209"/>
      <c r="O4" s="226"/>
      <c r="P4" s="209"/>
      <c r="Q4" s="209"/>
      <c r="R4" s="209"/>
      <c r="S4" s="209"/>
      <c r="T4" s="104"/>
      <c r="U4" s="104"/>
      <c r="V4" s="104"/>
      <c r="W4" s="104"/>
      <c r="X4" s="104"/>
      <c r="Y4" s="104"/>
      <c r="Z4" s="104"/>
    </row>
    <row r="5" spans="1:45" x14ac:dyDescent="0.2">
      <c r="A5" s="156" t="s">
        <v>299</v>
      </c>
      <c r="G5" s="209"/>
      <c r="H5" s="209"/>
      <c r="I5" s="209"/>
      <c r="J5" s="209"/>
      <c r="K5" s="209"/>
      <c r="L5" s="209"/>
      <c r="M5" s="209"/>
      <c r="N5" s="209"/>
      <c r="O5" s="226"/>
      <c r="P5" s="209"/>
      <c r="Q5" s="209"/>
      <c r="R5" s="209"/>
      <c r="S5" s="209"/>
      <c r="T5" s="104"/>
      <c r="U5" s="104"/>
      <c r="V5" s="104"/>
      <c r="W5" s="104"/>
      <c r="X5" s="104"/>
      <c r="Y5" s="104"/>
      <c r="Z5" s="104"/>
    </row>
    <row r="6" spans="1:45" x14ac:dyDescent="0.2">
      <c r="A6" s="156" t="s">
        <v>300</v>
      </c>
      <c r="G6" s="209"/>
      <c r="H6" s="209"/>
      <c r="I6" s="209"/>
      <c r="J6" s="209"/>
      <c r="K6" s="209"/>
      <c r="L6" s="209"/>
      <c r="M6" s="209"/>
      <c r="N6" s="209"/>
      <c r="O6" s="226"/>
      <c r="P6" s="209"/>
      <c r="Q6" s="209"/>
      <c r="R6" s="209"/>
      <c r="S6" s="209"/>
      <c r="T6" s="104"/>
      <c r="U6" s="104"/>
      <c r="V6" s="104"/>
      <c r="W6" s="104"/>
      <c r="X6" s="104"/>
      <c r="Y6" s="104"/>
      <c r="Z6" s="104"/>
    </row>
    <row r="7" spans="1:45" x14ac:dyDescent="0.2">
      <c r="E7" s="14" t="s">
        <v>34</v>
      </c>
      <c r="F7" s="14"/>
      <c r="G7" s="209"/>
      <c r="H7" s="209"/>
      <c r="I7" s="209"/>
      <c r="J7" s="209"/>
      <c r="K7" s="209"/>
      <c r="L7" s="209"/>
      <c r="M7" s="209"/>
      <c r="N7" s="209"/>
      <c r="O7" s="226"/>
      <c r="P7" s="209"/>
      <c r="Q7" s="209"/>
      <c r="R7" s="209"/>
      <c r="S7" s="209"/>
      <c r="T7" s="110"/>
      <c r="U7" s="110"/>
      <c r="V7" s="110"/>
      <c r="W7" s="110"/>
      <c r="X7" s="110"/>
      <c r="Y7" s="110"/>
      <c r="Z7" s="110"/>
      <c r="AA7" s="63" t="s">
        <v>1</v>
      </c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 t="s">
        <v>1</v>
      </c>
      <c r="AN7" s="63"/>
      <c r="AO7" s="63"/>
      <c r="AP7" s="63"/>
      <c r="AQ7" s="63"/>
      <c r="AR7" s="63"/>
    </row>
    <row r="8" spans="1:45" x14ac:dyDescent="0.2">
      <c r="B8" s="14" t="s">
        <v>21</v>
      </c>
      <c r="C8" s="14" t="s">
        <v>19</v>
      </c>
      <c r="D8" s="14" t="s">
        <v>33</v>
      </c>
      <c r="E8" s="14" t="s">
        <v>19</v>
      </c>
      <c r="F8" s="14"/>
      <c r="G8" s="209"/>
      <c r="H8" s="209"/>
      <c r="I8" s="209"/>
      <c r="J8" s="209"/>
      <c r="K8" s="209"/>
      <c r="L8" s="209"/>
      <c r="M8" s="209"/>
      <c r="N8" s="209"/>
      <c r="O8" s="226"/>
      <c r="P8" s="209"/>
      <c r="Q8" s="209"/>
      <c r="R8" s="209"/>
      <c r="S8" s="209"/>
      <c r="T8" s="110"/>
      <c r="U8" s="110"/>
      <c r="V8" s="110"/>
      <c r="W8" s="110"/>
      <c r="X8" s="110"/>
      <c r="Y8" s="110"/>
      <c r="Z8" s="110"/>
      <c r="AA8" s="63" t="s">
        <v>57</v>
      </c>
      <c r="AB8" s="63" t="s">
        <v>110</v>
      </c>
      <c r="AC8" s="63"/>
      <c r="AD8" s="63" t="s">
        <v>111</v>
      </c>
      <c r="AE8" s="63"/>
      <c r="AF8" s="63" t="s">
        <v>112</v>
      </c>
      <c r="AG8" s="63"/>
      <c r="AH8" s="63" t="s">
        <v>113</v>
      </c>
      <c r="AI8" s="63"/>
      <c r="AJ8" s="63" t="s">
        <v>114</v>
      </c>
      <c r="AK8" s="63"/>
      <c r="AL8" s="63"/>
      <c r="AM8" s="63" t="str">
        <f t="shared" ref="AM8:AM13" si="0">AA8</f>
        <v>J</v>
      </c>
      <c r="AN8" s="63">
        <v>25</v>
      </c>
      <c r="AO8" s="63">
        <v>76</v>
      </c>
      <c r="AP8" s="63">
        <v>126</v>
      </c>
      <c r="AQ8" s="63">
        <v>151</v>
      </c>
      <c r="AR8" s="63">
        <v>176</v>
      </c>
    </row>
    <row r="9" spans="1:45" ht="13.5" thickBot="1" x14ac:dyDescent="0.25">
      <c r="B9" s="117" t="s">
        <v>31</v>
      </c>
      <c r="C9" s="117" t="s">
        <v>31</v>
      </c>
      <c r="D9" s="117" t="s">
        <v>32</v>
      </c>
      <c r="E9" s="117" t="s">
        <v>20</v>
      </c>
      <c r="F9" s="118"/>
      <c r="G9" s="209"/>
      <c r="H9" s="209"/>
      <c r="I9" s="209"/>
      <c r="J9" s="209"/>
      <c r="K9" s="209"/>
      <c r="L9" s="209"/>
      <c r="M9" s="209"/>
      <c r="N9" s="209"/>
      <c r="O9" s="226"/>
      <c r="P9" s="209"/>
      <c r="Q9" s="209"/>
      <c r="R9" s="209"/>
      <c r="S9" s="209"/>
      <c r="T9" s="110"/>
      <c r="U9" s="110"/>
      <c r="V9" s="110"/>
      <c r="W9" s="110"/>
      <c r="X9" s="110"/>
      <c r="Y9" s="110"/>
      <c r="Z9" s="110"/>
      <c r="AA9" s="63">
        <v>50</v>
      </c>
      <c r="AB9" s="63">
        <v>0.22</v>
      </c>
      <c r="AC9" s="63">
        <v>0</v>
      </c>
      <c r="AD9" s="63"/>
      <c r="AE9" s="63"/>
      <c r="AF9" s="63"/>
      <c r="AG9" s="63"/>
      <c r="AH9" s="63"/>
      <c r="AI9" s="63"/>
      <c r="AJ9" s="63"/>
      <c r="AK9" s="63"/>
      <c r="AL9" s="63"/>
      <c r="AM9" s="63">
        <f t="shared" si="0"/>
        <v>50</v>
      </c>
      <c r="AN9" s="63" t="str">
        <f>IF(AND($C$10&gt;=$AM9,$C$10&lt;$AM10),$C$10*AB9+AC9,"")</f>
        <v/>
      </c>
      <c r="AO9" s="63" t="str">
        <f>IF(AND($C$10&gt;=$AM9,$C$10&lt;$AM10),$C$10*AD9+AE9,"")</f>
        <v/>
      </c>
      <c r="AP9" s="63" t="str">
        <f>IF(AND($C$10&gt;=$AM9,$C$10&lt;$AM10),$C$10*AF9+AG9,"")</f>
        <v/>
      </c>
      <c r="AQ9" s="63" t="str">
        <f>IF(AND($C$10&gt;=$AM9,$C$10&lt;$AM10),$C$10*AH9+AI9,"")</f>
        <v/>
      </c>
      <c r="AR9" s="63" t="str">
        <f>IF(AND($C$10&gt;=$AM9,$C$10&lt;$AM10),$C$10*AJ9+AK9,"")</f>
        <v/>
      </c>
    </row>
    <row r="10" spans="1:45" ht="13.5" thickBot="1" x14ac:dyDescent="0.25">
      <c r="A10" s="119"/>
      <c r="B10" s="48"/>
      <c r="C10" s="49"/>
      <c r="D10" s="49"/>
      <c r="E10" s="228"/>
      <c r="F10" s="120"/>
      <c r="G10" s="209"/>
      <c r="H10" s="209"/>
      <c r="I10" s="209"/>
      <c r="J10" s="209"/>
      <c r="K10" s="209"/>
      <c r="L10" s="209"/>
      <c r="M10" s="209"/>
      <c r="N10" s="209"/>
      <c r="O10" s="226"/>
      <c r="P10" s="209"/>
      <c r="Q10" s="209"/>
      <c r="R10" s="209"/>
      <c r="S10" s="209"/>
      <c r="T10" s="104"/>
      <c r="U10" s="104"/>
      <c r="V10" s="104"/>
      <c r="W10" s="104"/>
      <c r="X10" s="104"/>
      <c r="Y10" s="104"/>
      <c r="Z10" s="104"/>
      <c r="AA10" s="63">
        <v>100</v>
      </c>
      <c r="AB10" s="63">
        <v>0.22</v>
      </c>
      <c r="AC10" s="63">
        <v>0</v>
      </c>
      <c r="AD10" s="63">
        <v>0.17</v>
      </c>
      <c r="AE10" s="63">
        <v>0</v>
      </c>
      <c r="AF10" s="63">
        <v>0.16500000000000001</v>
      </c>
      <c r="AG10" s="63">
        <v>0</v>
      </c>
      <c r="AH10" s="63"/>
      <c r="AI10" s="63"/>
      <c r="AJ10" s="63"/>
      <c r="AK10" s="63"/>
      <c r="AL10" s="63"/>
      <c r="AM10" s="63">
        <f t="shared" si="0"/>
        <v>100</v>
      </c>
      <c r="AN10" s="63" t="str">
        <f>IF(AND($C$10&gt;=$AM10,$C$10&lt;$AM11),$C$10*AB10+AC10,"")</f>
        <v/>
      </c>
      <c r="AO10" s="63" t="str">
        <f>IF(AND($C$10&gt;=$AM10,$C$10&lt;$AM11),$C$10*AD10+AE10,"")</f>
        <v/>
      </c>
      <c r="AP10" s="63" t="str">
        <f>IF(AND($C$10&gt;=$AM10,$C$10&lt;$AM11),$C$10*AF10+AG10,"")</f>
        <v/>
      </c>
      <c r="AQ10" s="63" t="str">
        <f>IF(AND($C$10&gt;=$AM10,$C$10&lt;$AM11),$C$10*AH10+AI10,"")</f>
        <v/>
      </c>
      <c r="AR10" s="63" t="str">
        <f>IF(AND($C$10&gt;=$AM10,$C$10&lt;$AM11),$C$10*AJ10+AK10,"")</f>
        <v/>
      </c>
    </row>
    <row r="11" spans="1:45" x14ac:dyDescent="0.2">
      <c r="B11" s="89"/>
      <c r="C11" s="89"/>
      <c r="D11" s="89"/>
      <c r="E11" s="121"/>
      <c r="F11" s="122"/>
      <c r="G11" s="209"/>
      <c r="H11" s="209"/>
      <c r="I11" s="209"/>
      <c r="J11" s="209"/>
      <c r="K11" s="209"/>
      <c r="L11" s="209"/>
      <c r="M11" s="209"/>
      <c r="N11" s="209"/>
      <c r="O11" s="226"/>
      <c r="P11" s="209"/>
      <c r="Q11" s="209"/>
      <c r="R11" s="209"/>
      <c r="S11" s="209"/>
      <c r="T11" s="104"/>
      <c r="U11" s="104"/>
      <c r="V11" s="104"/>
      <c r="W11" s="104"/>
      <c r="X11" s="104"/>
      <c r="Y11" s="104"/>
      <c r="Z11" s="104"/>
      <c r="AA11" s="63">
        <v>200</v>
      </c>
      <c r="AB11" s="63">
        <v>0.28000000000000003</v>
      </c>
      <c r="AC11" s="63">
        <v>-12</v>
      </c>
      <c r="AD11" s="63">
        <v>0.28000000000000003</v>
      </c>
      <c r="AE11" s="63">
        <v>-22</v>
      </c>
      <c r="AF11" s="63">
        <v>0.19</v>
      </c>
      <c r="AG11" s="63">
        <v>-5</v>
      </c>
      <c r="AH11" s="63">
        <v>0.18666666666666665</v>
      </c>
      <c r="AI11" s="63">
        <v>0</v>
      </c>
      <c r="AJ11" s="63">
        <v>0.18</v>
      </c>
      <c r="AK11" s="63">
        <v>0</v>
      </c>
      <c r="AL11" s="63"/>
      <c r="AM11" s="63">
        <f t="shared" si="0"/>
        <v>200</v>
      </c>
      <c r="AN11" s="63" t="str">
        <f>IF(AND($C$10&gt;=$AM11,$C$10&lt;$AM12),$C$10*AB11+AC11,"")</f>
        <v/>
      </c>
      <c r="AO11" s="63" t="str">
        <f>IF(AND($C$10&gt;=$AM11,$C$10&lt;$AM12),$C$10*AD11+AE11,"")</f>
        <v/>
      </c>
      <c r="AP11" s="63" t="str">
        <f>IF(AND($C$10&gt;=$AM11,$C$10&lt;$AM12),$C$10*AF11+AG11,"")</f>
        <v/>
      </c>
      <c r="AQ11" s="63" t="str">
        <f>IF(AND($C$10&gt;=$AM11,$C$10&lt;$AM12),$C$10*AH11+AI11,"")</f>
        <v/>
      </c>
      <c r="AR11" s="63" t="str">
        <f>IF(AND($C$10&gt;=$AM11,$C$10&lt;$AM12),$C$10*AJ11+AK11,"")</f>
        <v/>
      </c>
    </row>
    <row r="12" spans="1:45" ht="13.5" thickBot="1" x14ac:dyDescent="0.25">
      <c r="A12" s="356" t="s">
        <v>322</v>
      </c>
      <c r="B12" s="17" t="s">
        <v>336</v>
      </c>
      <c r="C12" s="17"/>
      <c r="D12" s="17"/>
      <c r="E12" s="14"/>
      <c r="F12" s="14"/>
      <c r="G12" s="209"/>
      <c r="H12" s="209"/>
      <c r="I12" s="209"/>
      <c r="J12" s="209"/>
      <c r="K12" s="209"/>
      <c r="L12" s="209"/>
      <c r="M12" s="209"/>
      <c r="N12" s="209"/>
      <c r="O12" s="226"/>
      <c r="P12" s="209"/>
      <c r="Q12" s="209"/>
      <c r="R12" s="209"/>
      <c r="S12" s="209"/>
      <c r="T12" s="110"/>
      <c r="U12" s="110"/>
      <c r="V12" s="110"/>
      <c r="W12" s="110"/>
      <c r="X12" s="110"/>
      <c r="Y12" s="110"/>
      <c r="Z12" s="110"/>
      <c r="AA12" s="63">
        <v>300</v>
      </c>
      <c r="AB12" s="63">
        <v>0.33</v>
      </c>
      <c r="AC12" s="63">
        <v>-27</v>
      </c>
      <c r="AD12" s="63">
        <v>0.31</v>
      </c>
      <c r="AE12" s="63">
        <v>-31</v>
      </c>
      <c r="AF12" s="63">
        <v>0.26</v>
      </c>
      <c r="AG12" s="63">
        <v>-26</v>
      </c>
      <c r="AH12" s="63">
        <v>0.16</v>
      </c>
      <c r="AI12" s="63">
        <v>8</v>
      </c>
      <c r="AJ12" s="63">
        <v>0.22</v>
      </c>
      <c r="AK12" s="63">
        <v>-12</v>
      </c>
      <c r="AL12" s="63"/>
      <c r="AM12" s="63">
        <f t="shared" si="0"/>
        <v>300</v>
      </c>
      <c r="AN12" s="63" t="str">
        <f>IF(AND($C$10&gt;=$AM12,$C$10&lt;$AM13),$C$10*AB12+AC12,"")</f>
        <v/>
      </c>
      <c r="AO12" s="63" t="str">
        <f>IF(AND($C$10&gt;=$AM12,$C$10&lt;$AM13),$C$10*AD12+AE12,"")</f>
        <v/>
      </c>
      <c r="AP12" s="63" t="str">
        <f>IF(AND($C$10&gt;=$AM12,$C$10&lt;$AM13),$C$10*AF12+AG12,"")</f>
        <v/>
      </c>
      <c r="AQ12" s="63" t="str">
        <f>IF(AND($C$10&gt;=$AM12,$C$10&lt;$AM13),$C$10*AH12+AI12,"")</f>
        <v/>
      </c>
      <c r="AR12" s="63" t="str">
        <f>IF(AND($C$10&gt;=$AM12,$C$10&lt;$AM13),$C$10*AJ12+AK12,"")</f>
        <v/>
      </c>
      <c r="AS12" s="4"/>
    </row>
    <row r="13" spans="1:45" ht="16.5" thickBot="1" x14ac:dyDescent="0.3">
      <c r="A13" s="357" t="s">
        <v>321</v>
      </c>
      <c r="B13" s="18" t="s">
        <v>17</v>
      </c>
      <c r="C13" s="19" t="s">
        <v>21</v>
      </c>
      <c r="D13" s="20" t="s">
        <v>19</v>
      </c>
      <c r="E13" s="21" t="s">
        <v>35</v>
      </c>
      <c r="F13" s="360" t="s">
        <v>301</v>
      </c>
      <c r="G13" s="209"/>
      <c r="H13" s="209"/>
      <c r="I13" s="209"/>
      <c r="J13" s="209"/>
      <c r="K13" s="209"/>
      <c r="L13" s="209"/>
      <c r="M13" s="209"/>
      <c r="N13" s="209"/>
      <c r="O13" s="226"/>
      <c r="P13" s="209"/>
      <c r="Q13" s="209"/>
      <c r="R13" s="209"/>
      <c r="S13" s="209"/>
      <c r="T13" s="110"/>
      <c r="U13" s="110"/>
      <c r="V13" s="110"/>
      <c r="W13" s="110"/>
      <c r="X13" s="110"/>
      <c r="Y13" s="110"/>
      <c r="Z13" s="110"/>
      <c r="AA13" s="63">
        <v>401</v>
      </c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>
        <f t="shared" si="0"/>
        <v>401</v>
      </c>
      <c r="AN13" s="63"/>
      <c r="AO13" s="63"/>
      <c r="AP13" s="63"/>
      <c r="AQ13" s="63"/>
      <c r="AR13" s="63"/>
    </row>
    <row r="14" spans="1:45" ht="13.5" thickBot="1" x14ac:dyDescent="0.25">
      <c r="A14" s="358" t="s">
        <v>310</v>
      </c>
      <c r="B14" s="22" t="s">
        <v>38</v>
      </c>
      <c r="C14" s="23" t="s">
        <v>20</v>
      </c>
      <c r="D14" s="23" t="s">
        <v>20</v>
      </c>
      <c r="E14" s="24" t="s">
        <v>36</v>
      </c>
      <c r="F14" s="353" t="s">
        <v>337</v>
      </c>
      <c r="G14" s="209"/>
      <c r="H14" s="209"/>
      <c r="I14" s="209"/>
      <c r="J14" s="209"/>
      <c r="K14" s="209"/>
      <c r="L14" s="209"/>
      <c r="M14" s="209"/>
      <c r="N14" s="209"/>
      <c r="O14" s="226"/>
      <c r="P14" s="209"/>
      <c r="Q14" s="209"/>
      <c r="R14" s="209"/>
      <c r="S14" s="209"/>
      <c r="T14" s="110"/>
      <c r="U14" s="110"/>
      <c r="V14" s="110"/>
      <c r="W14" s="110"/>
      <c r="X14" s="110"/>
      <c r="Y14" s="110"/>
      <c r="Z14" s="110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</row>
    <row r="15" spans="1:45" x14ac:dyDescent="0.2">
      <c r="A15" s="350" t="s">
        <v>311</v>
      </c>
      <c r="B15" s="25" t="s">
        <v>57</v>
      </c>
      <c r="C15" s="7">
        <f t="shared" ref="C15:C22" si="1">IF($B$10&lt;45,0,IF((B$10-AC58)/AB58&gt;225,0,ROUND((B$10-AC58)/AB58,0)))</f>
        <v>0</v>
      </c>
      <c r="D15" s="7">
        <f>IF(AND($D$10&gt;=$AN$8,$D$10&lt;$AO$8),ROUND(SUM(AN9:AN13),0),IF(AND($D$10&gt;=$AO$8,$D$10&lt;$AP$8),ROUND(SUM(AO9:AO13),0),IF(AND($D$10&gt;=$AP$8,$D$10&lt;$AQ$8),ROUND(SUM(AP9:AP13),0),IF(AND($D$10&gt;=$AQ$8,$D$10&lt;$AR$8),ROUND(SUM(AQ9:AQ13),0),IF(AND($D$10&gt;=$AR$8,$D$10&lt;=200),ROUND(SUM(AR9:AR13),0),0)))))</f>
        <v>0</v>
      </c>
      <c r="E15" s="8">
        <f t="shared" ref="E15:E22" si="2">D15-$E$10</f>
        <v>0</v>
      </c>
      <c r="F15" s="353" t="s">
        <v>302</v>
      </c>
      <c r="G15" s="209"/>
      <c r="H15" s="209"/>
      <c r="I15" s="209"/>
      <c r="J15" s="209"/>
      <c r="K15" s="209"/>
      <c r="L15" s="209"/>
      <c r="M15" s="209"/>
      <c r="N15" s="209"/>
      <c r="O15" s="226"/>
      <c r="P15" s="209"/>
      <c r="Q15" s="209"/>
      <c r="R15" s="209"/>
      <c r="S15" s="209"/>
      <c r="T15" s="111"/>
      <c r="U15" s="111"/>
      <c r="V15" s="111"/>
      <c r="W15" s="111"/>
      <c r="X15" s="111"/>
      <c r="Y15" s="111"/>
      <c r="Z15" s="111"/>
      <c r="AA15" s="63" t="s">
        <v>59</v>
      </c>
      <c r="AB15" s="63" t="s">
        <v>110</v>
      </c>
      <c r="AC15" s="63"/>
      <c r="AD15" s="63" t="s">
        <v>111</v>
      </c>
      <c r="AE15" s="63"/>
      <c r="AF15" s="63" t="s">
        <v>112</v>
      </c>
      <c r="AG15" s="63"/>
      <c r="AH15" s="63" t="s">
        <v>113</v>
      </c>
      <c r="AI15" s="63"/>
      <c r="AJ15" s="63" t="s">
        <v>114</v>
      </c>
      <c r="AK15" s="63"/>
      <c r="AL15" s="63"/>
      <c r="AM15" s="63" t="str">
        <f t="shared" ref="AM15:AM20" si="3">AA15</f>
        <v>K</v>
      </c>
      <c r="AN15" s="63">
        <v>25</v>
      </c>
      <c r="AO15" s="63">
        <v>76</v>
      </c>
      <c r="AP15" s="63">
        <v>126</v>
      </c>
      <c r="AQ15" s="63">
        <v>151</v>
      </c>
      <c r="AR15" s="63">
        <v>176</v>
      </c>
    </row>
    <row r="16" spans="1:45" x14ac:dyDescent="0.2">
      <c r="A16" s="350" t="s">
        <v>311</v>
      </c>
      <c r="B16" s="26" t="s">
        <v>59</v>
      </c>
      <c r="C16" s="7">
        <f t="shared" si="1"/>
        <v>0</v>
      </c>
      <c r="D16" s="9">
        <f>IF(AND($D$10&gt;=$AN$8,$D$10&lt;$AO$8),ROUND(SUM(AN16:AN20),0),IF(AND($D$10&gt;=$AO$8,$D$10&lt;$AP$8),ROUND(SUM(AO16:AO20),0),IF(AND($D$10&gt;=$AP$8,$D$10&lt;$AQ$8),ROUND(SUM(AP16:AP20),0),IF(AND($D$10&gt;=$AQ$8,$D$10&lt;$AR$8),ROUND(SUM(AQ16:AQ20),0),IF(AND($D$10&gt;=$AR$8,$D$10&lt;=200),ROUND(SUM(AR16:AR20),0),0)))))</f>
        <v>0</v>
      </c>
      <c r="E16" s="10">
        <f t="shared" si="2"/>
        <v>0</v>
      </c>
      <c r="F16" s="353" t="s">
        <v>303</v>
      </c>
      <c r="G16" s="209"/>
      <c r="H16" s="209"/>
      <c r="I16" s="209"/>
      <c r="J16" s="209"/>
      <c r="K16" s="209"/>
      <c r="L16" s="209"/>
      <c r="M16" s="209"/>
      <c r="N16" s="209"/>
      <c r="O16" s="226"/>
      <c r="P16" s="209"/>
      <c r="Q16" s="209"/>
      <c r="R16" s="209"/>
      <c r="S16" s="209"/>
      <c r="T16" s="111"/>
      <c r="U16" s="111"/>
      <c r="V16" s="111"/>
      <c r="W16" s="111"/>
      <c r="X16" s="111"/>
      <c r="Y16" s="111"/>
      <c r="Z16" s="111"/>
      <c r="AA16" s="63">
        <v>50</v>
      </c>
      <c r="AB16" s="63">
        <v>0.26</v>
      </c>
      <c r="AC16" s="63">
        <v>-3</v>
      </c>
      <c r="AD16" s="63">
        <v>0.17</v>
      </c>
      <c r="AE16" s="63">
        <v>0</v>
      </c>
      <c r="AF16" s="63"/>
      <c r="AG16" s="63"/>
      <c r="AH16" s="63"/>
      <c r="AI16" s="63"/>
      <c r="AJ16" s="63"/>
      <c r="AK16" s="63"/>
      <c r="AL16" s="63"/>
      <c r="AM16" s="63">
        <f t="shared" si="3"/>
        <v>50</v>
      </c>
      <c r="AN16" s="63" t="str">
        <f>IF(AND($C$10&gt;=$AM16,$C$10&lt;$AM17),$C$10*AB16+AC16,"")</f>
        <v/>
      </c>
      <c r="AO16" s="63" t="str">
        <f>IF(AND($C$10&gt;=$AM16,$C$10&lt;$AM17),$C$10*AD16+AE16,"")</f>
        <v/>
      </c>
      <c r="AP16" s="63" t="str">
        <f>IF(AND($C$10&gt;=$AM16,$C$10&lt;$AM17),$C$10*AF16+AG16,"")</f>
        <v/>
      </c>
      <c r="AQ16" s="63" t="str">
        <f>IF(AND($C$10&gt;=$AM16,$C$10&lt;$AM17),$C$10*AH16+AI16,"")</f>
        <v/>
      </c>
      <c r="AR16" s="63" t="str">
        <f>IF(AND($C$10&gt;=$AM16,$C$10&lt;$AM17),$C$10*AJ16+AK16,"")</f>
        <v/>
      </c>
    </row>
    <row r="17" spans="1:44" x14ac:dyDescent="0.2">
      <c r="A17" s="350" t="s">
        <v>311</v>
      </c>
      <c r="B17" s="26" t="s">
        <v>61</v>
      </c>
      <c r="C17" s="7">
        <f t="shared" si="1"/>
        <v>0</v>
      </c>
      <c r="D17" s="9">
        <f>IF(AND($D$10&gt;=$AN$8,$D$10&lt;$AO$8),ROUND(SUM(AN23:AN27),0),IF(AND($D$10&gt;=$AO$8,$D$10&lt;$AP$8),ROUND(SUM(AO23:AO27),0),IF(AND($D$10&gt;=$AP$8,$D$10&lt;$AQ$8),ROUND(SUM(AP23:AP27),0),IF(AND($D$10&gt;=$AQ$8,$D$10&lt;$AR$8),ROUND(SUM(AQ23:AQ27),0),IF(AND($D$10&gt;=$AR$8,$D$10&lt;=200),ROUND(SUM(AR23:AR27),0),0)))))</f>
        <v>0</v>
      </c>
      <c r="E17" s="10">
        <f t="shared" si="2"/>
        <v>0</v>
      </c>
      <c r="F17" s="353" t="s">
        <v>326</v>
      </c>
      <c r="G17" s="209"/>
      <c r="H17" s="209"/>
      <c r="I17" s="209"/>
      <c r="J17" s="209"/>
      <c r="K17" s="209"/>
      <c r="L17" s="209"/>
      <c r="M17" s="209"/>
      <c r="N17" s="209"/>
      <c r="O17" s="226"/>
      <c r="P17" s="209"/>
      <c r="Q17" s="209"/>
      <c r="R17" s="209"/>
      <c r="S17" s="209"/>
      <c r="T17" s="111"/>
      <c r="U17" s="111"/>
      <c r="V17" s="111"/>
      <c r="W17" s="111"/>
      <c r="X17" s="111"/>
      <c r="Y17" s="111"/>
      <c r="Z17" s="111"/>
      <c r="AA17" s="63">
        <v>100</v>
      </c>
      <c r="AB17" s="63">
        <v>0.34</v>
      </c>
      <c r="AC17" s="63">
        <v>-11</v>
      </c>
      <c r="AD17" s="63">
        <v>0.23</v>
      </c>
      <c r="AE17" s="63">
        <v>-6</v>
      </c>
      <c r="AF17" s="63">
        <v>0.185</v>
      </c>
      <c r="AG17" s="63">
        <v>0</v>
      </c>
      <c r="AH17" s="63"/>
      <c r="AI17" s="63"/>
      <c r="AJ17" s="63"/>
      <c r="AK17" s="63"/>
      <c r="AL17" s="63"/>
      <c r="AM17" s="63">
        <f t="shared" si="3"/>
        <v>100</v>
      </c>
      <c r="AN17" s="63" t="str">
        <f>IF(AND($C$10&gt;=$AM17,$C$10&lt;$AM18),$C$10*AB17+AC17,"")</f>
        <v/>
      </c>
      <c r="AO17" s="63" t="str">
        <f>IF(AND($C$10&gt;=$AM17,$C$10&lt;$AM18),$C$10*AD17+AE17,"")</f>
        <v/>
      </c>
      <c r="AP17" s="63" t="str">
        <f>IF(AND($C$10&gt;=$AM17,$C$10&lt;$AM18),$C$10*AF17+AG17,"")</f>
        <v/>
      </c>
      <c r="AQ17" s="63" t="str">
        <f>IF(AND($C$10&gt;=$AM17,$C$10&lt;$AM18),$C$10*AH17+AI17,"")</f>
        <v/>
      </c>
      <c r="AR17" s="63" t="str">
        <f>IF(AND($C$10&gt;=$AM17,$C$10&lt;$AM18),$C$10*AJ17+AK17,"")</f>
        <v/>
      </c>
    </row>
    <row r="18" spans="1:44" x14ac:dyDescent="0.2">
      <c r="A18" s="354" t="s">
        <v>312</v>
      </c>
      <c r="B18" s="26" t="s">
        <v>115</v>
      </c>
      <c r="C18" s="7">
        <f t="shared" si="1"/>
        <v>0</v>
      </c>
      <c r="D18" s="9">
        <f>IF(AND($D$10&gt;=$AN$8,$D$10&lt;$AO$8),ROUND(SUM(AN29:AN33),0),IF(AND($D$10&gt;=$AO$8,$D$10&lt;$AP$8),ROUND(SUM(AO29:AO33),0),IF(AND($D$10&gt;=$AP$8,$D$10&lt;$AQ$8),ROUND(SUM(AP29:AP33),0),IF(AND($D$10&gt;=$AQ$8,$D$10&lt;$AR$8),ROUND(SUM(AQ29:AQ33),0),IF(AND($D$10&gt;=$AR$8,$D$10&lt;=200),ROUND(SUM(AR29:AR33),0),0)))))</f>
        <v>0</v>
      </c>
      <c r="E18" s="10">
        <f t="shared" si="2"/>
        <v>0</v>
      </c>
      <c r="F18" s="353" t="s">
        <v>304</v>
      </c>
      <c r="G18" s="209"/>
      <c r="H18" s="209"/>
      <c r="I18" s="209"/>
      <c r="J18" s="209"/>
      <c r="K18" s="209"/>
      <c r="L18" s="209"/>
      <c r="M18" s="209"/>
      <c r="N18" s="209"/>
      <c r="O18" s="226"/>
      <c r="P18" s="209"/>
      <c r="Q18" s="209"/>
      <c r="R18" s="209"/>
      <c r="S18" s="209"/>
      <c r="T18" s="111"/>
      <c r="U18" s="111"/>
      <c r="V18" s="111"/>
      <c r="W18" s="111"/>
      <c r="X18" s="111"/>
      <c r="Y18" s="111"/>
      <c r="Z18" s="111"/>
      <c r="AA18" s="63">
        <v>200</v>
      </c>
      <c r="AB18" s="63">
        <v>0.33</v>
      </c>
      <c r="AC18" s="63">
        <v>-9</v>
      </c>
      <c r="AD18" s="63">
        <v>0.34</v>
      </c>
      <c r="AE18" s="63">
        <v>-28</v>
      </c>
      <c r="AF18" s="63">
        <v>0.25</v>
      </c>
      <c r="AG18" s="63">
        <v>-13</v>
      </c>
      <c r="AH18" s="63">
        <v>0.23</v>
      </c>
      <c r="AI18" s="63">
        <v>0</v>
      </c>
      <c r="AJ18" s="63">
        <v>0.20333333333333337</v>
      </c>
      <c r="AK18" s="63">
        <v>0</v>
      </c>
      <c r="AL18" s="63"/>
      <c r="AM18" s="63">
        <f t="shared" si="3"/>
        <v>200</v>
      </c>
      <c r="AN18" s="63" t="str">
        <f>IF(AND($C$10&gt;=$AM18,$C$10&lt;$AM19),$C$10*AB18+AC18,"")</f>
        <v/>
      </c>
      <c r="AO18" s="63" t="str">
        <f>IF(AND($C$10&gt;=$AM18,$C$10&lt;$AM19),$C$10*AD18+AE18,"")</f>
        <v/>
      </c>
      <c r="AP18" s="63" t="str">
        <f>IF(AND($C$10&gt;=$AM18,$C$10&lt;$AM19),$C$10*AF18+AG18,"")</f>
        <v/>
      </c>
      <c r="AQ18" s="63" t="str">
        <f>IF(AND($C$10&gt;=$AM18,$C$10&lt;$AM19),$C$10*AH18+AI18,"")</f>
        <v/>
      </c>
      <c r="AR18" s="63" t="str">
        <f>IF(AND($C$10&gt;=$AM18,$C$10&lt;$AM19),$C$10*AJ18+AK18,"")</f>
        <v/>
      </c>
    </row>
    <row r="19" spans="1:44" x14ac:dyDescent="0.2">
      <c r="A19" s="350" t="s">
        <v>333</v>
      </c>
      <c r="B19" s="26" t="s">
        <v>2</v>
      </c>
      <c r="C19" s="7">
        <f t="shared" si="1"/>
        <v>0</v>
      </c>
      <c r="D19" s="9">
        <f>IF(AND($D$10&gt;=$AN$8,$D$10&lt;$AO$8),ROUND(SUM(AN35:AN39),0),IF(AND($D$10&gt;=$AO$8,$D$10&lt;$AP$8),ROUND(SUM(AO35:AO39),0),IF(AND($D$10&gt;=$AP$8,$D$10&lt;$AQ$8),ROUND(SUM(AP35:AP39),0),IF(AND($D$10&gt;=$AQ$8,$D$10&lt;$AR$8),ROUND(SUM(AQ35:AQ39),0),IF(AND($D$10&gt;=$AR$8,$D$10&lt;=200),ROUND(SUM(AR35:AR39),0),0)))))</f>
        <v>0</v>
      </c>
      <c r="E19" s="10">
        <f t="shared" si="2"/>
        <v>0</v>
      </c>
      <c r="F19" s="353" t="s">
        <v>338</v>
      </c>
      <c r="G19" s="209"/>
      <c r="H19" s="209"/>
      <c r="I19" s="209"/>
      <c r="J19" s="209"/>
      <c r="K19" s="209"/>
      <c r="L19" s="209"/>
      <c r="M19" s="209"/>
      <c r="N19" s="209"/>
      <c r="O19" s="226"/>
      <c r="P19" s="209"/>
      <c r="Q19" s="209"/>
      <c r="R19" s="209"/>
      <c r="S19" s="209"/>
      <c r="T19" s="111"/>
      <c r="U19" s="111"/>
      <c r="V19" s="111"/>
      <c r="W19" s="111"/>
      <c r="X19" s="111"/>
      <c r="Y19" s="111"/>
      <c r="Z19" s="111"/>
      <c r="AA19" s="63">
        <v>300</v>
      </c>
      <c r="AB19" s="63">
        <v>0.37</v>
      </c>
      <c r="AC19" s="63">
        <v>-21</v>
      </c>
      <c r="AD19" s="63">
        <v>0.35</v>
      </c>
      <c r="AE19" s="63">
        <v>-31</v>
      </c>
      <c r="AF19" s="63">
        <v>0.3</v>
      </c>
      <c r="AG19" s="63">
        <v>-28</v>
      </c>
      <c r="AH19" s="63">
        <v>0.21</v>
      </c>
      <c r="AI19" s="63">
        <v>6</v>
      </c>
      <c r="AJ19" s="63">
        <v>0.28999999999999998</v>
      </c>
      <c r="AK19" s="63">
        <v>-26</v>
      </c>
      <c r="AL19" s="63"/>
      <c r="AM19" s="63">
        <f t="shared" si="3"/>
        <v>300</v>
      </c>
      <c r="AN19" s="63" t="str">
        <f>IF(AND($C$10&gt;=$AM19,$C$10&lt;$AM20),$C$10*AB19+AC19,"")</f>
        <v/>
      </c>
      <c r="AO19" s="63" t="str">
        <f>IF(AND($C$10&gt;=$AM19,$C$10&lt;$AM20),$C$10*AD19+AE19,"")</f>
        <v/>
      </c>
      <c r="AP19" s="63" t="str">
        <f>IF(AND($C$10&gt;=$AM19,$C$10&lt;$AM20),$C$10*AF19+AG19,"")</f>
        <v/>
      </c>
      <c r="AQ19" s="63" t="str">
        <f>IF(AND($C$10&gt;=$AM19,$C$10&lt;$AM20),$C$10*AH19+AI19,"")</f>
        <v/>
      </c>
      <c r="AR19" s="63" t="str">
        <f>IF(AND($C$10&gt;=$AM19,$C$10&lt;$AM20),$C$10*AJ19+AK19,"")</f>
        <v/>
      </c>
    </row>
    <row r="20" spans="1:44" x14ac:dyDescent="0.2">
      <c r="A20" s="350" t="s">
        <v>314</v>
      </c>
      <c r="B20" s="26" t="s">
        <v>9</v>
      </c>
      <c r="C20" s="7">
        <f t="shared" si="1"/>
        <v>0</v>
      </c>
      <c r="D20" s="9">
        <f>IF(AND($D$10&gt;=$AN$8,$D$10&lt;$AO$8),ROUND(SUM(AN41:AN45),0),IF(AND($D$10&gt;=$AO$8,$D$10&lt;$AP$8),ROUND(SUM(AO41:AO45),0),IF(AND($D$10&gt;=$AP$8,$D$10&lt;$AQ$8),ROUND(SUM(AP41:AP45),0),IF(AND($D$10&gt;=$AQ$8,$D$10&lt;$AR$8),ROUND(SUM(AQ41:AQ45),0),IF(AND($D$10&gt;=$AR$8,$D$10&lt;=200),ROUND(SUM(AR41:AR45),0),0)))))</f>
        <v>0</v>
      </c>
      <c r="E20" s="10">
        <f t="shared" si="2"/>
        <v>0</v>
      </c>
      <c r="F20" s="353" t="s">
        <v>331</v>
      </c>
      <c r="G20" s="209"/>
      <c r="H20" s="209"/>
      <c r="I20" s="209"/>
      <c r="J20" s="209"/>
      <c r="K20" s="209"/>
      <c r="L20" s="209"/>
      <c r="M20" s="209"/>
      <c r="N20" s="209"/>
      <c r="O20" s="226"/>
      <c r="P20" s="209"/>
      <c r="Q20" s="209"/>
      <c r="R20" s="209"/>
      <c r="S20" s="209"/>
      <c r="T20" s="111"/>
      <c r="U20" s="111"/>
      <c r="V20" s="111"/>
      <c r="W20" s="111"/>
      <c r="X20" s="111"/>
      <c r="Y20" s="111"/>
      <c r="Z20" s="111"/>
      <c r="AA20" s="63">
        <v>401</v>
      </c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>
        <f t="shared" si="3"/>
        <v>401</v>
      </c>
      <c r="AN20" s="63"/>
      <c r="AO20" s="63"/>
      <c r="AP20" s="63"/>
      <c r="AQ20" s="63"/>
      <c r="AR20" s="63"/>
    </row>
    <row r="21" spans="1:44" x14ac:dyDescent="0.2">
      <c r="A21" s="350" t="s">
        <v>334</v>
      </c>
      <c r="B21" s="26" t="s">
        <v>11</v>
      </c>
      <c r="C21" s="7">
        <f t="shared" si="1"/>
        <v>0</v>
      </c>
      <c r="D21" s="9">
        <f>IF(AND($D$10&gt;=$AN$8,$D$10&lt;$AO$8),ROUND(SUM(AN47:AN51),0),IF(AND($D$10&gt;=$AO$8,$D$10&lt;$AP$8),ROUND(SUM(AO47:AO51),0),IF(AND($D$10&gt;=$AP$8,$D$10&lt;$AQ$8),ROUND(SUM(AP47:AP51),0),IF(AND($D$10&gt;=$AQ$8,$D$10&lt;$AR$8),ROUND(SUM(AQ47:AQ51),0),IF(AND($D$10&gt;=$AR$8,$D$10&lt;=200),ROUND(SUM(AR47:AR51),0),0)))))</f>
        <v>0</v>
      </c>
      <c r="E21" s="10">
        <f t="shared" si="2"/>
        <v>0</v>
      </c>
      <c r="F21" s="353" t="s">
        <v>339</v>
      </c>
      <c r="G21" s="209"/>
      <c r="H21" s="209"/>
      <c r="I21" s="209"/>
      <c r="J21" s="209"/>
      <c r="K21" s="209"/>
      <c r="L21" s="209"/>
      <c r="M21" s="209"/>
      <c r="N21" s="209"/>
      <c r="O21" s="226"/>
      <c r="P21" s="209"/>
      <c r="Q21" s="209"/>
      <c r="R21" s="209"/>
      <c r="S21" s="209"/>
      <c r="T21" s="111"/>
      <c r="U21" s="111"/>
      <c r="V21" s="111"/>
      <c r="W21" s="111"/>
      <c r="X21" s="111"/>
      <c r="Y21" s="111"/>
      <c r="Z21" s="111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</row>
    <row r="22" spans="1:44" x14ac:dyDescent="0.2">
      <c r="A22" s="350" t="s">
        <v>317</v>
      </c>
      <c r="B22" s="27" t="s">
        <v>12</v>
      </c>
      <c r="C22" s="11">
        <f t="shared" si="1"/>
        <v>0</v>
      </c>
      <c r="D22" s="11">
        <f>IF(AND($D$10&gt;=$AN$8,$D$10&lt;$AO$8),ROUND(SUM(AN53:AN57),0),IF(AND($D$10&gt;=$AO$8,$D$10&lt;$AP$8),ROUND(SUM(AO53:AO57),0),IF(AND($D$10&gt;=$AP$8,$D$10&lt;$AQ$8),ROUND(SUM(AP53:AP57),0),IF(AND($D$10&gt;=$AQ$8,$D$10&lt;$AR$8),ROUND(SUM(AQ53:AQ57),0),IF(AND($D$10&gt;=$AR$8,$D$10&lt;=200),ROUND(SUM(AR53:AR57),0),0)))))</f>
        <v>0</v>
      </c>
      <c r="E22" s="12">
        <f t="shared" si="2"/>
        <v>0</v>
      </c>
      <c r="F22" s="353" t="s">
        <v>340</v>
      </c>
      <c r="G22" s="209"/>
      <c r="H22" s="209"/>
      <c r="I22" s="209"/>
      <c r="J22" s="209"/>
      <c r="K22" s="209"/>
      <c r="L22" s="209"/>
      <c r="M22" s="209"/>
      <c r="N22" s="209"/>
      <c r="O22" s="226"/>
      <c r="P22" s="209"/>
      <c r="Q22" s="209"/>
      <c r="R22" s="209"/>
      <c r="S22" s="209"/>
      <c r="T22" s="111"/>
      <c r="U22" s="111"/>
      <c r="V22" s="111"/>
      <c r="W22" s="111"/>
      <c r="X22" s="111"/>
      <c r="Y22" s="111"/>
      <c r="Z22" s="111"/>
      <c r="AA22" s="63" t="s">
        <v>61</v>
      </c>
      <c r="AB22" s="63" t="s">
        <v>110</v>
      </c>
      <c r="AC22" s="63"/>
      <c r="AD22" s="63" t="s">
        <v>111</v>
      </c>
      <c r="AE22" s="63"/>
      <c r="AF22" s="63" t="s">
        <v>112</v>
      </c>
      <c r="AG22" s="63"/>
      <c r="AH22" s="63" t="s">
        <v>113</v>
      </c>
      <c r="AI22" s="63"/>
      <c r="AJ22" s="63" t="s">
        <v>114</v>
      </c>
      <c r="AK22" s="63"/>
      <c r="AL22" s="63"/>
      <c r="AM22" s="63" t="str">
        <f t="shared" ref="AM22:AM57" si="4">AA22</f>
        <v>L</v>
      </c>
      <c r="AN22" s="63">
        <v>25</v>
      </c>
      <c r="AO22" s="63">
        <v>76</v>
      </c>
      <c r="AP22" s="63">
        <v>126</v>
      </c>
      <c r="AQ22" s="63">
        <v>151</v>
      </c>
      <c r="AR22" s="63">
        <v>176</v>
      </c>
    </row>
    <row r="23" spans="1:44" x14ac:dyDescent="0.2">
      <c r="D23" s="96"/>
      <c r="F23" s="123"/>
      <c r="G23" s="209"/>
      <c r="H23" s="209"/>
      <c r="I23" s="209"/>
      <c r="J23" s="209"/>
      <c r="K23" s="209"/>
      <c r="L23" s="209"/>
      <c r="M23" s="209"/>
      <c r="N23" s="209"/>
      <c r="O23" s="226"/>
      <c r="P23" s="209"/>
      <c r="Q23" s="209"/>
      <c r="R23" s="209"/>
      <c r="S23" s="209"/>
      <c r="T23" s="104"/>
      <c r="U23" s="104"/>
      <c r="V23" s="104"/>
      <c r="W23" s="104"/>
      <c r="X23" s="104"/>
      <c r="Y23" s="104"/>
      <c r="Z23" s="104"/>
      <c r="AA23" s="63">
        <v>50</v>
      </c>
      <c r="AB23" s="63">
        <v>0.36</v>
      </c>
      <c r="AC23" s="63">
        <v>-8</v>
      </c>
      <c r="AD23" s="63">
        <v>0.18</v>
      </c>
      <c r="AE23" s="63">
        <v>0</v>
      </c>
      <c r="AF23" s="63"/>
      <c r="AG23" s="63"/>
      <c r="AH23" s="63"/>
      <c r="AI23" s="63"/>
      <c r="AJ23" s="63"/>
      <c r="AK23" s="63"/>
      <c r="AL23" s="63"/>
      <c r="AM23" s="63">
        <f t="shared" si="4"/>
        <v>50</v>
      </c>
      <c r="AN23" s="63" t="str">
        <f>IF(AND($C$10&gt;=$AM23,$C$10&lt;$AM24),$C$10*AB23+AC23,"")</f>
        <v/>
      </c>
      <c r="AO23" s="63" t="str">
        <f>IF(AND($C$10&gt;=$AM23,$C$10&lt;$AM24),$C$10*AD23+AE23,"")</f>
        <v/>
      </c>
      <c r="AP23" s="63" t="str">
        <f>IF(AND($C$10&gt;=$AM23,$C$10&lt;$AM24),$C$10*AF23+AG23,"")</f>
        <v/>
      </c>
      <c r="AQ23" s="63" t="str">
        <f>IF(AND($C$10&gt;=$AM23,$C$10&lt;$AM24),$C$10*AH23+AI23,"")</f>
        <v/>
      </c>
      <c r="AR23" s="63" t="str">
        <f>IF(AND($C$10&gt;=$AM23,$C$10&lt;$AM24),$C$10*AJ23+AK23,"")</f>
        <v/>
      </c>
    </row>
    <row r="24" spans="1:44" x14ac:dyDescent="0.2">
      <c r="A24" s="352" t="s">
        <v>294</v>
      </c>
      <c r="D24" s="96"/>
      <c r="F24" s="93"/>
      <c r="G24" s="209"/>
      <c r="H24" s="209"/>
      <c r="I24" s="209"/>
      <c r="J24" s="209"/>
      <c r="K24" s="209"/>
      <c r="L24" s="209"/>
      <c r="M24" s="209"/>
      <c r="N24" s="209"/>
      <c r="O24" s="226"/>
      <c r="P24" s="209"/>
      <c r="Q24" s="209"/>
      <c r="R24" s="209"/>
      <c r="S24" s="209"/>
      <c r="T24" s="110"/>
      <c r="U24" s="110"/>
      <c r="V24" s="110"/>
      <c r="W24" s="110"/>
      <c r="X24" s="110"/>
      <c r="Y24" s="110"/>
      <c r="Z24" s="110"/>
      <c r="AA24" s="63">
        <v>100</v>
      </c>
      <c r="AB24" s="63">
        <v>0.35</v>
      </c>
      <c r="AC24" s="63">
        <v>-7</v>
      </c>
      <c r="AD24" s="63">
        <v>0.3</v>
      </c>
      <c r="AE24" s="63">
        <v>-12</v>
      </c>
      <c r="AF24" s="63">
        <v>0.23499999999999999</v>
      </c>
      <c r="AG24" s="63">
        <v>-3</v>
      </c>
      <c r="AH24" s="63"/>
      <c r="AI24" s="63"/>
      <c r="AJ24" s="63"/>
      <c r="AK24" s="63"/>
      <c r="AL24" s="63"/>
      <c r="AM24" s="63">
        <f t="shared" si="4"/>
        <v>100</v>
      </c>
      <c r="AN24" s="63" t="str">
        <f>IF(AND($C$10&gt;=$AM24,$C$10&lt;$AM25),$C$10*AB24+AC24,"")</f>
        <v/>
      </c>
      <c r="AO24" s="63" t="str">
        <f>IF(AND($C$10&gt;=$AM24,$C$10&lt;$AM25),$C$10*AD24+AE24,"")</f>
        <v/>
      </c>
      <c r="AP24" s="63" t="str">
        <f>IF(AND($C$10&gt;=$AM24,$C$10&lt;$AM25),$C$10*AF24+AG24,"")</f>
        <v/>
      </c>
      <c r="AQ24" s="63" t="str">
        <f>IF(AND($C$10&gt;=$AM24,$C$10&lt;$AM25),$C$10*AH24+AI24,"")</f>
        <v/>
      </c>
      <c r="AR24" s="63" t="str">
        <f>IF(AND($C$10&gt;=$AM24,$C$10&lt;$AM25),$C$10*AJ24+AK24,"")</f>
        <v/>
      </c>
    </row>
    <row r="25" spans="1:44" x14ac:dyDescent="0.2">
      <c r="A25" s="17" t="s">
        <v>308</v>
      </c>
      <c r="F25" s="93"/>
      <c r="G25" s="209"/>
      <c r="H25" s="209"/>
      <c r="I25" s="209"/>
      <c r="J25" s="209"/>
      <c r="K25" s="209"/>
      <c r="L25" s="209"/>
      <c r="M25" s="209"/>
      <c r="N25" s="209"/>
      <c r="O25" s="226"/>
      <c r="P25" s="209"/>
      <c r="Q25" s="209"/>
      <c r="R25" s="209"/>
      <c r="S25" s="209"/>
      <c r="T25" s="110"/>
      <c r="U25" s="110"/>
      <c r="V25" s="110"/>
      <c r="W25" s="110"/>
      <c r="X25" s="110"/>
      <c r="Y25" s="110"/>
      <c r="Z25" s="110"/>
      <c r="AA25" s="63">
        <v>200</v>
      </c>
      <c r="AB25" s="63">
        <v>0.4</v>
      </c>
      <c r="AC25" s="63">
        <v>-17</v>
      </c>
      <c r="AD25" s="63">
        <v>0.41</v>
      </c>
      <c r="AE25" s="63">
        <v>-34</v>
      </c>
      <c r="AF25" s="63">
        <v>0.34</v>
      </c>
      <c r="AG25" s="63">
        <v>-24</v>
      </c>
      <c r="AH25" s="63">
        <v>0.27</v>
      </c>
      <c r="AI25" s="63">
        <v>-6</v>
      </c>
      <c r="AJ25" s="63">
        <v>0.26333333333333331</v>
      </c>
      <c r="AK25" s="63">
        <v>-5.9999999999999929</v>
      </c>
      <c r="AL25" s="63"/>
      <c r="AM25" s="63">
        <f t="shared" si="4"/>
        <v>200</v>
      </c>
      <c r="AN25" s="63" t="str">
        <f>IF(AND($C$10&gt;=$AM25,$C$10&lt;$AM26),$C$10*AB25+AC25,"")</f>
        <v/>
      </c>
      <c r="AO25" s="63" t="str">
        <f>IF(AND($C$10&gt;=$AM25,$C$10&lt;$AM26),$C$10*AD25+AE25,"")</f>
        <v/>
      </c>
      <c r="AP25" s="63" t="str">
        <f>IF(AND($C$10&gt;=$AM25,$C$10&lt;$AM26),$C$10*AF25+AG25,"")</f>
        <v/>
      </c>
      <c r="AQ25" s="63" t="str">
        <f>IF(AND($C$10&gt;=$AM25,$C$10&lt;$AM26),$C$10*AH25+AI25,"")</f>
        <v/>
      </c>
      <c r="AR25" s="63" t="str">
        <f>IF(AND($C$10&gt;=$AM25,$C$10&lt;$AM26),$C$10*AJ25+AK25,"")</f>
        <v/>
      </c>
    </row>
    <row r="26" spans="1:44" x14ac:dyDescent="0.2">
      <c r="A26" s="155" t="s">
        <v>323</v>
      </c>
      <c r="F26" s="59"/>
      <c r="G26" s="209"/>
      <c r="H26" s="209"/>
      <c r="I26" s="209"/>
      <c r="J26" s="209"/>
      <c r="K26" s="209"/>
      <c r="L26" s="209"/>
      <c r="M26" s="209"/>
      <c r="N26" s="209"/>
      <c r="O26" s="226"/>
      <c r="P26" s="209"/>
      <c r="Q26" s="209"/>
      <c r="R26" s="209"/>
      <c r="S26" s="209"/>
      <c r="T26" s="111"/>
      <c r="U26" s="111"/>
      <c r="V26" s="111"/>
      <c r="W26" s="111"/>
      <c r="X26" s="111"/>
      <c r="Y26" s="111"/>
      <c r="Z26" s="111"/>
      <c r="AA26" s="63">
        <v>300</v>
      </c>
      <c r="AB26" s="63">
        <v>0.43</v>
      </c>
      <c r="AC26" s="63">
        <v>-26</v>
      </c>
      <c r="AD26" s="63">
        <v>0.41</v>
      </c>
      <c r="AE26" s="63">
        <v>-34</v>
      </c>
      <c r="AF26" s="63">
        <v>0.32</v>
      </c>
      <c r="AG26" s="63">
        <v>-18</v>
      </c>
      <c r="AH26" s="63">
        <v>0.3</v>
      </c>
      <c r="AI26" s="63">
        <v>-15</v>
      </c>
      <c r="AJ26" s="63">
        <v>0.28999999999999998</v>
      </c>
      <c r="AK26" s="63">
        <v>-14</v>
      </c>
      <c r="AL26" s="63"/>
      <c r="AM26" s="63">
        <f t="shared" si="4"/>
        <v>300</v>
      </c>
      <c r="AN26" s="63" t="str">
        <f>IF(AND($C$10&gt;=$AM26,$C$10&lt;$AM27),$C$10*AB26+AC26,"")</f>
        <v/>
      </c>
      <c r="AO26" s="63" t="str">
        <f>IF(AND($C$10&gt;=$AM26,$C$10&lt;$AM27),$C$10*AD26+AE26,"")</f>
        <v/>
      </c>
      <c r="AP26" s="63" t="str">
        <f>IF(AND($C$10&gt;=$AM26,$C$10&lt;$AM27),$C$10*AF26+AG26,"")</f>
        <v/>
      </c>
      <c r="AQ26" s="63" t="str">
        <f>IF(AND($C$10&gt;=$AM26,$C$10&lt;$AM27),$C$10*AH26+AI26,"")</f>
        <v/>
      </c>
      <c r="AR26" s="63" t="str">
        <f>IF(AND($C$10&gt;=$AM26,$C$10&lt;$AM27),$C$10*AJ26+AK26,"")</f>
        <v/>
      </c>
    </row>
    <row r="27" spans="1:44" x14ac:dyDescent="0.2">
      <c r="A27" s="155" t="s">
        <v>309</v>
      </c>
      <c r="F27" s="59"/>
      <c r="G27" s="209"/>
      <c r="H27" s="209"/>
      <c r="I27" s="209"/>
      <c r="J27" s="209"/>
      <c r="K27" s="209"/>
      <c r="L27" s="209"/>
      <c r="M27" s="209"/>
      <c r="N27" s="209"/>
      <c r="O27" s="226"/>
      <c r="P27" s="209"/>
      <c r="Q27" s="209"/>
      <c r="R27" s="209"/>
      <c r="S27" s="209"/>
      <c r="T27" s="111"/>
      <c r="U27" s="111"/>
      <c r="V27" s="111"/>
      <c r="W27" s="111"/>
      <c r="X27" s="111"/>
      <c r="Y27" s="111"/>
      <c r="Z27" s="111"/>
      <c r="AA27" s="63">
        <v>401</v>
      </c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>
        <f t="shared" si="4"/>
        <v>401</v>
      </c>
      <c r="AN27" s="63"/>
      <c r="AO27" s="63"/>
      <c r="AP27" s="63"/>
      <c r="AQ27" s="63"/>
      <c r="AR27" s="63"/>
    </row>
    <row r="28" spans="1:44" x14ac:dyDescent="0.2">
      <c r="A28" s="155" t="s">
        <v>324</v>
      </c>
      <c r="F28" s="59"/>
      <c r="G28" s="209"/>
      <c r="H28" s="209"/>
      <c r="I28" s="209"/>
      <c r="J28" s="209"/>
      <c r="K28" s="209"/>
      <c r="L28" s="209"/>
      <c r="M28" s="209"/>
      <c r="N28" s="209"/>
      <c r="O28" s="226"/>
      <c r="P28" s="209"/>
      <c r="Q28" s="209"/>
      <c r="R28" s="209"/>
      <c r="S28" s="209"/>
      <c r="T28" s="111"/>
      <c r="U28" s="111"/>
      <c r="V28" s="111"/>
      <c r="W28" s="111"/>
      <c r="X28" s="111"/>
      <c r="Y28" s="111"/>
      <c r="Z28" s="111"/>
      <c r="AA28" s="63" t="s">
        <v>115</v>
      </c>
      <c r="AB28" s="63" t="s">
        <v>110</v>
      </c>
      <c r="AC28" s="63"/>
      <c r="AD28" s="63" t="s">
        <v>111</v>
      </c>
      <c r="AE28" s="63"/>
      <c r="AF28" s="63" t="s">
        <v>112</v>
      </c>
      <c r="AG28" s="63"/>
      <c r="AH28" s="63" t="s">
        <v>113</v>
      </c>
      <c r="AI28" s="63"/>
      <c r="AJ28" s="63" t="s">
        <v>114</v>
      </c>
      <c r="AK28" s="63"/>
      <c r="AL28" s="63"/>
      <c r="AM28" s="63" t="str">
        <f t="shared" si="4"/>
        <v>M</v>
      </c>
      <c r="AN28" s="63">
        <v>25</v>
      </c>
      <c r="AO28" s="63">
        <v>76</v>
      </c>
      <c r="AP28" s="63">
        <v>126</v>
      </c>
      <c r="AQ28" s="63">
        <v>151</v>
      </c>
      <c r="AR28" s="63">
        <v>176</v>
      </c>
    </row>
    <row r="29" spans="1:44" x14ac:dyDescent="0.2">
      <c r="A29" s="155" t="s">
        <v>325</v>
      </c>
      <c r="F29" s="59"/>
      <c r="G29" s="209"/>
      <c r="H29" s="209"/>
      <c r="I29" s="209"/>
      <c r="J29" s="209"/>
      <c r="K29" s="209"/>
      <c r="L29" s="209"/>
      <c r="M29" s="209"/>
      <c r="N29" s="209"/>
      <c r="O29" s="226"/>
      <c r="P29" s="209"/>
      <c r="Q29" s="209"/>
      <c r="R29" s="209"/>
      <c r="S29" s="209"/>
      <c r="T29" s="111"/>
      <c r="U29" s="111"/>
      <c r="V29" s="111"/>
      <c r="W29" s="111"/>
      <c r="X29" s="111"/>
      <c r="Y29" s="111"/>
      <c r="Z29" s="111"/>
      <c r="AA29" s="63">
        <v>50</v>
      </c>
      <c r="AB29" s="63">
        <v>0.34</v>
      </c>
      <c r="AC29" s="63">
        <v>-5</v>
      </c>
      <c r="AD29" s="63">
        <v>0.36</v>
      </c>
      <c r="AE29" s="63">
        <v>-9</v>
      </c>
      <c r="AF29" s="63"/>
      <c r="AG29" s="63"/>
      <c r="AH29" s="63"/>
      <c r="AI29" s="63"/>
      <c r="AJ29" s="63"/>
      <c r="AK29" s="63"/>
      <c r="AL29" s="63"/>
      <c r="AM29" s="63">
        <f t="shared" si="4"/>
        <v>50</v>
      </c>
      <c r="AN29" s="63" t="str">
        <f>IF(AND($C$10&gt;=$AM29,$C$10&lt;$AM30),$C$10*AB29+AC29,"")</f>
        <v/>
      </c>
      <c r="AO29" s="63" t="str">
        <f>IF(AND($C$10&gt;=$AM29,$C$10&lt;$AM30),$C$10*AD29+AE29,"")</f>
        <v/>
      </c>
      <c r="AP29" s="63" t="str">
        <f>IF(AND($C$10&gt;=$AM29,$C$10&lt;$AM30),$C$10*AF29+AG29,"")</f>
        <v/>
      </c>
      <c r="AQ29" s="63" t="str">
        <f>IF(AND($C$10&gt;=$AM29,$C$10&lt;$AM30),$C$10*AH29+AI29,"")</f>
        <v/>
      </c>
      <c r="AR29" s="63" t="str">
        <f>IF(AND($C$10&gt;=$AM29,$C$10&lt;$AM30),$C$10*AJ29+AK29,"")</f>
        <v/>
      </c>
    </row>
    <row r="30" spans="1:44" x14ac:dyDescent="0.2">
      <c r="A30" s="155" t="s">
        <v>295</v>
      </c>
      <c r="E30" s="124"/>
      <c r="F30" s="59"/>
      <c r="G30" s="209"/>
      <c r="H30" s="209"/>
      <c r="I30" s="209"/>
      <c r="J30" s="209"/>
      <c r="K30" s="209"/>
      <c r="L30" s="209"/>
      <c r="M30" s="209"/>
      <c r="N30" s="209"/>
      <c r="O30" s="226"/>
      <c r="P30" s="209"/>
      <c r="Q30" s="209"/>
      <c r="R30" s="209"/>
      <c r="S30" s="209"/>
      <c r="T30" s="111"/>
      <c r="U30" s="111"/>
      <c r="V30" s="111"/>
      <c r="W30" s="111"/>
      <c r="X30" s="111"/>
      <c r="Y30" s="111"/>
      <c r="Z30" s="111"/>
      <c r="AA30" s="63">
        <v>100</v>
      </c>
      <c r="AB30" s="63">
        <v>0.44</v>
      </c>
      <c r="AC30" s="63">
        <v>-15</v>
      </c>
      <c r="AD30" s="63">
        <v>0.31</v>
      </c>
      <c r="AE30" s="63">
        <v>-4</v>
      </c>
      <c r="AF30" s="63">
        <v>0.26</v>
      </c>
      <c r="AG30" s="63">
        <v>0</v>
      </c>
      <c r="AH30" s="63">
        <v>0.27</v>
      </c>
      <c r="AI30" s="63">
        <v>-3</v>
      </c>
      <c r="AJ30" s="63"/>
      <c r="AK30" s="63"/>
      <c r="AL30" s="63"/>
      <c r="AM30" s="63">
        <f t="shared" si="4"/>
        <v>100</v>
      </c>
      <c r="AN30" s="63" t="str">
        <f>IF(AND($C$10&gt;=$AM30,$C$10&lt;$AM31),$C$10*AB30+AC30,"")</f>
        <v/>
      </c>
      <c r="AO30" s="63" t="str">
        <f>IF(AND($C$10&gt;=$AM30,$C$10&lt;$AM31),$C$10*AD30+AE30,"")</f>
        <v/>
      </c>
      <c r="AP30" s="63" t="str">
        <f>IF(AND($C$10&gt;=$AM30,$C$10&lt;$AM31),$C$10*AF30+AG30,"")</f>
        <v/>
      </c>
      <c r="AQ30" s="63" t="str">
        <f>IF(AND($C$10&gt;=$AM30,$C$10&lt;$AM31),$C$10*AH30+AI30,"")</f>
        <v/>
      </c>
      <c r="AR30" s="63" t="str">
        <f>IF(AND($C$10&gt;=$AM30,$C$10&lt;$AM31),$C$10*AJ30+AK30,"")</f>
        <v/>
      </c>
    </row>
    <row r="31" spans="1:44" x14ac:dyDescent="0.2">
      <c r="A31"/>
      <c r="F31" s="59"/>
      <c r="G31" s="209"/>
      <c r="H31" s="209"/>
      <c r="I31" s="209"/>
      <c r="J31" s="209"/>
      <c r="K31" s="209"/>
      <c r="L31" s="209"/>
      <c r="M31" s="209"/>
      <c r="N31" s="209"/>
      <c r="O31" s="226"/>
      <c r="P31" s="209"/>
      <c r="Q31" s="209"/>
      <c r="R31" s="209"/>
      <c r="S31" s="209"/>
      <c r="T31" s="111"/>
      <c r="U31" s="111"/>
      <c r="V31" s="111"/>
      <c r="W31" s="111"/>
      <c r="X31" s="111"/>
      <c r="Y31" s="111"/>
      <c r="Z31" s="111"/>
      <c r="AA31" s="63">
        <v>200</v>
      </c>
      <c r="AB31" s="63">
        <v>0.46</v>
      </c>
      <c r="AC31" s="63">
        <v>-19</v>
      </c>
      <c r="AD31" s="63">
        <v>0.42</v>
      </c>
      <c r="AE31" s="63">
        <v>-26</v>
      </c>
      <c r="AF31" s="63">
        <v>0.35</v>
      </c>
      <c r="AG31" s="63">
        <v>-18</v>
      </c>
      <c r="AH31" s="63">
        <v>0.4</v>
      </c>
      <c r="AI31" s="63">
        <v>-29</v>
      </c>
      <c r="AJ31" s="63">
        <v>0.32</v>
      </c>
      <c r="AK31" s="63">
        <v>-6</v>
      </c>
      <c r="AL31" s="63"/>
      <c r="AM31" s="63">
        <f t="shared" si="4"/>
        <v>200</v>
      </c>
      <c r="AN31" s="63" t="str">
        <f>IF(AND($C$10&gt;=$AM31,$C$10&lt;$AM32),$C$10*AB31+AC31,"")</f>
        <v/>
      </c>
      <c r="AO31" s="63" t="str">
        <f>IF(AND($C$10&gt;=$AM31,$C$10&lt;$AM32),$C$10*AD31+AE31,"")</f>
        <v/>
      </c>
      <c r="AP31" s="63" t="str">
        <f>IF(AND($C$10&gt;=$AM31,$C$10&lt;$AM32),$C$10*AF31+AG31,"")</f>
        <v/>
      </c>
      <c r="AQ31" s="63" t="str">
        <f>IF(AND($C$10&gt;=$AM31,$C$10&lt;$AM32),$C$10*AH31+AI31,"")</f>
        <v/>
      </c>
      <c r="AR31" s="63" t="str">
        <f>IF(AND($C$10&gt;=$AM31,$C$10&lt;$AM32),$C$10*AJ31+AK31,"")</f>
        <v/>
      </c>
    </row>
    <row r="32" spans="1:44" x14ac:dyDescent="0.2">
      <c r="A32" s="17" t="s">
        <v>349</v>
      </c>
      <c r="D32" s="96"/>
      <c r="F32" s="59"/>
      <c r="G32" s="209"/>
      <c r="H32" s="209"/>
      <c r="I32" s="209"/>
      <c r="J32" s="209"/>
      <c r="K32" s="209"/>
      <c r="L32" s="209"/>
      <c r="M32" s="209"/>
      <c r="N32" s="209"/>
      <c r="O32" s="226"/>
      <c r="P32" s="209"/>
      <c r="Q32" s="209"/>
      <c r="R32" s="209"/>
      <c r="S32" s="209"/>
      <c r="T32" s="111"/>
      <c r="U32" s="111"/>
      <c r="V32" s="111"/>
      <c r="W32" s="111"/>
      <c r="X32" s="111"/>
      <c r="Y32" s="111"/>
      <c r="Z32" s="111"/>
      <c r="AA32" s="63">
        <v>300</v>
      </c>
      <c r="AB32" s="63">
        <v>0.5</v>
      </c>
      <c r="AC32" s="63">
        <v>-31</v>
      </c>
      <c r="AD32" s="63">
        <v>0.46666666666666667</v>
      </c>
      <c r="AE32" s="63">
        <v>-40</v>
      </c>
      <c r="AF32" s="63">
        <v>0.35</v>
      </c>
      <c r="AG32" s="63">
        <v>-18</v>
      </c>
      <c r="AH32" s="63">
        <v>0.4</v>
      </c>
      <c r="AI32" s="63">
        <v>-29</v>
      </c>
      <c r="AJ32" s="63">
        <v>0.41666666666666669</v>
      </c>
      <c r="AK32" s="63">
        <v>-35</v>
      </c>
      <c r="AL32" s="63"/>
      <c r="AM32" s="63">
        <f t="shared" si="4"/>
        <v>300</v>
      </c>
      <c r="AN32" s="63" t="str">
        <f>IF(AND($C$10&gt;=$AM32,$C$10&lt;$AM33),$C$10*AB32+AC32,"")</f>
        <v/>
      </c>
      <c r="AO32" s="63" t="str">
        <f>IF(AND($C$10&gt;=$AM32,$C$10&lt;$AM33),$C$10*AD32+AE32,"")</f>
        <v/>
      </c>
      <c r="AP32" s="63" t="str">
        <f>IF(AND($C$10&gt;=$AM32,$C$10&lt;$AM33),$C$10*AF32+AG32,"")</f>
        <v/>
      </c>
      <c r="AQ32" s="63" t="str">
        <f>IF(AND($C$10&gt;=$AM32,$C$10&lt;$AM33),$C$10*AH32+AI32,"")</f>
        <v/>
      </c>
      <c r="AR32" s="63" t="str">
        <f>IF(AND($C$10&gt;=$AM32,$C$10&lt;$AM33),$C$10*AJ32+AK32,"")</f>
        <v/>
      </c>
    </row>
    <row r="33" spans="1:44" x14ac:dyDescent="0.2">
      <c r="A33" s="155" t="s">
        <v>351</v>
      </c>
      <c r="F33" s="59"/>
      <c r="G33" s="209"/>
      <c r="H33" s="209"/>
      <c r="I33" s="209"/>
      <c r="J33" s="209"/>
      <c r="K33" s="209"/>
      <c r="L33" s="209"/>
      <c r="M33" s="209"/>
      <c r="N33" s="209"/>
      <c r="O33" s="226"/>
      <c r="P33" s="209"/>
      <c r="Q33" s="209"/>
      <c r="R33" s="209"/>
      <c r="S33" s="209"/>
      <c r="T33" s="111"/>
      <c r="U33" s="111"/>
      <c r="V33" s="111"/>
      <c r="W33" s="111"/>
      <c r="X33" s="111"/>
      <c r="Y33" s="111"/>
      <c r="Z33" s="111"/>
      <c r="AA33" s="63">
        <v>361</v>
      </c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>
        <f t="shared" si="4"/>
        <v>361</v>
      </c>
      <c r="AN33" s="63"/>
      <c r="AO33" s="63"/>
      <c r="AP33" s="63"/>
      <c r="AQ33" s="63"/>
      <c r="AR33" s="63"/>
    </row>
    <row r="34" spans="1:44" x14ac:dyDescent="0.2">
      <c r="A34" s="4" t="s">
        <v>350</v>
      </c>
      <c r="F34" s="123"/>
      <c r="G34" s="209"/>
      <c r="H34" s="209"/>
      <c r="I34" s="209"/>
      <c r="J34" s="209"/>
      <c r="K34" s="209"/>
      <c r="L34" s="209"/>
      <c r="M34" s="209"/>
      <c r="N34" s="209"/>
      <c r="O34" s="226"/>
      <c r="P34" s="209"/>
      <c r="Q34" s="209"/>
      <c r="R34" s="209"/>
      <c r="S34" s="209"/>
      <c r="T34" s="104"/>
      <c r="U34" s="104"/>
      <c r="V34" s="104"/>
      <c r="W34" s="104"/>
      <c r="X34" s="104"/>
      <c r="Y34" s="104"/>
      <c r="Z34" s="104"/>
      <c r="AA34" s="63" t="s">
        <v>2</v>
      </c>
      <c r="AB34" s="63" t="s">
        <v>110</v>
      </c>
      <c r="AC34" s="63"/>
      <c r="AD34" s="63" t="s">
        <v>111</v>
      </c>
      <c r="AE34" s="63"/>
      <c r="AF34" s="63" t="s">
        <v>112</v>
      </c>
      <c r="AG34" s="63"/>
      <c r="AH34" s="63" t="s">
        <v>113</v>
      </c>
      <c r="AI34" s="63"/>
      <c r="AJ34" s="63" t="s">
        <v>114</v>
      </c>
      <c r="AK34" s="63"/>
      <c r="AL34" s="63"/>
      <c r="AM34" s="63" t="str">
        <f t="shared" si="4"/>
        <v>N</v>
      </c>
      <c r="AN34" s="63">
        <v>25</v>
      </c>
      <c r="AO34" s="63">
        <v>76</v>
      </c>
      <c r="AP34" s="63">
        <v>126</v>
      </c>
      <c r="AQ34" s="63">
        <v>151</v>
      </c>
      <c r="AR34" s="63">
        <v>176</v>
      </c>
    </row>
    <row r="35" spans="1:44" x14ac:dyDescent="0.2">
      <c r="A35" s="364" t="s">
        <v>353</v>
      </c>
      <c r="F35" s="93"/>
      <c r="G35" s="209"/>
      <c r="H35" s="209"/>
      <c r="I35" s="209"/>
      <c r="J35" s="209"/>
      <c r="K35" s="209"/>
      <c r="L35" s="209"/>
      <c r="M35" s="209"/>
      <c r="N35" s="209"/>
      <c r="O35" s="226"/>
      <c r="P35" s="209"/>
      <c r="Q35" s="209"/>
      <c r="R35" s="209"/>
      <c r="S35" s="209"/>
      <c r="T35" s="110"/>
      <c r="U35" s="110"/>
      <c r="V35" s="110"/>
      <c r="W35" s="110"/>
      <c r="X35" s="110"/>
      <c r="Y35" s="110"/>
      <c r="Z35" s="110"/>
      <c r="AA35" s="63">
        <v>50</v>
      </c>
      <c r="AB35" s="63">
        <v>0.48</v>
      </c>
      <c r="AC35" s="63">
        <v>-10</v>
      </c>
      <c r="AD35" s="63">
        <v>0.3</v>
      </c>
      <c r="AE35" s="63">
        <v>0</v>
      </c>
      <c r="AF35" s="63"/>
      <c r="AG35" s="63"/>
      <c r="AH35" s="63"/>
      <c r="AI35" s="63"/>
      <c r="AJ35" s="63"/>
      <c r="AK35" s="63"/>
      <c r="AL35" s="63"/>
      <c r="AM35" s="63">
        <f t="shared" si="4"/>
        <v>50</v>
      </c>
      <c r="AN35" s="63" t="str">
        <f>IF(AND($C$10&gt;=$AM35,$C$10&lt;$AM36),$C$10*AB35+AC35,"")</f>
        <v/>
      </c>
      <c r="AO35" s="63" t="str">
        <f>IF(AND($C$10&gt;=$AM35,$C$10&lt;$AM36),$C$10*AD35+AE35,"")</f>
        <v/>
      </c>
      <c r="AP35" s="63" t="str">
        <f>IF(AND($C$10&gt;=$AM35,$C$10&lt;$AM36),$C$10*AF35+AG35,"")</f>
        <v/>
      </c>
      <c r="AQ35" s="63" t="str">
        <f>IF(AND($C$10&gt;=$AM35,$C$10&lt;$AM36),$C$10*AH35+AI35,"")</f>
        <v/>
      </c>
      <c r="AR35" s="63" t="str">
        <f>IF(AND($C$10&gt;=$AM35,$C$10&lt;$AM36),$C$10*AJ35+AK35,"")</f>
        <v/>
      </c>
    </row>
    <row r="36" spans="1:44" x14ac:dyDescent="0.2">
      <c r="A36" s="359" t="s">
        <v>292</v>
      </c>
      <c r="F36" s="93"/>
      <c r="G36" s="209"/>
      <c r="H36" s="209"/>
      <c r="I36" s="209"/>
      <c r="J36" s="209"/>
      <c r="K36" s="209"/>
      <c r="L36" s="209"/>
      <c r="M36" s="209"/>
      <c r="N36" s="209"/>
      <c r="O36" s="226"/>
      <c r="P36" s="209"/>
      <c r="Q36" s="209"/>
      <c r="R36" s="209"/>
      <c r="S36" s="209"/>
      <c r="T36" s="110"/>
      <c r="U36" s="110"/>
      <c r="V36" s="110"/>
      <c r="W36" s="110"/>
      <c r="X36" s="110"/>
      <c r="Y36" s="110"/>
      <c r="Z36" s="110"/>
      <c r="AA36" s="63">
        <v>100</v>
      </c>
      <c r="AB36" s="63">
        <v>0.45333333333333331</v>
      </c>
      <c r="AC36" s="63">
        <v>-7.3333333333333286</v>
      </c>
      <c r="AD36" s="63">
        <v>0.38666666666666666</v>
      </c>
      <c r="AE36" s="63">
        <v>-8.6666666666666643</v>
      </c>
      <c r="AF36" s="63">
        <v>0.29714285714285715</v>
      </c>
      <c r="AG36" s="63">
        <v>0</v>
      </c>
      <c r="AH36" s="63">
        <v>0.2742857142857143</v>
      </c>
      <c r="AI36" s="63">
        <v>0</v>
      </c>
      <c r="AJ36" s="63"/>
      <c r="AK36" s="63"/>
      <c r="AL36" s="63"/>
      <c r="AM36" s="63">
        <f t="shared" si="4"/>
        <v>100</v>
      </c>
      <c r="AN36" s="63" t="str">
        <f>IF(AND($C$10&gt;=$AM36,$C$10&lt;$AM37),$C$10*AB36+AC36,"")</f>
        <v/>
      </c>
      <c r="AO36" s="63" t="str">
        <f>IF(AND($C$10&gt;=$AM36,$C$10&lt;$AM37),$C$10*AD36+AE36,"")</f>
        <v/>
      </c>
      <c r="AP36" s="63" t="str">
        <f>IF(AND($C$10&gt;=$AM36,$C$10&lt;$AM37),$C$10*AF36+AG36,"")</f>
        <v/>
      </c>
      <c r="AQ36" s="63" t="str">
        <f>IF(AND($C$10&gt;=$AM36,$C$10&lt;$AM37),$C$10*AH36+AI36,"")</f>
        <v/>
      </c>
      <c r="AR36" s="63" t="str">
        <f>IF(AND($C$10&gt;=$AM36,$C$10&lt;$AM37),$C$10*AJ36+AK36,"")</f>
        <v/>
      </c>
    </row>
    <row r="37" spans="1:44" x14ac:dyDescent="0.2">
      <c r="F37" s="59"/>
      <c r="G37" s="209"/>
      <c r="H37" s="209"/>
      <c r="I37" s="209"/>
      <c r="J37" s="209"/>
      <c r="K37" s="209"/>
      <c r="L37" s="209"/>
      <c r="M37" s="209"/>
      <c r="N37" s="209"/>
      <c r="O37" s="226"/>
      <c r="P37" s="209"/>
      <c r="Q37" s="209"/>
      <c r="R37" s="209"/>
      <c r="S37" s="209"/>
      <c r="T37" s="111"/>
      <c r="U37" s="111"/>
      <c r="V37" s="111"/>
      <c r="W37" s="111"/>
      <c r="X37" s="111"/>
      <c r="Y37" s="111"/>
      <c r="Z37" s="111"/>
      <c r="AA37" s="63">
        <v>175</v>
      </c>
      <c r="AB37" s="63">
        <v>0.50666666666666671</v>
      </c>
      <c r="AC37" s="63">
        <v>-16.666666666666671</v>
      </c>
      <c r="AD37" s="63">
        <v>0.41333333333333333</v>
      </c>
      <c r="AE37" s="63">
        <v>-13.333333333333329</v>
      </c>
      <c r="AF37" s="63">
        <v>0.38666666666666666</v>
      </c>
      <c r="AG37" s="63">
        <v>-15.666666666666671</v>
      </c>
      <c r="AH37" s="63">
        <v>0.44</v>
      </c>
      <c r="AI37" s="63">
        <v>-29</v>
      </c>
      <c r="AJ37" s="63">
        <v>0.36</v>
      </c>
      <c r="AK37" s="63">
        <v>-10</v>
      </c>
      <c r="AL37" s="63"/>
      <c r="AM37" s="63">
        <f t="shared" si="4"/>
        <v>175</v>
      </c>
      <c r="AN37" s="63" t="str">
        <f>IF(AND($C$10&gt;=$AM37,$C$10&lt;$AM38),$C$10*AB37+AC37,"")</f>
        <v/>
      </c>
      <c r="AO37" s="63" t="str">
        <f>IF(AND($C$10&gt;=$AM37,$C$10&lt;$AM38),$C$10*AD37+AE37,"")</f>
        <v/>
      </c>
      <c r="AP37" s="63" t="str">
        <f>IF(AND($C$10&gt;=$AM37,$C$10&lt;$AM38),$C$10*AF37+AG37,"")</f>
        <v/>
      </c>
      <c r="AQ37" s="63" t="str">
        <f>IF(AND($C$10&gt;=$AM37,$C$10&lt;$AM38),$C$10*AH37+AI37,"")</f>
        <v/>
      </c>
      <c r="AR37" s="63" t="str">
        <f>IF(AND($C$10&gt;=$AM37,$C$10&lt;$AM38),$C$10*AJ37+AK37,"")</f>
        <v/>
      </c>
    </row>
    <row r="38" spans="1:44" x14ac:dyDescent="0.2">
      <c r="F38" s="59"/>
      <c r="G38" s="209"/>
      <c r="H38" s="209"/>
      <c r="I38" s="209"/>
      <c r="J38" s="209"/>
      <c r="K38" s="209"/>
      <c r="L38" s="209"/>
      <c r="M38" s="209"/>
      <c r="N38" s="209"/>
      <c r="O38" s="226"/>
      <c r="P38" s="209"/>
      <c r="Q38" s="209"/>
      <c r="R38" s="209"/>
      <c r="S38" s="209"/>
      <c r="T38" s="111"/>
      <c r="U38" s="111"/>
      <c r="V38" s="111"/>
      <c r="W38" s="111"/>
      <c r="X38" s="111"/>
      <c r="Y38" s="111"/>
      <c r="Z38" s="111"/>
      <c r="AA38" s="63">
        <v>250</v>
      </c>
      <c r="AB38" s="63">
        <v>0.54666666666666663</v>
      </c>
      <c r="AC38" s="63">
        <v>-26.666666666666657</v>
      </c>
      <c r="AD38" s="63">
        <v>0.50666666666666671</v>
      </c>
      <c r="AE38" s="63">
        <v>-36.666666666666671</v>
      </c>
      <c r="AF38" s="63">
        <v>0.44</v>
      </c>
      <c r="AG38" s="63">
        <v>-29</v>
      </c>
      <c r="AH38" s="63">
        <v>0.49333333333333335</v>
      </c>
      <c r="AI38" s="63">
        <v>-42.333333333333343</v>
      </c>
      <c r="AJ38" s="63">
        <v>0.50666666666666671</v>
      </c>
      <c r="AK38" s="63">
        <v>-46.666666666666671</v>
      </c>
      <c r="AL38" s="63"/>
      <c r="AM38" s="63">
        <f t="shared" si="4"/>
        <v>250</v>
      </c>
      <c r="AN38" s="63" t="str">
        <f>IF(AND($C$10&gt;=$AM38,$C$10&lt;$AM39),$C$10*AB38+AC38,"")</f>
        <v/>
      </c>
      <c r="AO38" s="63" t="str">
        <f>IF(AND($C$10&gt;=$AM38,$C$10&lt;$AM39),$C$10*AD38+AE38,"")</f>
        <v/>
      </c>
      <c r="AP38" s="63" t="str">
        <f>IF(AND($C$10&gt;=$AM38,$C$10&lt;$AM39),$C$10*AF38+AG38,"")</f>
        <v/>
      </c>
      <c r="AQ38" s="63" t="str">
        <f>IF(AND($C$10&gt;=$AM38,$C$10&lt;$AM39),$C$10*AH38+AI38,"")</f>
        <v/>
      </c>
      <c r="AR38" s="63" t="str">
        <f>IF(AND($C$10&gt;=$AM38,$C$10&lt;$AM39),$C$10*AJ38+AK38,"")</f>
        <v/>
      </c>
    </row>
    <row r="39" spans="1:44" x14ac:dyDescent="0.2">
      <c r="F39" s="59"/>
      <c r="G39" s="209"/>
      <c r="H39" s="209"/>
      <c r="I39" s="209"/>
      <c r="J39" s="209"/>
      <c r="K39" s="209"/>
      <c r="L39" s="209"/>
      <c r="M39" s="209"/>
      <c r="N39" s="209"/>
      <c r="O39" s="226"/>
      <c r="P39" s="209"/>
      <c r="Q39" s="209"/>
      <c r="R39" s="209"/>
      <c r="S39" s="209"/>
      <c r="T39" s="111"/>
      <c r="U39" s="111"/>
      <c r="V39" s="111"/>
      <c r="W39" s="111"/>
      <c r="X39" s="111"/>
      <c r="Y39" s="111"/>
      <c r="Z39" s="111"/>
      <c r="AA39" s="63">
        <v>326</v>
      </c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>
        <f t="shared" si="4"/>
        <v>326</v>
      </c>
      <c r="AN39" s="63"/>
      <c r="AO39" s="63"/>
      <c r="AP39" s="63"/>
      <c r="AQ39" s="63"/>
      <c r="AR39" s="63"/>
    </row>
    <row r="40" spans="1:44" x14ac:dyDescent="0.2">
      <c r="F40" s="59"/>
      <c r="G40" s="209"/>
      <c r="H40" s="209"/>
      <c r="I40" s="209"/>
      <c r="J40" s="209"/>
      <c r="K40" s="209"/>
      <c r="L40" s="209"/>
      <c r="M40" s="209"/>
      <c r="N40" s="209"/>
      <c r="O40" s="226"/>
      <c r="P40" s="209"/>
      <c r="Q40" s="209"/>
      <c r="R40" s="209"/>
      <c r="S40" s="209"/>
      <c r="T40" s="111"/>
      <c r="U40" s="111"/>
      <c r="V40" s="111"/>
      <c r="W40" s="111"/>
      <c r="X40" s="111"/>
      <c r="Y40" s="111"/>
      <c r="Z40" s="111"/>
      <c r="AA40" s="63" t="s">
        <v>9</v>
      </c>
      <c r="AB40" s="63" t="s">
        <v>110</v>
      </c>
      <c r="AC40" s="63"/>
      <c r="AD40" s="63" t="s">
        <v>111</v>
      </c>
      <c r="AE40" s="63"/>
      <c r="AF40" s="63" t="s">
        <v>112</v>
      </c>
      <c r="AG40" s="63"/>
      <c r="AH40" s="63" t="s">
        <v>113</v>
      </c>
      <c r="AI40" s="63"/>
      <c r="AJ40" s="63" t="s">
        <v>114</v>
      </c>
      <c r="AK40" s="63"/>
      <c r="AL40" s="63"/>
      <c r="AM40" s="63" t="str">
        <f t="shared" si="4"/>
        <v>O</v>
      </c>
      <c r="AN40" s="63">
        <v>25</v>
      </c>
      <c r="AO40" s="63">
        <v>76</v>
      </c>
      <c r="AP40" s="63">
        <v>126</v>
      </c>
      <c r="AQ40" s="63">
        <v>151</v>
      </c>
      <c r="AR40" s="63">
        <v>176</v>
      </c>
    </row>
    <row r="41" spans="1:44" x14ac:dyDescent="0.2">
      <c r="F41" s="59"/>
      <c r="G41" s="209"/>
      <c r="H41" s="209"/>
      <c r="I41" s="209"/>
      <c r="J41" s="209"/>
      <c r="K41" s="209"/>
      <c r="L41" s="209"/>
      <c r="M41" s="209"/>
      <c r="N41" s="209"/>
      <c r="O41" s="226"/>
      <c r="P41" s="209"/>
      <c r="Q41" s="209"/>
      <c r="R41" s="209"/>
      <c r="S41" s="209"/>
      <c r="T41" s="111"/>
      <c r="U41" s="111"/>
      <c r="V41" s="111"/>
      <c r="W41" s="111"/>
      <c r="X41" s="111"/>
      <c r="Y41" s="111"/>
      <c r="Z41" s="111"/>
      <c r="AA41" s="63">
        <v>50</v>
      </c>
      <c r="AB41" s="63">
        <v>0.44</v>
      </c>
      <c r="AC41" s="63">
        <v>-4</v>
      </c>
      <c r="AD41" s="63">
        <v>0.37</v>
      </c>
      <c r="AE41" s="63">
        <v>-2</v>
      </c>
      <c r="AF41" s="63"/>
      <c r="AG41" s="63"/>
      <c r="AH41" s="63"/>
      <c r="AI41" s="63"/>
      <c r="AJ41" s="63"/>
      <c r="AK41" s="63"/>
      <c r="AL41" s="63"/>
      <c r="AM41" s="63">
        <f t="shared" si="4"/>
        <v>50</v>
      </c>
      <c r="AN41" s="63" t="str">
        <f>IF(AND($C$10&gt;=$AM41,$C$10&lt;$AM42),$C$10*AB41+AC41,"")</f>
        <v/>
      </c>
      <c r="AO41" s="63" t="str">
        <f>IF(AND($C$10&gt;=$AM41,$C$10&lt;$AM42),$C$10*AD41+AE41,"")</f>
        <v/>
      </c>
      <c r="AP41" s="63" t="str">
        <f>IF(AND($C$10&gt;=$AM41,$C$10&lt;$AM42),$C$10*AF41+AG41,"")</f>
        <v/>
      </c>
      <c r="AQ41" s="63" t="str">
        <f>IF(AND($C$10&gt;=$AM41,$C$10&lt;$AM42),$C$10*AH41+AI41,"")</f>
        <v/>
      </c>
      <c r="AR41" s="63" t="str">
        <f>IF(AND($C$10&gt;=$AM41,$C$10&lt;$AM42),$C$10*AJ41+AK41,"")</f>
        <v/>
      </c>
    </row>
    <row r="42" spans="1:44" x14ac:dyDescent="0.2">
      <c r="B42" s="123"/>
      <c r="C42" s="123"/>
      <c r="D42" s="123"/>
      <c r="E42" s="123"/>
      <c r="F42" s="59"/>
      <c r="G42" s="209"/>
      <c r="H42" s="209"/>
      <c r="I42" s="209"/>
      <c r="J42" s="209"/>
      <c r="K42" s="209"/>
      <c r="L42" s="209"/>
      <c r="M42" s="209"/>
      <c r="N42" s="209"/>
      <c r="O42" s="226"/>
      <c r="P42" s="209"/>
      <c r="Q42" s="209"/>
      <c r="R42" s="209"/>
      <c r="S42" s="209"/>
      <c r="T42" s="111"/>
      <c r="U42" s="111"/>
      <c r="V42" s="111"/>
      <c r="W42" s="111"/>
      <c r="X42" s="111"/>
      <c r="Y42" s="111"/>
      <c r="Z42" s="111"/>
      <c r="AA42" s="63">
        <v>100</v>
      </c>
      <c r="AB42" s="63">
        <v>0.55000000000000004</v>
      </c>
      <c r="AC42" s="63">
        <v>-15</v>
      </c>
      <c r="AD42" s="63">
        <v>0.46666666666666667</v>
      </c>
      <c r="AE42" s="63">
        <v>-11.666666666666664</v>
      </c>
      <c r="AF42" s="63">
        <v>0.34375</v>
      </c>
      <c r="AG42" s="63">
        <v>0</v>
      </c>
      <c r="AH42" s="63">
        <v>0.30625000000000002</v>
      </c>
      <c r="AI42" s="63">
        <v>0</v>
      </c>
      <c r="AJ42" s="63"/>
      <c r="AK42" s="63"/>
      <c r="AL42" s="63"/>
      <c r="AM42" s="63">
        <f t="shared" si="4"/>
        <v>100</v>
      </c>
      <c r="AN42" s="63" t="str">
        <f>IF(AND($C$10&gt;=$AM42,$C$10&lt;$AM43),$C$10*AB42+AC42,"")</f>
        <v/>
      </c>
      <c r="AO42" s="63" t="str">
        <f>IF(AND($C$10&gt;=$AM42,$C$10&lt;$AM43),$C$10*AD42+AE42,"")</f>
        <v/>
      </c>
      <c r="AP42" s="63" t="str">
        <f>IF(AND($C$10&gt;=$AM42,$C$10&lt;$AM43),$C$10*AF42+AG42,"")</f>
        <v/>
      </c>
      <c r="AQ42" s="63" t="str">
        <f>IF(AND($C$10&gt;=$AM42,$C$10&lt;$AM43),$C$10*AH42+AI42,"")</f>
        <v/>
      </c>
      <c r="AR42" s="63" t="str">
        <f>IF(AND($C$10&gt;=$AM42,$C$10&lt;$AM43),$C$10*AJ42+AK42,"")</f>
        <v/>
      </c>
    </row>
    <row r="43" spans="1:44" x14ac:dyDescent="0.2">
      <c r="B43" s="123"/>
      <c r="C43" s="123"/>
      <c r="D43" s="123"/>
      <c r="E43" s="123"/>
      <c r="F43" s="59"/>
      <c r="G43" s="209"/>
      <c r="H43" s="209"/>
      <c r="I43" s="209"/>
      <c r="J43" s="209"/>
      <c r="K43" s="209"/>
      <c r="L43" s="209"/>
      <c r="M43" s="209"/>
      <c r="N43" s="209"/>
      <c r="O43" s="226"/>
      <c r="P43" s="209"/>
      <c r="Q43" s="209"/>
      <c r="R43" s="209"/>
      <c r="S43" s="209"/>
      <c r="T43" s="111"/>
      <c r="U43" s="111"/>
      <c r="V43" s="111"/>
      <c r="W43" s="111"/>
      <c r="X43" s="111"/>
      <c r="Y43" s="111"/>
      <c r="Z43" s="111"/>
      <c r="AA43" s="63">
        <v>160</v>
      </c>
      <c r="AB43" s="63">
        <v>0.55714285714285716</v>
      </c>
      <c r="AC43" s="63">
        <v>-16.142857142857139</v>
      </c>
      <c r="AD43" s="63">
        <v>0.45714285714285713</v>
      </c>
      <c r="AE43" s="63">
        <v>-10.142857142857139</v>
      </c>
      <c r="AF43" s="63">
        <v>0.47142857142857142</v>
      </c>
      <c r="AG43" s="63">
        <v>-20.428571428571431</v>
      </c>
      <c r="AH43" s="63">
        <v>0.48571428571428571</v>
      </c>
      <c r="AI43" s="63">
        <v>-28.714285714285708</v>
      </c>
      <c r="AJ43" s="63">
        <v>0.40869565217391307</v>
      </c>
      <c r="AK43" s="63">
        <v>-16</v>
      </c>
      <c r="AL43" s="63"/>
      <c r="AM43" s="63">
        <f t="shared" si="4"/>
        <v>160</v>
      </c>
      <c r="AN43" s="63" t="str">
        <f>IF(AND($C$10&gt;=$AM43,$C$10&lt;$AM44),$C$10*AB43+AC43,"")</f>
        <v/>
      </c>
      <c r="AO43" s="63" t="str">
        <f>IF(AND($C$10&gt;=$AM43,$C$10&lt;$AM44),$C$10*AD43+AE43,"")</f>
        <v/>
      </c>
      <c r="AP43" s="63" t="str">
        <f>IF(AND($C$10&gt;=$AM43,$C$10&lt;$AM44),$C$10*AF43+AG43,"")</f>
        <v/>
      </c>
      <c r="AQ43" s="63" t="str">
        <f>IF(AND($C$10&gt;=$AM43,$C$10&lt;$AM44),$C$10*AH43+AI43,"")</f>
        <v/>
      </c>
      <c r="AR43" s="63" t="str">
        <f>IF(AND($C$10&gt;=$AM43,$C$10&lt;$AM44),$C$10*AJ43+AK43,"")</f>
        <v/>
      </c>
    </row>
    <row r="44" spans="1:44" x14ac:dyDescent="0.2">
      <c r="B44" s="123"/>
      <c r="C44" s="123"/>
      <c r="D44" s="123"/>
      <c r="E44" s="101"/>
      <c r="F44" s="59"/>
      <c r="G44" s="209"/>
      <c r="H44" s="209"/>
      <c r="I44" s="209"/>
      <c r="J44" s="209"/>
      <c r="K44" s="209"/>
      <c r="L44" s="209"/>
      <c r="M44" s="209"/>
      <c r="N44" s="209"/>
      <c r="O44" s="226"/>
      <c r="P44" s="209"/>
      <c r="Q44" s="209"/>
      <c r="R44" s="209"/>
      <c r="S44" s="209"/>
      <c r="T44" s="111"/>
      <c r="U44" s="111"/>
      <c r="V44" s="111"/>
      <c r="W44" s="111"/>
      <c r="X44" s="111"/>
      <c r="Y44" s="111"/>
      <c r="Z44" s="111"/>
      <c r="AA44" s="63">
        <v>230</v>
      </c>
      <c r="AB44" s="63">
        <v>0.58333333333333337</v>
      </c>
      <c r="AC44" s="63">
        <v>-22.166666666666686</v>
      </c>
      <c r="AD44" s="63">
        <v>0.55000000000000004</v>
      </c>
      <c r="AE44" s="63">
        <v>-31.5</v>
      </c>
      <c r="AF44" s="63">
        <v>0.45</v>
      </c>
      <c r="AG44" s="63">
        <v>-15.5</v>
      </c>
      <c r="AH44" s="63">
        <v>0.68333333333333335</v>
      </c>
      <c r="AI44" s="63">
        <v>-74.166666666666657</v>
      </c>
      <c r="AJ44" s="63">
        <v>0.66666666666666663</v>
      </c>
      <c r="AK44" s="63">
        <v>-75.333333333333314</v>
      </c>
      <c r="AL44" s="63"/>
      <c r="AM44" s="63">
        <f t="shared" si="4"/>
        <v>230</v>
      </c>
      <c r="AN44" s="63" t="str">
        <f>IF(AND($C$10&gt;=$AM44,$C$10&lt;$AM45),$C$10*AB44+AC44,"")</f>
        <v/>
      </c>
      <c r="AO44" s="63" t="str">
        <f>IF(AND($C$10&gt;=$AM44,$C$10&lt;$AM45),$C$10*AD44+AE44,"")</f>
        <v/>
      </c>
      <c r="AP44" s="63" t="str">
        <f>IF(AND($C$10&gt;=$AM44,$C$10&lt;$AM45),$C$10*AF44+AG44,"")</f>
        <v/>
      </c>
      <c r="AQ44" s="63" t="str">
        <f>IF(AND($C$10&gt;=$AM44,$C$10&lt;$AM45),$C$10*AH44+AI44,"")</f>
        <v/>
      </c>
      <c r="AR44" s="63" t="str">
        <f>IF(AND($C$10&gt;=$AM44,$C$10&lt;$AM45),$C$10*AJ44+AK44,"")</f>
        <v/>
      </c>
    </row>
    <row r="45" spans="1:44" x14ac:dyDescent="0.2">
      <c r="B45" s="123"/>
      <c r="C45" s="123"/>
      <c r="D45" s="123"/>
      <c r="E45" s="101"/>
      <c r="G45" s="209"/>
      <c r="H45" s="209"/>
      <c r="I45" s="209"/>
      <c r="J45" s="209"/>
      <c r="K45" s="209"/>
      <c r="L45" s="209"/>
      <c r="M45" s="209"/>
      <c r="N45" s="209"/>
      <c r="O45" s="226"/>
      <c r="P45" s="209"/>
      <c r="Q45" s="209"/>
      <c r="R45" s="209"/>
      <c r="S45" s="209"/>
      <c r="T45" s="104"/>
      <c r="U45" s="104"/>
      <c r="V45" s="104"/>
      <c r="W45" s="104"/>
      <c r="X45" s="104"/>
      <c r="Y45" s="104"/>
      <c r="Z45" s="104"/>
      <c r="AA45" s="63">
        <v>291</v>
      </c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>
        <f t="shared" si="4"/>
        <v>291</v>
      </c>
      <c r="AN45" s="63"/>
      <c r="AO45" s="63"/>
      <c r="AP45" s="63"/>
      <c r="AQ45" s="63"/>
      <c r="AR45" s="63"/>
    </row>
    <row r="46" spans="1:44" x14ac:dyDescent="0.2">
      <c r="B46" s="123"/>
      <c r="C46" s="123"/>
      <c r="D46" s="123"/>
      <c r="E46" s="101"/>
      <c r="G46" s="209"/>
      <c r="H46" s="209"/>
      <c r="I46" s="209"/>
      <c r="J46" s="209"/>
      <c r="K46" s="209"/>
      <c r="L46" s="209"/>
      <c r="M46" s="209"/>
      <c r="N46" s="209"/>
      <c r="O46" s="226"/>
      <c r="P46" s="209"/>
      <c r="Q46" s="209"/>
      <c r="R46" s="209"/>
      <c r="S46" s="209"/>
      <c r="T46" s="104"/>
      <c r="U46" s="104"/>
      <c r="V46" s="104"/>
      <c r="W46" s="104"/>
      <c r="X46" s="104"/>
      <c r="Y46" s="104"/>
      <c r="Z46" s="104"/>
      <c r="AA46" s="63" t="s">
        <v>11</v>
      </c>
      <c r="AB46" s="63" t="s">
        <v>110</v>
      </c>
      <c r="AC46" s="63"/>
      <c r="AD46" s="63" t="s">
        <v>111</v>
      </c>
      <c r="AE46" s="63"/>
      <c r="AF46" s="63" t="s">
        <v>112</v>
      </c>
      <c r="AG46" s="63"/>
      <c r="AH46" s="63" t="s">
        <v>113</v>
      </c>
      <c r="AI46" s="63"/>
      <c r="AJ46" s="63" t="s">
        <v>114</v>
      </c>
      <c r="AK46" s="63"/>
      <c r="AL46" s="63"/>
      <c r="AM46" s="63" t="str">
        <f t="shared" si="4"/>
        <v>P</v>
      </c>
      <c r="AN46" s="63">
        <v>25</v>
      </c>
      <c r="AO46" s="63">
        <v>76</v>
      </c>
      <c r="AP46" s="63">
        <v>126</v>
      </c>
      <c r="AQ46" s="63">
        <v>151</v>
      </c>
      <c r="AR46" s="63">
        <v>176</v>
      </c>
    </row>
    <row r="47" spans="1:44" x14ac:dyDescent="0.2">
      <c r="B47" s="123"/>
      <c r="C47" s="123"/>
      <c r="D47" s="123"/>
      <c r="E47" s="101"/>
      <c r="G47" s="209"/>
      <c r="H47" s="209"/>
      <c r="I47" s="209"/>
      <c r="J47" s="209"/>
      <c r="K47" s="209"/>
      <c r="L47" s="209"/>
      <c r="M47" s="209"/>
      <c r="N47" s="209"/>
      <c r="O47" s="226"/>
      <c r="P47" s="209"/>
      <c r="Q47" s="209"/>
      <c r="R47" s="209"/>
      <c r="S47" s="209"/>
      <c r="T47" s="104"/>
      <c r="U47" s="104"/>
      <c r="V47" s="104"/>
      <c r="W47" s="104"/>
      <c r="X47" s="104"/>
      <c r="Y47" s="104"/>
      <c r="Z47" s="104"/>
      <c r="AA47" s="63">
        <v>50</v>
      </c>
      <c r="AB47" s="63">
        <v>0.6</v>
      </c>
      <c r="AC47" s="63">
        <v>-9</v>
      </c>
      <c r="AD47" s="63">
        <v>0.64</v>
      </c>
      <c r="AE47" s="63">
        <v>-15</v>
      </c>
      <c r="AF47" s="63">
        <v>0.4</v>
      </c>
      <c r="AG47" s="63">
        <v>-1</v>
      </c>
      <c r="AH47" s="63"/>
      <c r="AI47" s="63"/>
      <c r="AJ47" s="63"/>
      <c r="AK47" s="63"/>
      <c r="AL47" s="63"/>
      <c r="AM47" s="63">
        <f t="shared" si="4"/>
        <v>50</v>
      </c>
      <c r="AN47" s="63" t="str">
        <f>IF(AND($C$10&gt;=$AM47,$C$10&lt;$AM48),$C$10*AB47+AC47,"")</f>
        <v/>
      </c>
      <c r="AO47" s="63" t="str">
        <f>IF(AND($C$10&gt;=$AM47,$C$10&lt;$AM48),$C$10*AD47+AE47,"")</f>
        <v/>
      </c>
      <c r="AP47" s="63" t="str">
        <f>IF(AND($C$10&gt;=$AM47,$C$10&lt;$AM48),$C$10*AF47+AG47,"")</f>
        <v/>
      </c>
      <c r="AQ47" s="63" t="str">
        <f>IF(AND($C$10&gt;=$AM47,$C$10&lt;$AM48),$C$10*AH47+AI47,"")</f>
        <v/>
      </c>
      <c r="AR47" s="63" t="str">
        <f>IF(AND($C$10&gt;=$AM47,$C$10&lt;$AM48),$C$10*AJ47+AK47,"")</f>
        <v/>
      </c>
    </row>
    <row r="48" spans="1:44" x14ac:dyDescent="0.2">
      <c r="B48" s="123"/>
      <c r="C48" s="123"/>
      <c r="D48" s="123"/>
      <c r="E48" s="101"/>
      <c r="F48" s="124"/>
      <c r="G48" s="209"/>
      <c r="H48" s="209"/>
      <c r="I48" s="209"/>
      <c r="J48" s="209"/>
      <c r="K48" s="209"/>
      <c r="L48" s="209"/>
      <c r="M48" s="209"/>
      <c r="N48" s="209"/>
      <c r="O48" s="226"/>
      <c r="P48" s="209"/>
      <c r="Q48" s="209"/>
      <c r="R48" s="209"/>
      <c r="S48" s="209"/>
      <c r="T48" s="125"/>
      <c r="U48" s="125"/>
      <c r="V48" s="125"/>
      <c r="W48" s="125"/>
      <c r="X48" s="125"/>
      <c r="Y48" s="125"/>
      <c r="Z48" s="125"/>
      <c r="AA48" s="63">
        <v>100</v>
      </c>
      <c r="AB48" s="63">
        <v>0.56000000000000005</v>
      </c>
      <c r="AC48" s="63">
        <v>-5.0000000000000071</v>
      </c>
      <c r="AD48" s="63">
        <v>0.56000000000000005</v>
      </c>
      <c r="AE48" s="63">
        <v>-7.0000000000000071</v>
      </c>
      <c r="AF48" s="63">
        <v>0.56000000000000005</v>
      </c>
      <c r="AG48" s="63">
        <v>-17</v>
      </c>
      <c r="AH48" s="63">
        <v>0.39333333333333331</v>
      </c>
      <c r="AI48" s="63">
        <v>0</v>
      </c>
      <c r="AJ48" s="63">
        <v>0.34</v>
      </c>
      <c r="AK48" s="63">
        <v>0</v>
      </c>
      <c r="AL48" s="63"/>
      <c r="AM48" s="63">
        <f t="shared" si="4"/>
        <v>100</v>
      </c>
      <c r="AN48" s="63" t="str">
        <f>IF(AND($C$10&gt;=$AM48,$C$10&lt;$AM49),$C$10*AB48+AC48,"")</f>
        <v/>
      </c>
      <c r="AO48" s="63" t="str">
        <f>IF(AND($C$10&gt;=$AM48,$C$10&lt;$AM49),$C$10*AD48+AE48,"")</f>
        <v/>
      </c>
      <c r="AP48" s="63" t="str">
        <f>IF(AND($C$10&gt;=$AM48,$C$10&lt;$AM49),$C$10*AF48+AG48,"")</f>
        <v/>
      </c>
      <c r="AQ48" s="63" t="str">
        <f>IF(AND($C$10&gt;=$AM48,$C$10&lt;$AM49),$C$10*AH48+AI48,"")</f>
        <v/>
      </c>
      <c r="AR48" s="63" t="str">
        <f>IF(AND($C$10&gt;=$AM48,$C$10&lt;$AM49),$C$10*AJ48+AK48,"")</f>
        <v/>
      </c>
    </row>
    <row r="49" spans="1:44" x14ac:dyDescent="0.2">
      <c r="B49" s="123"/>
      <c r="C49" s="123"/>
      <c r="D49" s="123"/>
      <c r="E49" s="101"/>
      <c r="G49" s="209"/>
      <c r="H49" s="209"/>
      <c r="I49" s="209"/>
      <c r="J49" s="209"/>
      <c r="K49" s="209"/>
      <c r="L49" s="209"/>
      <c r="M49" s="209"/>
      <c r="N49" s="209"/>
      <c r="O49" s="226"/>
      <c r="P49" s="209"/>
      <c r="Q49" s="209"/>
      <c r="R49" s="209"/>
      <c r="S49" s="209"/>
      <c r="T49" s="104"/>
      <c r="U49" s="104"/>
      <c r="V49" s="104"/>
      <c r="W49" s="104"/>
      <c r="X49" s="104"/>
      <c r="Y49" s="104"/>
      <c r="Z49" s="104"/>
      <c r="AA49" s="63">
        <v>150</v>
      </c>
      <c r="AB49" s="63">
        <v>0.66</v>
      </c>
      <c r="AC49" s="63">
        <v>-20</v>
      </c>
      <c r="AD49" s="63">
        <v>0.6</v>
      </c>
      <c r="AE49" s="63">
        <v>-13</v>
      </c>
      <c r="AF49" s="63">
        <v>0.57999999999999996</v>
      </c>
      <c r="AG49" s="63">
        <v>-20</v>
      </c>
      <c r="AH49" s="63">
        <v>0.72</v>
      </c>
      <c r="AI49" s="63">
        <v>-49</v>
      </c>
      <c r="AJ49" s="63">
        <v>0.66</v>
      </c>
      <c r="AK49" s="63">
        <v>-48</v>
      </c>
      <c r="AL49" s="63"/>
      <c r="AM49" s="63">
        <f t="shared" si="4"/>
        <v>150</v>
      </c>
      <c r="AN49" s="63" t="str">
        <f>IF(AND($C$10&gt;=$AM49,$C$10&lt;$AM50),$C$10*AB49+AC49,"")</f>
        <v/>
      </c>
      <c r="AO49" s="63" t="str">
        <f>IF(AND($C$10&gt;=$AM49,$C$10&lt;$AM50),$C$10*AD49+AE49,"")</f>
        <v/>
      </c>
      <c r="AP49" s="63" t="str">
        <f>IF(AND($C$10&gt;=$AM49,$C$10&lt;$AM50),$C$10*AF49+AG49,"")</f>
        <v/>
      </c>
      <c r="AQ49" s="63" t="str">
        <f>IF(AND($C$10&gt;=$AM49,$C$10&lt;$AM50),$C$10*AH49+AI49,"")</f>
        <v/>
      </c>
      <c r="AR49" s="63" t="str">
        <f>IF(AND($C$10&gt;=$AM49,$C$10&lt;$AM50),$C$10*AJ49+AK49,"")</f>
        <v/>
      </c>
    </row>
    <row r="50" spans="1:44" x14ac:dyDescent="0.2">
      <c r="B50" s="123"/>
      <c r="C50" s="123"/>
      <c r="D50" s="123"/>
      <c r="E50" s="101"/>
      <c r="G50" s="209"/>
      <c r="H50" s="209"/>
      <c r="I50" s="209"/>
      <c r="J50" s="209"/>
      <c r="K50" s="209"/>
      <c r="L50" s="209"/>
      <c r="M50" s="209"/>
      <c r="N50" s="209"/>
      <c r="O50" s="226"/>
      <c r="P50" s="209"/>
      <c r="Q50" s="209"/>
      <c r="R50" s="209"/>
      <c r="S50" s="209"/>
      <c r="T50" s="104"/>
      <c r="U50" s="104"/>
      <c r="V50" s="104"/>
      <c r="W50" s="104"/>
      <c r="X50" s="104"/>
      <c r="Y50" s="104"/>
      <c r="Z50" s="104"/>
      <c r="AA50" s="63">
        <v>200</v>
      </c>
      <c r="AB50" s="63">
        <v>0.67500000000000004</v>
      </c>
      <c r="AC50" s="63">
        <v>-23</v>
      </c>
      <c r="AD50" s="63">
        <v>0.77500000000000002</v>
      </c>
      <c r="AE50" s="63">
        <v>-48</v>
      </c>
      <c r="AF50" s="63">
        <v>0.625</v>
      </c>
      <c r="AG50" s="63">
        <v>-29</v>
      </c>
      <c r="AH50" s="63">
        <v>0.625</v>
      </c>
      <c r="AI50" s="63">
        <v>-30</v>
      </c>
      <c r="AJ50" s="63">
        <v>0.67500000000000004</v>
      </c>
      <c r="AK50" s="63">
        <v>-51</v>
      </c>
      <c r="AL50" s="63"/>
      <c r="AM50" s="63">
        <f t="shared" si="4"/>
        <v>200</v>
      </c>
      <c r="AN50" s="63" t="str">
        <f>IF(AND($C$10&gt;=$AM50,$C$10&lt;$AM51),$C$10*AB50+AC50,"")</f>
        <v/>
      </c>
      <c r="AO50" s="63" t="str">
        <f>IF(AND($C$10&gt;=$AM50,$C$10&lt;$AM51),$C$10*AD50+AE50,"")</f>
        <v/>
      </c>
      <c r="AP50" s="63" t="str">
        <f>IF(AND($C$10&gt;=$AM50,$C$10&lt;$AM51),$C$10*AF50+AG50,"")</f>
        <v/>
      </c>
      <c r="AQ50" s="63" t="str">
        <f>IF(AND($C$10&gt;=$AM50,$C$10&lt;$AM51),$C$10*AH50+AI50,"")</f>
        <v/>
      </c>
      <c r="AR50" s="63" t="str">
        <f>IF(AND($C$10&gt;=$AM50,$C$10&lt;$AM51),$C$10*AJ50+AK50,"")</f>
        <v/>
      </c>
    </row>
    <row r="51" spans="1:44" x14ac:dyDescent="0.2">
      <c r="B51" s="123"/>
      <c r="C51" s="123"/>
      <c r="D51" s="123"/>
      <c r="E51" s="101"/>
      <c r="G51" s="209"/>
      <c r="H51" s="209"/>
      <c r="I51" s="209"/>
      <c r="J51" s="209"/>
      <c r="K51" s="209"/>
      <c r="L51" s="209"/>
      <c r="M51" s="209"/>
      <c r="N51" s="209"/>
      <c r="O51" s="226"/>
      <c r="P51" s="209"/>
      <c r="Q51" s="209"/>
      <c r="R51" s="209"/>
      <c r="S51" s="209"/>
      <c r="T51" s="104"/>
      <c r="U51" s="104"/>
      <c r="V51" s="104"/>
      <c r="W51" s="104"/>
      <c r="X51" s="104"/>
      <c r="Y51" s="104"/>
      <c r="Z51" s="104"/>
      <c r="AA51" s="63">
        <v>241</v>
      </c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>
        <f t="shared" si="4"/>
        <v>241</v>
      </c>
      <c r="AN51" s="63"/>
      <c r="AO51" s="63"/>
      <c r="AP51" s="63"/>
      <c r="AQ51" s="63"/>
      <c r="AR51" s="63"/>
    </row>
    <row r="52" spans="1:44" x14ac:dyDescent="0.2">
      <c r="B52" s="123"/>
      <c r="C52" s="123"/>
      <c r="D52" s="123"/>
      <c r="E52" s="101"/>
      <c r="G52" s="209"/>
      <c r="H52" s="209"/>
      <c r="I52" s="209"/>
      <c r="J52" s="209"/>
      <c r="K52" s="209"/>
      <c r="L52" s="209"/>
      <c r="M52" s="209"/>
      <c r="N52" s="209"/>
      <c r="O52" s="226"/>
      <c r="P52" s="209"/>
      <c r="Q52" s="209"/>
      <c r="R52" s="209"/>
      <c r="S52" s="209"/>
      <c r="T52" s="104"/>
      <c r="U52" s="104"/>
      <c r="V52" s="104"/>
      <c r="W52" s="104"/>
      <c r="X52" s="104"/>
      <c r="Y52" s="104"/>
      <c r="Z52" s="104"/>
      <c r="AA52" s="63" t="s">
        <v>12</v>
      </c>
      <c r="AB52" s="63" t="s">
        <v>110</v>
      </c>
      <c r="AC52" s="63"/>
      <c r="AD52" s="63" t="s">
        <v>111</v>
      </c>
      <c r="AE52" s="63"/>
      <c r="AF52" s="63" t="s">
        <v>112</v>
      </c>
      <c r="AG52" s="63"/>
      <c r="AH52" s="63" t="s">
        <v>113</v>
      </c>
      <c r="AI52" s="63"/>
      <c r="AJ52" s="63" t="s">
        <v>114</v>
      </c>
      <c r="AK52" s="63"/>
      <c r="AL52" s="63"/>
      <c r="AM52" s="63" t="str">
        <f t="shared" si="4"/>
        <v>Q</v>
      </c>
      <c r="AN52" s="63">
        <v>25</v>
      </c>
      <c r="AO52" s="63">
        <v>76</v>
      </c>
      <c r="AP52" s="63">
        <v>126</v>
      </c>
      <c r="AQ52" s="63">
        <v>151</v>
      </c>
      <c r="AR52" s="63">
        <v>176</v>
      </c>
    </row>
    <row r="53" spans="1:44" s="69" customFormat="1" x14ac:dyDescent="0.2">
      <c r="A53" s="123"/>
      <c r="B53" s="101"/>
      <c r="C53" s="101"/>
      <c r="D53" s="101"/>
      <c r="E53" s="101"/>
      <c r="F53" s="123"/>
      <c r="G53" s="209"/>
      <c r="H53" s="209"/>
      <c r="I53" s="209"/>
      <c r="J53" s="209"/>
      <c r="K53" s="209"/>
      <c r="L53" s="209"/>
      <c r="M53" s="209"/>
      <c r="N53" s="209"/>
      <c r="O53" s="226"/>
      <c r="P53" s="209"/>
      <c r="Q53" s="209"/>
      <c r="R53" s="209"/>
      <c r="S53" s="209"/>
      <c r="T53" s="104"/>
      <c r="U53" s="104"/>
      <c r="V53" s="104"/>
      <c r="W53" s="104"/>
      <c r="X53" s="104"/>
      <c r="Y53" s="104"/>
      <c r="Z53" s="104"/>
      <c r="AA53" s="63">
        <v>50</v>
      </c>
      <c r="AB53" s="63">
        <v>0.96666666666666667</v>
      </c>
      <c r="AC53" s="63">
        <v>-19.333333333333336</v>
      </c>
      <c r="AD53" s="63">
        <v>1</v>
      </c>
      <c r="AE53" s="63">
        <v>-31</v>
      </c>
      <c r="AF53" s="63">
        <v>0.49166666666666664</v>
      </c>
      <c r="AG53" s="63">
        <v>-3.3333333333333321</v>
      </c>
      <c r="AH53" s="63"/>
      <c r="AI53" s="63"/>
      <c r="AJ53" s="63"/>
      <c r="AK53" s="63"/>
      <c r="AL53" s="63"/>
      <c r="AM53" s="63">
        <f t="shared" si="4"/>
        <v>50</v>
      </c>
      <c r="AN53" s="63" t="str">
        <f>IF(AND($C$10&gt;=$AM53,$C$10&lt;$AM54),$C$10*AB53+AC53,"")</f>
        <v/>
      </c>
      <c r="AO53" s="63" t="str">
        <f>IF(AND($C$10&gt;=$AM53,$C$10&lt;$AM54),$C$10*AD53+AE53,"")</f>
        <v/>
      </c>
      <c r="AP53" s="63" t="str">
        <f>IF(AND($C$10&gt;=$AM53,$C$10&lt;$AM54),$C$10*AF53+AG53,"")</f>
        <v/>
      </c>
      <c r="AQ53" s="63" t="str">
        <f>IF(AND($C$10&gt;=$AM53,$C$10&lt;$AM54),$C$10*AH53+AI53,"")</f>
        <v/>
      </c>
      <c r="AR53" s="63" t="str">
        <f>IF(AND($C$10&gt;=$AM53,$C$10&lt;$AM54),$C$10*AJ53+AK53,"")</f>
        <v/>
      </c>
    </row>
    <row r="54" spans="1:44" s="69" customFormat="1" x14ac:dyDescent="0.2">
      <c r="A54" s="123"/>
      <c r="B54" s="16"/>
      <c r="C54" s="4"/>
      <c r="D54" s="4"/>
      <c r="E54" s="115"/>
      <c r="F54" s="123"/>
      <c r="G54" s="209"/>
      <c r="H54" s="209"/>
      <c r="I54" s="209"/>
      <c r="J54" s="209"/>
      <c r="K54" s="209"/>
      <c r="L54" s="209"/>
      <c r="M54" s="209"/>
      <c r="N54" s="209"/>
      <c r="O54" s="226"/>
      <c r="P54" s="209"/>
      <c r="Q54" s="209"/>
      <c r="R54" s="209"/>
      <c r="S54" s="209"/>
      <c r="T54" s="104"/>
      <c r="U54" s="104"/>
      <c r="V54" s="104"/>
      <c r="W54" s="104"/>
      <c r="X54" s="104"/>
      <c r="Y54" s="104"/>
      <c r="Z54" s="104"/>
      <c r="AA54" s="63">
        <v>80</v>
      </c>
      <c r="AB54" s="63">
        <v>0.65</v>
      </c>
      <c r="AC54" s="63">
        <v>6</v>
      </c>
      <c r="AD54" s="63">
        <v>0.72499999999999998</v>
      </c>
      <c r="AE54" s="63">
        <v>-9</v>
      </c>
      <c r="AF54" s="63">
        <v>0.82499999999999996</v>
      </c>
      <c r="AG54" s="63">
        <v>-30</v>
      </c>
      <c r="AH54" s="63">
        <v>0.5</v>
      </c>
      <c r="AI54" s="63">
        <v>0</v>
      </c>
      <c r="AJ54" s="63">
        <v>0.4333333333333334</v>
      </c>
      <c r="AK54" s="63">
        <v>0</v>
      </c>
      <c r="AL54" s="63"/>
      <c r="AM54" s="63">
        <f t="shared" si="4"/>
        <v>80</v>
      </c>
      <c r="AN54" s="63" t="str">
        <f>IF(AND($C$10&gt;=$AM54,$C$10&lt;$AM55),$C$10*AB54+AC54,"")</f>
        <v/>
      </c>
      <c r="AO54" s="63" t="str">
        <f>IF(AND($C$10&gt;=$AM54,$C$10&lt;$AM55),$C$10*AD54+AE54,"")</f>
        <v/>
      </c>
      <c r="AP54" s="63" t="str">
        <f>IF(AND($C$10&gt;=$AM54,$C$10&lt;$AM55),$C$10*AF54+AG54,"")</f>
        <v/>
      </c>
      <c r="AQ54" s="63" t="str">
        <f>IF(AND($C$10&gt;=$AM54,$C$10&lt;$AM55),$C$10*AH54+AI54,"")</f>
        <v/>
      </c>
      <c r="AR54" s="63" t="str">
        <f>IF(AND($C$10&gt;=$AM54,$C$10&lt;$AM55),$C$10*AJ54+AK54,"")</f>
        <v/>
      </c>
    </row>
    <row r="55" spans="1:44" s="69" customFormat="1" x14ac:dyDescent="0.2">
      <c r="A55" s="101"/>
      <c r="B55" s="16"/>
      <c r="C55" s="4"/>
      <c r="D55" s="4"/>
      <c r="E55" s="115"/>
      <c r="F55" s="101"/>
      <c r="G55" s="209"/>
      <c r="H55" s="209"/>
      <c r="I55" s="209"/>
      <c r="J55" s="209"/>
      <c r="K55" s="209"/>
      <c r="L55" s="209"/>
      <c r="M55" s="209"/>
      <c r="N55" s="209"/>
      <c r="O55" s="226"/>
      <c r="P55" s="209"/>
      <c r="Q55" s="209"/>
      <c r="R55" s="209"/>
      <c r="S55" s="209"/>
      <c r="T55" s="104"/>
      <c r="U55" s="104"/>
      <c r="V55" s="104"/>
      <c r="W55" s="104"/>
      <c r="X55" s="104"/>
      <c r="Y55" s="104"/>
      <c r="Z55" s="104"/>
      <c r="AA55" s="63">
        <v>120</v>
      </c>
      <c r="AB55" s="63">
        <v>0.75</v>
      </c>
      <c r="AC55" s="63">
        <v>-6</v>
      </c>
      <c r="AD55" s="63">
        <v>0.8</v>
      </c>
      <c r="AE55" s="63">
        <v>-18</v>
      </c>
      <c r="AF55" s="63">
        <v>0.8</v>
      </c>
      <c r="AG55" s="63">
        <v>-27</v>
      </c>
      <c r="AH55" s="63">
        <v>0.8</v>
      </c>
      <c r="AI55" s="63">
        <v>-36</v>
      </c>
      <c r="AJ55" s="63">
        <v>0.75</v>
      </c>
      <c r="AK55" s="63">
        <v>-38</v>
      </c>
      <c r="AL55" s="63"/>
      <c r="AM55" s="63">
        <f t="shared" si="4"/>
        <v>120</v>
      </c>
      <c r="AN55" s="63" t="str">
        <f>IF(AND($C$10&gt;=$AM55,$C$10&lt;$AM56),$C$10*AB55+AC55,"")</f>
        <v/>
      </c>
      <c r="AO55" s="63" t="str">
        <f>IF(AND($C$10&gt;=$AM55,$C$10&lt;$AM56),$C$10*AD55+AE55,"")</f>
        <v/>
      </c>
      <c r="AP55" s="63" t="str">
        <f>IF(AND($C$10&gt;=$AM55,$C$10&lt;$AM56),$C$10*AF55+AG55,"")</f>
        <v/>
      </c>
      <c r="AQ55" s="63" t="str">
        <f>IF(AND($C$10&gt;=$AM55,$C$10&lt;$AM56),$C$10*AH55+AI55,"")</f>
        <v/>
      </c>
      <c r="AR55" s="63" t="str">
        <f>IF(AND($C$10&gt;=$AM55,$C$10&lt;$AM56),$C$10*AJ55+AK55,"")</f>
        <v/>
      </c>
    </row>
    <row r="56" spans="1:44" s="69" customFormat="1" x14ac:dyDescent="0.2">
      <c r="A56" s="101"/>
      <c r="B56" s="16"/>
      <c r="C56" s="4"/>
      <c r="D56" s="4"/>
      <c r="E56" s="115"/>
      <c r="F56" s="101"/>
      <c r="G56" s="210"/>
      <c r="H56" s="210"/>
      <c r="I56" s="210"/>
      <c r="J56" s="210"/>
      <c r="K56" s="210"/>
      <c r="L56" s="210"/>
      <c r="M56" s="209"/>
      <c r="N56" s="209"/>
      <c r="O56" s="226"/>
      <c r="P56" s="210"/>
      <c r="Q56" s="210"/>
      <c r="R56" s="210"/>
      <c r="S56" s="210"/>
      <c r="T56" s="104"/>
      <c r="U56" s="104"/>
      <c r="V56" s="104"/>
      <c r="W56" s="104"/>
      <c r="X56" s="104"/>
      <c r="Y56" s="104"/>
      <c r="Z56" s="104"/>
      <c r="AA56" s="63">
        <v>160</v>
      </c>
      <c r="AB56" s="63">
        <v>0.85</v>
      </c>
      <c r="AC56" s="63">
        <v>-22</v>
      </c>
      <c r="AD56" s="63">
        <v>0.85</v>
      </c>
      <c r="AE56" s="63">
        <v>-26</v>
      </c>
      <c r="AF56" s="63">
        <v>0.77500000000000002</v>
      </c>
      <c r="AG56" s="63">
        <v>-23</v>
      </c>
      <c r="AH56" s="63">
        <v>0.77500000000000002</v>
      </c>
      <c r="AI56" s="63">
        <v>-32</v>
      </c>
      <c r="AJ56" s="63">
        <v>0.72499999999999998</v>
      </c>
      <c r="AK56" s="63">
        <v>-34</v>
      </c>
      <c r="AL56" s="63"/>
      <c r="AM56" s="63">
        <f t="shared" si="4"/>
        <v>160</v>
      </c>
      <c r="AN56" s="63" t="str">
        <f>IF(AND($C$10&gt;=$AM56,$C$10&lt;$AM57),$C$10*AB56+AC56,"")</f>
        <v/>
      </c>
      <c r="AO56" s="63" t="str">
        <f>IF(AND($C$10&gt;=$AM56,$C$10&lt;$AM57),$C$10*AD56+AE56,"")</f>
        <v/>
      </c>
      <c r="AP56" s="63" t="str">
        <f>IF(AND($C$10&gt;=$AM56,$C$10&lt;$AM57),$C$10*AF56+AG56,"")</f>
        <v/>
      </c>
      <c r="AQ56" s="63" t="str">
        <f>IF(AND($C$10&gt;=$AM56,$C$10&lt;$AM57),$C$10*AH56+AI56,"")</f>
        <v/>
      </c>
      <c r="AR56" s="63" t="str">
        <f>IF(AND($C$10&gt;=$AM56,$C$10&lt;$AM57),$C$10*AJ56+AK56,"")</f>
        <v/>
      </c>
    </row>
    <row r="57" spans="1:44" s="69" customFormat="1" x14ac:dyDescent="0.2">
      <c r="A57" s="101"/>
      <c r="B57" s="16"/>
      <c r="C57" s="4"/>
      <c r="D57" s="4"/>
      <c r="E57" s="115"/>
      <c r="F57" s="101"/>
      <c r="G57" s="210"/>
      <c r="H57" s="210"/>
      <c r="I57" s="210"/>
      <c r="J57" s="210"/>
      <c r="K57" s="210"/>
      <c r="L57" s="210"/>
      <c r="M57" s="209"/>
      <c r="N57" s="209"/>
      <c r="O57" s="226"/>
      <c r="P57" s="210"/>
      <c r="Q57" s="210"/>
      <c r="R57" s="210"/>
      <c r="S57" s="210"/>
      <c r="T57" s="104"/>
      <c r="U57" s="104"/>
      <c r="V57" s="104"/>
      <c r="W57" s="104"/>
      <c r="X57" s="104"/>
      <c r="Y57" s="104"/>
      <c r="Z57" s="104"/>
      <c r="AA57" s="65">
        <v>201</v>
      </c>
      <c r="AB57" s="65"/>
      <c r="AC57" s="65"/>
      <c r="AD57" s="63"/>
      <c r="AE57" s="63"/>
      <c r="AF57" s="63"/>
      <c r="AG57" s="63"/>
      <c r="AH57" s="63"/>
      <c r="AI57" s="63"/>
      <c r="AJ57" s="63"/>
      <c r="AK57" s="63"/>
      <c r="AL57" s="63"/>
      <c r="AM57" s="63">
        <f t="shared" si="4"/>
        <v>201</v>
      </c>
      <c r="AN57" s="63"/>
      <c r="AO57" s="63"/>
      <c r="AP57" s="63"/>
      <c r="AQ57" s="63"/>
      <c r="AR57" s="63"/>
    </row>
    <row r="58" spans="1:44" s="69" customFormat="1" x14ac:dyDescent="0.2">
      <c r="A58" s="101"/>
      <c r="B58" s="16"/>
      <c r="C58" s="4"/>
      <c r="D58" s="4"/>
      <c r="E58" s="115"/>
      <c r="F58" s="101"/>
      <c r="G58" s="210"/>
      <c r="H58" s="210"/>
      <c r="I58" s="210"/>
      <c r="J58" s="210"/>
      <c r="K58" s="210"/>
      <c r="L58" s="210"/>
      <c r="M58" s="209"/>
      <c r="N58" s="209"/>
      <c r="O58" s="226"/>
      <c r="P58" s="210"/>
      <c r="Q58" s="210"/>
      <c r="R58" s="210"/>
      <c r="S58" s="210"/>
      <c r="T58" s="104"/>
      <c r="U58" s="104"/>
      <c r="V58" s="104"/>
      <c r="W58" s="104"/>
      <c r="X58" s="104"/>
      <c r="Y58" s="104"/>
      <c r="Z58" s="104"/>
      <c r="AA58" s="65" t="s">
        <v>57</v>
      </c>
      <c r="AB58" s="126">
        <v>3.34</v>
      </c>
      <c r="AC58" s="127">
        <v>-7.0979999999999999</v>
      </c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</row>
    <row r="59" spans="1:44" s="69" customFormat="1" x14ac:dyDescent="0.2">
      <c r="A59" s="101"/>
      <c r="B59" s="16"/>
      <c r="C59" s="4"/>
      <c r="D59" s="4"/>
      <c r="E59" s="115"/>
      <c r="F59" s="101"/>
      <c r="G59" s="210"/>
      <c r="H59" s="210"/>
      <c r="I59" s="210"/>
      <c r="J59" s="210"/>
      <c r="K59" s="210"/>
      <c r="L59" s="210"/>
      <c r="M59" s="209"/>
      <c r="N59" s="209"/>
      <c r="O59" s="226"/>
      <c r="P59" s="210"/>
      <c r="Q59" s="210"/>
      <c r="R59" s="210"/>
      <c r="S59" s="210"/>
      <c r="T59" s="104"/>
      <c r="U59" s="104"/>
      <c r="V59" s="104"/>
      <c r="W59" s="104"/>
      <c r="X59" s="104"/>
      <c r="Y59" s="104"/>
      <c r="Z59" s="104"/>
      <c r="AA59" s="65" t="s">
        <v>59</v>
      </c>
      <c r="AB59" s="126">
        <v>2.8685999999999998</v>
      </c>
      <c r="AC59" s="127">
        <v>-12.031000000000001</v>
      </c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</row>
    <row r="60" spans="1:44" s="69" customFormat="1" x14ac:dyDescent="0.2">
      <c r="A60" s="101"/>
      <c r="B60" s="16"/>
      <c r="C60" s="4"/>
      <c r="D60" s="4"/>
      <c r="E60" s="115"/>
      <c r="F60" s="101"/>
      <c r="G60" s="210"/>
      <c r="H60" s="210"/>
      <c r="I60" s="210"/>
      <c r="J60" s="210"/>
      <c r="K60" s="210"/>
      <c r="L60" s="210"/>
      <c r="M60" s="209"/>
      <c r="N60" s="209"/>
      <c r="O60" s="226"/>
      <c r="P60" s="210"/>
      <c r="Q60" s="210"/>
      <c r="R60" s="210"/>
      <c r="S60" s="210"/>
      <c r="T60" s="104"/>
      <c r="U60" s="104"/>
      <c r="V60" s="104"/>
      <c r="W60" s="104"/>
      <c r="X60" s="104"/>
      <c r="Y60" s="104"/>
      <c r="Z60" s="104"/>
      <c r="AA60" s="65" t="s">
        <v>61</v>
      </c>
      <c r="AB60" s="126">
        <v>2.5118999999999998</v>
      </c>
      <c r="AC60" s="127">
        <v>-11.385999999999999</v>
      </c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</row>
    <row r="61" spans="1:44" s="69" customFormat="1" x14ac:dyDescent="0.2">
      <c r="A61" s="101"/>
      <c r="B61" s="16"/>
      <c r="C61" s="4"/>
      <c r="D61" s="4"/>
      <c r="E61" s="115"/>
      <c r="F61" s="101"/>
      <c r="G61" s="210"/>
      <c r="H61" s="210"/>
      <c r="I61" s="210"/>
      <c r="J61" s="210"/>
      <c r="K61" s="210"/>
      <c r="L61" s="210"/>
      <c r="M61" s="209"/>
      <c r="N61" s="209"/>
      <c r="O61" s="226"/>
      <c r="P61" s="210"/>
      <c r="Q61" s="210"/>
      <c r="R61" s="210"/>
      <c r="S61" s="210"/>
      <c r="T61" s="104"/>
      <c r="U61" s="104"/>
      <c r="V61" s="104"/>
      <c r="W61" s="104"/>
      <c r="X61" s="104"/>
      <c r="Y61" s="104"/>
      <c r="Z61" s="104"/>
      <c r="AA61" s="65" t="s">
        <v>115</v>
      </c>
      <c r="AB61" s="126">
        <v>2.1465000000000001</v>
      </c>
      <c r="AC61" s="127">
        <v>-7.5650000000000004</v>
      </c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</row>
    <row r="62" spans="1:44" s="69" customFormat="1" x14ac:dyDescent="0.2">
      <c r="A62" s="101"/>
      <c r="B62" s="4"/>
      <c r="C62" s="4"/>
      <c r="D62" s="4"/>
      <c r="E62" s="115"/>
      <c r="F62" s="101"/>
      <c r="G62" s="210"/>
      <c r="H62" s="210"/>
      <c r="I62" s="210"/>
      <c r="J62" s="210"/>
      <c r="K62" s="210"/>
      <c r="L62" s="210"/>
      <c r="M62" s="209"/>
      <c r="N62" s="209"/>
      <c r="O62" s="226"/>
      <c r="P62" s="210"/>
      <c r="Q62" s="210"/>
      <c r="R62" s="210"/>
      <c r="S62" s="210"/>
      <c r="T62" s="104"/>
      <c r="U62" s="104"/>
      <c r="V62" s="104"/>
      <c r="W62" s="104"/>
      <c r="X62" s="104"/>
      <c r="Y62" s="104"/>
      <c r="Z62" s="104"/>
      <c r="AA62" s="65" t="s">
        <v>2</v>
      </c>
      <c r="AB62" s="126">
        <v>1.9351</v>
      </c>
      <c r="AC62" s="127">
        <v>-14</v>
      </c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</row>
    <row r="63" spans="1:44" s="69" customFormat="1" x14ac:dyDescent="0.2">
      <c r="A63" s="101"/>
      <c r="B63" s="4"/>
      <c r="C63" s="4"/>
      <c r="D63" s="4"/>
      <c r="E63" s="115"/>
      <c r="F63" s="101"/>
      <c r="G63" s="210"/>
      <c r="H63" s="210"/>
      <c r="I63" s="210"/>
      <c r="J63" s="210"/>
      <c r="K63" s="210"/>
      <c r="L63" s="210"/>
      <c r="M63" s="209"/>
      <c r="N63" s="209"/>
      <c r="O63" s="226"/>
      <c r="P63" s="210"/>
      <c r="Q63" s="210"/>
      <c r="R63" s="210"/>
      <c r="S63" s="210"/>
      <c r="T63" s="104"/>
      <c r="U63" s="104"/>
      <c r="V63" s="104"/>
      <c r="W63" s="104"/>
      <c r="X63" s="104"/>
      <c r="Y63" s="104"/>
      <c r="Z63" s="104"/>
      <c r="AA63" s="65" t="s">
        <v>9</v>
      </c>
      <c r="AB63" s="126">
        <v>1.6996</v>
      </c>
      <c r="AC63" s="127">
        <v>-7.8079999999999998</v>
      </c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</row>
    <row r="64" spans="1:44" s="69" customFormat="1" x14ac:dyDescent="0.2">
      <c r="A64" s="101"/>
      <c r="B64" s="4"/>
      <c r="C64" s="4"/>
      <c r="D64" s="4"/>
      <c r="E64" s="115"/>
      <c r="F64" s="101"/>
      <c r="G64" s="210"/>
      <c r="H64" s="210"/>
      <c r="I64" s="210"/>
      <c r="J64" s="210"/>
      <c r="K64" s="210"/>
      <c r="L64" s="210"/>
      <c r="M64" s="209"/>
      <c r="N64" s="209"/>
      <c r="O64" s="226"/>
      <c r="P64" s="210"/>
      <c r="Q64" s="210"/>
      <c r="R64" s="210"/>
      <c r="S64" s="210"/>
      <c r="T64" s="104"/>
      <c r="U64" s="104"/>
      <c r="V64" s="104"/>
      <c r="W64" s="104"/>
      <c r="X64" s="104"/>
      <c r="Y64" s="104"/>
      <c r="Z64" s="104"/>
      <c r="AA64" s="65" t="s">
        <v>11</v>
      </c>
      <c r="AB64" s="126">
        <v>1.4238999999999999</v>
      </c>
      <c r="AC64" s="127">
        <v>-9</v>
      </c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</row>
    <row r="65" spans="7:44" x14ac:dyDescent="0.2">
      <c r="G65" s="210"/>
      <c r="H65" s="210"/>
      <c r="I65" s="210"/>
      <c r="J65" s="210"/>
      <c r="K65" s="210"/>
      <c r="L65" s="210"/>
      <c r="M65" s="209"/>
      <c r="N65" s="209"/>
      <c r="O65" s="226"/>
      <c r="P65" s="210"/>
      <c r="Q65" s="210"/>
      <c r="R65" s="210"/>
      <c r="S65" s="210"/>
      <c r="T65" s="104"/>
      <c r="U65" s="104"/>
      <c r="V65" s="104"/>
      <c r="W65" s="104"/>
      <c r="X65" s="104"/>
      <c r="Y65" s="104"/>
      <c r="Z65" s="104"/>
      <c r="AA65" s="65" t="s">
        <v>12</v>
      </c>
      <c r="AB65" s="126">
        <v>1.1798999999999999</v>
      </c>
      <c r="AC65" s="127">
        <v>-7</v>
      </c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</row>
    <row r="66" spans="7:44" x14ac:dyDescent="0.2">
      <c r="G66" s="210"/>
      <c r="H66" s="210"/>
      <c r="I66" s="210"/>
      <c r="J66" s="210"/>
      <c r="K66" s="210"/>
      <c r="L66" s="210"/>
      <c r="M66" s="209"/>
      <c r="N66" s="209"/>
      <c r="O66" s="226"/>
      <c r="P66" s="210"/>
      <c r="Q66" s="210"/>
      <c r="R66" s="210"/>
      <c r="S66" s="210"/>
      <c r="T66" s="104"/>
      <c r="U66" s="104"/>
      <c r="V66" s="104"/>
      <c r="W66" s="104"/>
      <c r="X66" s="104"/>
      <c r="Y66" s="104"/>
      <c r="Z66" s="104"/>
    </row>
    <row r="67" spans="7:44" x14ac:dyDescent="0.2">
      <c r="G67" s="210"/>
      <c r="H67" s="210"/>
      <c r="I67" s="210"/>
      <c r="J67" s="210"/>
      <c r="K67" s="210"/>
      <c r="L67" s="210"/>
      <c r="M67" s="209"/>
      <c r="N67" s="209"/>
      <c r="O67" s="226"/>
      <c r="P67" s="210"/>
      <c r="Q67" s="210"/>
      <c r="R67" s="210"/>
      <c r="S67" s="210"/>
      <c r="T67" s="104"/>
      <c r="U67" s="104"/>
      <c r="V67" s="104"/>
      <c r="W67" s="104"/>
      <c r="X67" s="104"/>
      <c r="Y67" s="104"/>
      <c r="Z67" s="104"/>
    </row>
    <row r="68" spans="7:44" x14ac:dyDescent="0.2">
      <c r="G68" s="210"/>
      <c r="H68" s="210"/>
      <c r="I68" s="210"/>
      <c r="J68" s="210"/>
      <c r="K68" s="210"/>
      <c r="L68" s="210"/>
      <c r="M68" s="209"/>
      <c r="N68" s="209"/>
      <c r="O68" s="226"/>
      <c r="P68" s="210"/>
      <c r="Q68" s="210"/>
      <c r="R68" s="210"/>
      <c r="S68" s="210"/>
      <c r="T68" s="104"/>
      <c r="U68" s="104"/>
      <c r="V68" s="104"/>
      <c r="W68" s="104"/>
      <c r="X68" s="104"/>
      <c r="Y68" s="104"/>
      <c r="Z68" s="104"/>
      <c r="AD68" s="128"/>
      <c r="AE68" s="128"/>
      <c r="AF68" s="128"/>
      <c r="AG68" s="128"/>
    </row>
    <row r="69" spans="7:44" x14ac:dyDescent="0.2">
      <c r="G69" s="210"/>
      <c r="H69" s="210"/>
      <c r="I69" s="210"/>
      <c r="J69" s="210"/>
      <c r="K69" s="210"/>
      <c r="L69" s="210"/>
      <c r="M69" s="209"/>
      <c r="N69" s="209"/>
      <c r="O69" s="226"/>
      <c r="P69" s="210"/>
      <c r="Q69" s="210"/>
      <c r="R69" s="210"/>
      <c r="S69" s="210"/>
      <c r="T69" s="104"/>
      <c r="U69" s="104"/>
      <c r="V69" s="104"/>
      <c r="W69" s="104"/>
      <c r="X69" s="104"/>
      <c r="Y69" s="104"/>
      <c r="Z69" s="104"/>
      <c r="AD69" s="128"/>
      <c r="AE69" s="128"/>
      <c r="AF69" s="128"/>
      <c r="AG69" s="128"/>
    </row>
    <row r="70" spans="7:44" x14ac:dyDescent="0.2">
      <c r="G70" s="210"/>
      <c r="H70" s="210"/>
      <c r="I70" s="210"/>
      <c r="J70" s="210"/>
      <c r="K70" s="210"/>
      <c r="L70" s="210"/>
      <c r="M70" s="209"/>
      <c r="N70" s="209"/>
      <c r="O70" s="226"/>
      <c r="P70" s="210"/>
      <c r="Q70" s="210"/>
      <c r="R70" s="210"/>
      <c r="S70" s="210"/>
      <c r="T70" s="104"/>
      <c r="U70" s="104"/>
      <c r="V70" s="104"/>
      <c r="W70" s="104"/>
      <c r="X70" s="104"/>
      <c r="Y70" s="104"/>
      <c r="Z70" s="104"/>
      <c r="AD70" s="128"/>
      <c r="AE70" s="128"/>
      <c r="AF70" s="128"/>
      <c r="AG70" s="128"/>
    </row>
    <row r="71" spans="7:44" x14ac:dyDescent="0.2">
      <c r="G71" s="210"/>
      <c r="H71" s="210"/>
      <c r="I71" s="210"/>
      <c r="J71" s="210"/>
      <c r="K71" s="210"/>
      <c r="L71" s="210"/>
      <c r="M71" s="209"/>
      <c r="N71" s="209"/>
      <c r="O71" s="226"/>
      <c r="P71" s="210"/>
      <c r="Q71" s="210"/>
      <c r="R71" s="210"/>
      <c r="S71" s="210"/>
      <c r="AD71" s="128"/>
      <c r="AE71" s="128"/>
      <c r="AF71" s="128"/>
      <c r="AG71" s="128"/>
    </row>
    <row r="72" spans="7:44" x14ac:dyDescent="0.2">
      <c r="G72" s="210"/>
      <c r="H72" s="210"/>
      <c r="I72" s="210"/>
      <c r="J72" s="210"/>
      <c r="K72" s="210"/>
      <c r="L72" s="210"/>
      <c r="M72" s="209"/>
      <c r="N72" s="209"/>
      <c r="O72" s="226"/>
      <c r="P72" s="210"/>
      <c r="Q72" s="210"/>
      <c r="R72" s="210"/>
      <c r="S72" s="210"/>
      <c r="AD72" s="128"/>
      <c r="AE72" s="128"/>
      <c r="AF72" s="128"/>
      <c r="AG72" s="128"/>
    </row>
    <row r="73" spans="7:44" x14ac:dyDescent="0.2">
      <c r="G73" s="210"/>
      <c r="H73" s="210"/>
      <c r="I73" s="210"/>
      <c r="J73" s="210"/>
      <c r="K73" s="210"/>
      <c r="L73" s="210"/>
      <c r="M73" s="209"/>
      <c r="N73" s="209"/>
      <c r="O73" s="226"/>
      <c r="P73" s="210"/>
      <c r="Q73" s="210"/>
      <c r="R73" s="210"/>
      <c r="S73" s="210"/>
      <c r="AD73" s="128"/>
      <c r="AE73" s="128"/>
      <c r="AF73" s="128"/>
      <c r="AG73" s="128"/>
    </row>
    <row r="74" spans="7:44" x14ac:dyDescent="0.2">
      <c r="G74" s="210"/>
      <c r="H74" s="210"/>
      <c r="I74" s="210"/>
      <c r="J74" s="210"/>
      <c r="K74" s="210"/>
      <c r="L74" s="210"/>
      <c r="M74" s="209"/>
      <c r="N74" s="209"/>
      <c r="O74" s="226"/>
      <c r="P74" s="210"/>
      <c r="Q74" s="210"/>
      <c r="R74" s="210"/>
      <c r="S74" s="210"/>
      <c r="AD74" s="128"/>
      <c r="AE74" s="128"/>
      <c r="AF74" s="128"/>
      <c r="AG74" s="128"/>
    </row>
    <row r="75" spans="7:44" x14ac:dyDescent="0.2">
      <c r="G75" s="210"/>
      <c r="H75" s="210"/>
      <c r="I75" s="210"/>
      <c r="J75" s="210"/>
      <c r="K75" s="210"/>
      <c r="L75" s="210"/>
      <c r="M75" s="209"/>
      <c r="N75" s="209"/>
      <c r="O75" s="226"/>
      <c r="P75" s="210"/>
      <c r="Q75" s="210"/>
      <c r="R75" s="210"/>
      <c r="S75" s="210"/>
    </row>
    <row r="76" spans="7:44" x14ac:dyDescent="0.2">
      <c r="G76" s="210"/>
      <c r="H76" s="210"/>
      <c r="I76" s="210"/>
      <c r="J76" s="210"/>
      <c r="K76" s="210"/>
      <c r="L76" s="210"/>
      <c r="M76" s="209"/>
      <c r="N76" s="209"/>
      <c r="O76" s="226"/>
      <c r="P76" s="210"/>
      <c r="Q76" s="210"/>
      <c r="R76" s="210"/>
      <c r="S76" s="210"/>
    </row>
    <row r="77" spans="7:44" x14ac:dyDescent="0.2">
      <c r="G77" s="210"/>
      <c r="H77" s="210"/>
      <c r="I77" s="210"/>
      <c r="J77" s="210"/>
      <c r="K77" s="210"/>
      <c r="L77" s="210"/>
      <c r="M77" s="209"/>
      <c r="N77" s="209"/>
      <c r="O77" s="226"/>
      <c r="P77" s="210"/>
      <c r="Q77" s="210"/>
      <c r="R77" s="210"/>
      <c r="S77" s="210"/>
    </row>
    <row r="78" spans="7:44" x14ac:dyDescent="0.2">
      <c r="G78" s="210"/>
      <c r="H78" s="210"/>
      <c r="I78" s="210"/>
      <c r="J78" s="210"/>
      <c r="K78" s="210"/>
      <c r="L78" s="210"/>
      <c r="M78" s="209"/>
      <c r="N78" s="209"/>
      <c r="O78" s="226"/>
      <c r="P78" s="210"/>
      <c r="Q78" s="210"/>
      <c r="R78" s="210"/>
      <c r="S78" s="210"/>
    </row>
    <row r="79" spans="7:44" x14ac:dyDescent="0.2">
      <c r="G79" s="210"/>
      <c r="H79" s="210"/>
      <c r="I79" s="210"/>
      <c r="J79" s="210"/>
      <c r="K79" s="210"/>
      <c r="L79" s="210"/>
      <c r="M79" s="209"/>
      <c r="N79" s="209"/>
      <c r="O79" s="226"/>
      <c r="P79" s="210"/>
      <c r="Q79" s="210"/>
      <c r="R79" s="210"/>
      <c r="S79" s="210"/>
    </row>
    <row r="80" spans="7:44" x14ac:dyDescent="0.2">
      <c r="G80" s="210"/>
      <c r="H80" s="210"/>
      <c r="I80" s="210"/>
      <c r="J80" s="210"/>
      <c r="K80" s="210"/>
      <c r="L80" s="210"/>
      <c r="M80" s="209"/>
      <c r="N80" s="209"/>
      <c r="O80" s="226"/>
      <c r="P80" s="210"/>
      <c r="Q80" s="210"/>
      <c r="R80" s="210"/>
      <c r="S80" s="210"/>
    </row>
    <row r="81" spans="7:19" x14ac:dyDescent="0.2">
      <c r="G81" s="210"/>
      <c r="H81" s="210"/>
      <c r="I81" s="210"/>
      <c r="J81" s="210"/>
      <c r="K81" s="210"/>
      <c r="L81" s="210"/>
      <c r="M81" s="209"/>
      <c r="N81" s="209"/>
      <c r="O81" s="226"/>
      <c r="P81" s="210"/>
      <c r="Q81" s="210"/>
      <c r="R81" s="210"/>
      <c r="S81" s="210"/>
    </row>
    <row r="82" spans="7:19" x14ac:dyDescent="0.2">
      <c r="G82" s="210"/>
      <c r="H82" s="210"/>
      <c r="I82" s="210"/>
      <c r="J82" s="210"/>
      <c r="K82" s="210"/>
      <c r="L82" s="210"/>
      <c r="M82" s="209"/>
      <c r="N82" s="209"/>
      <c r="O82" s="226"/>
      <c r="P82" s="210"/>
      <c r="Q82" s="210"/>
      <c r="R82" s="210"/>
      <c r="S82" s="210"/>
    </row>
    <row r="83" spans="7:19" x14ac:dyDescent="0.2">
      <c r="G83" s="210"/>
      <c r="H83" s="210"/>
      <c r="I83" s="210"/>
      <c r="J83" s="210"/>
      <c r="K83" s="210"/>
      <c r="L83" s="210"/>
      <c r="M83" s="209"/>
      <c r="N83" s="209"/>
      <c r="O83" s="226"/>
      <c r="P83" s="210"/>
      <c r="Q83" s="210"/>
      <c r="R83" s="210"/>
      <c r="S83" s="210"/>
    </row>
    <row r="84" spans="7:19" x14ac:dyDescent="0.2">
      <c r="G84" s="210"/>
      <c r="H84" s="210"/>
      <c r="I84" s="210"/>
      <c r="J84" s="210"/>
      <c r="K84" s="210"/>
      <c r="L84" s="210"/>
      <c r="M84" s="209"/>
      <c r="N84" s="209"/>
      <c r="O84" s="226"/>
      <c r="P84" s="210"/>
      <c r="Q84" s="210"/>
      <c r="R84" s="210"/>
      <c r="S84" s="210"/>
    </row>
    <row r="85" spans="7:19" x14ac:dyDescent="0.2">
      <c r="G85" s="210"/>
      <c r="H85" s="210"/>
      <c r="I85" s="210"/>
      <c r="J85" s="210"/>
      <c r="K85" s="210"/>
      <c r="L85" s="210"/>
      <c r="M85" s="209"/>
      <c r="N85" s="209"/>
      <c r="O85" s="226"/>
      <c r="P85" s="210"/>
      <c r="Q85" s="210"/>
      <c r="R85" s="210"/>
      <c r="S85" s="210"/>
    </row>
    <row r="86" spans="7:19" x14ac:dyDescent="0.2">
      <c r="G86" s="210"/>
      <c r="H86" s="210"/>
      <c r="I86" s="210"/>
      <c r="J86" s="210"/>
      <c r="K86" s="210"/>
      <c r="L86" s="210"/>
      <c r="M86" s="209"/>
      <c r="N86" s="209"/>
      <c r="O86" s="226"/>
      <c r="P86" s="210"/>
      <c r="Q86" s="210"/>
      <c r="R86" s="210"/>
      <c r="S86" s="210"/>
    </row>
    <row r="87" spans="7:19" x14ac:dyDescent="0.2">
      <c r="G87" s="210"/>
      <c r="H87" s="210"/>
      <c r="I87" s="210"/>
      <c r="J87" s="210"/>
      <c r="K87" s="210"/>
      <c r="L87" s="210"/>
      <c r="M87" s="209"/>
      <c r="N87" s="209"/>
      <c r="O87" s="226"/>
      <c r="P87" s="210"/>
      <c r="Q87" s="210"/>
      <c r="R87" s="210"/>
      <c r="S87" s="210"/>
    </row>
    <row r="88" spans="7:19" x14ac:dyDescent="0.2">
      <c r="G88" s="210"/>
      <c r="H88" s="210"/>
      <c r="I88" s="210"/>
      <c r="J88" s="210"/>
      <c r="K88" s="210"/>
      <c r="L88" s="210"/>
      <c r="M88" s="209"/>
      <c r="N88" s="209"/>
      <c r="O88" s="226"/>
      <c r="P88" s="210"/>
      <c r="Q88" s="210"/>
      <c r="R88" s="210"/>
      <c r="S88" s="210"/>
    </row>
    <row r="89" spans="7:19" x14ac:dyDescent="0.2">
      <c r="G89" s="210"/>
      <c r="H89" s="210"/>
      <c r="I89" s="210"/>
      <c r="J89" s="210"/>
      <c r="K89" s="210"/>
      <c r="L89" s="210"/>
      <c r="M89" s="209"/>
      <c r="N89" s="209"/>
      <c r="O89" s="226"/>
      <c r="P89" s="210"/>
      <c r="Q89" s="210"/>
      <c r="R89" s="210"/>
      <c r="S89" s="210"/>
    </row>
    <row r="90" spans="7:19" x14ac:dyDescent="0.2">
      <c r="G90" s="210"/>
      <c r="H90" s="210"/>
      <c r="I90" s="210"/>
      <c r="J90" s="210"/>
      <c r="K90" s="210"/>
      <c r="L90" s="210"/>
      <c r="M90" s="209"/>
      <c r="N90" s="209"/>
      <c r="O90" s="226"/>
      <c r="P90" s="210"/>
      <c r="Q90" s="210"/>
      <c r="R90" s="210"/>
      <c r="S90" s="210"/>
    </row>
    <row r="91" spans="7:19" x14ac:dyDescent="0.2">
      <c r="G91" s="210"/>
      <c r="H91" s="210"/>
      <c r="I91" s="210"/>
      <c r="J91" s="210"/>
      <c r="K91" s="210"/>
      <c r="L91" s="210"/>
      <c r="M91" s="209"/>
      <c r="N91" s="209"/>
      <c r="O91" s="226"/>
      <c r="P91" s="210"/>
      <c r="Q91" s="210"/>
      <c r="R91" s="210"/>
      <c r="S91" s="210"/>
    </row>
    <row r="92" spans="7:19" x14ac:dyDescent="0.2">
      <c r="G92" s="210"/>
      <c r="H92" s="210"/>
      <c r="I92" s="210"/>
      <c r="J92" s="210"/>
      <c r="K92" s="210"/>
      <c r="L92" s="210"/>
      <c r="M92" s="209"/>
      <c r="N92" s="209"/>
      <c r="O92" s="226"/>
      <c r="P92" s="210"/>
      <c r="Q92" s="210"/>
      <c r="R92" s="210"/>
      <c r="S92" s="210"/>
    </row>
    <row r="93" spans="7:19" x14ac:dyDescent="0.2">
      <c r="G93" s="210"/>
      <c r="H93" s="210"/>
      <c r="I93" s="210"/>
      <c r="J93" s="210"/>
      <c r="K93" s="210"/>
      <c r="L93" s="210"/>
      <c r="M93" s="209"/>
      <c r="N93" s="209"/>
      <c r="O93" s="226"/>
      <c r="P93" s="210"/>
      <c r="Q93" s="210"/>
      <c r="R93" s="210"/>
      <c r="S93" s="210"/>
    </row>
    <row r="94" spans="7:19" x14ac:dyDescent="0.2">
      <c r="G94" s="210"/>
      <c r="H94" s="210"/>
      <c r="I94" s="210"/>
      <c r="J94" s="210"/>
      <c r="K94" s="210"/>
      <c r="L94" s="210"/>
      <c r="M94" s="209"/>
      <c r="N94" s="209"/>
      <c r="O94" s="226"/>
      <c r="P94" s="210"/>
      <c r="Q94" s="210"/>
      <c r="R94" s="210"/>
      <c r="S94" s="210"/>
    </row>
    <row r="95" spans="7:19" x14ac:dyDescent="0.2">
      <c r="G95" s="210"/>
      <c r="H95" s="210"/>
      <c r="I95" s="210"/>
      <c r="J95" s="210"/>
      <c r="K95" s="210"/>
      <c r="L95" s="210"/>
      <c r="M95" s="209"/>
      <c r="N95" s="209"/>
      <c r="O95" s="226"/>
      <c r="P95" s="210"/>
      <c r="Q95" s="210"/>
      <c r="R95" s="210"/>
      <c r="S95" s="210"/>
    </row>
    <row r="96" spans="7:19" x14ac:dyDescent="0.2">
      <c r="G96" s="210"/>
      <c r="H96" s="210"/>
      <c r="I96" s="210"/>
      <c r="J96" s="210"/>
      <c r="K96" s="210"/>
      <c r="L96" s="210"/>
      <c r="M96" s="209"/>
      <c r="N96" s="209"/>
      <c r="O96" s="226"/>
      <c r="P96" s="210"/>
      <c r="Q96" s="210"/>
      <c r="R96" s="210"/>
      <c r="S96" s="210"/>
    </row>
    <row r="97" spans="7:19" x14ac:dyDescent="0.2">
      <c r="G97" s="210"/>
      <c r="H97" s="210"/>
      <c r="I97" s="210"/>
      <c r="J97" s="210"/>
      <c r="K97" s="210"/>
      <c r="L97" s="210"/>
      <c r="M97" s="209"/>
      <c r="N97" s="209"/>
      <c r="O97" s="226"/>
      <c r="P97" s="210"/>
      <c r="Q97" s="210"/>
      <c r="R97" s="210"/>
      <c r="S97" s="210"/>
    </row>
    <row r="98" spans="7:19" x14ac:dyDescent="0.2">
      <c r="G98" s="210"/>
      <c r="H98" s="210"/>
      <c r="I98" s="210"/>
      <c r="J98" s="210"/>
      <c r="K98" s="210"/>
      <c r="L98" s="210"/>
      <c r="M98" s="209"/>
      <c r="N98" s="209"/>
      <c r="O98" s="226"/>
      <c r="P98" s="210"/>
      <c r="Q98" s="210"/>
      <c r="R98" s="210"/>
      <c r="S98" s="210"/>
    </row>
    <row r="99" spans="7:19" x14ac:dyDescent="0.2">
      <c r="G99" s="210"/>
      <c r="H99" s="210"/>
      <c r="I99" s="210"/>
      <c r="J99" s="210"/>
      <c r="K99" s="210"/>
      <c r="L99" s="210"/>
      <c r="M99" s="209"/>
      <c r="N99" s="209"/>
      <c r="O99" s="226"/>
      <c r="P99" s="210"/>
      <c r="Q99" s="210"/>
      <c r="R99" s="210"/>
      <c r="S99" s="210"/>
    </row>
    <row r="100" spans="7:19" x14ac:dyDescent="0.2">
      <c r="G100" s="210"/>
      <c r="H100" s="210"/>
      <c r="I100" s="210"/>
      <c r="J100" s="210"/>
      <c r="K100" s="210"/>
      <c r="L100" s="210"/>
      <c r="M100" s="209"/>
      <c r="N100" s="209"/>
      <c r="O100" s="226"/>
      <c r="P100" s="210"/>
      <c r="Q100" s="210"/>
      <c r="R100" s="210"/>
      <c r="S100" s="210"/>
    </row>
    <row r="101" spans="7:19" x14ac:dyDescent="0.2">
      <c r="G101" s="210"/>
      <c r="H101" s="210"/>
      <c r="I101" s="210"/>
      <c r="J101" s="210"/>
      <c r="K101" s="210"/>
      <c r="L101" s="210"/>
      <c r="M101" s="209"/>
      <c r="N101" s="209"/>
      <c r="O101" s="231"/>
      <c r="P101" s="210"/>
      <c r="Q101" s="210"/>
      <c r="R101" s="210"/>
      <c r="S101" s="210"/>
    </row>
  </sheetData>
  <sheetProtection password="E5B6" sheet="1"/>
  <mergeCells count="1">
    <mergeCell ref="A1:E1"/>
  </mergeCells>
  <phoneticPr fontId="10" type="noConversion"/>
  <conditionalFormatting sqref="D15:D22">
    <cfRule type="cellIs" dxfId="27" priority="1" stopIfTrue="1" operator="lessThanOrEqual">
      <formula>0</formula>
    </cfRule>
    <cfRule type="cellIs" dxfId="26" priority="2" stopIfTrue="1" operator="greaterThan">
      <formula>175</formula>
    </cfRule>
  </conditionalFormatting>
  <conditionalFormatting sqref="F26:F33 E15:E22 F37:F44">
    <cfRule type="cellIs" dxfId="25" priority="3" stopIfTrue="1" operator="notBetween">
      <formula>-20</formula>
      <formula>20</formula>
    </cfRule>
  </conditionalFormatting>
  <conditionalFormatting sqref="C15">
    <cfRule type="cellIs" dxfId="24" priority="4" stopIfTrue="1" operator="lessThanOrEqual">
      <formula>0</formula>
    </cfRule>
    <cfRule type="cellIs" dxfId="23" priority="5" stopIfTrue="1" operator="greaterThan">
      <formula>121.89</formula>
    </cfRule>
  </conditionalFormatting>
  <conditionalFormatting sqref="C16">
    <cfRule type="cellIs" dxfId="22" priority="6" stopIfTrue="1" operator="lessThanOrEqual">
      <formula>0</formula>
    </cfRule>
    <cfRule type="cellIs" dxfId="21" priority="7" stopIfTrue="1" operator="greaterThan">
      <formula>143.64</formula>
    </cfRule>
  </conditionalFormatting>
  <conditionalFormatting sqref="C17">
    <cfRule type="cellIs" dxfId="20" priority="8" stopIfTrue="1" operator="lessThanOrEqual">
      <formula>0</formula>
    </cfRule>
    <cfRule type="cellIs" dxfId="19" priority="9" stopIfTrue="1" operator="greaterThan">
      <formula>163.78</formula>
    </cfRule>
  </conditionalFormatting>
  <conditionalFormatting sqref="C18">
    <cfRule type="cellIs" dxfId="18" priority="10" stopIfTrue="1" operator="lessThanOrEqual">
      <formula>0</formula>
    </cfRule>
    <cfRule type="cellIs" dxfId="17" priority="11" stopIfTrue="1" operator="greaterThan">
      <formula>171.24</formula>
    </cfRule>
  </conditionalFormatting>
  <conditionalFormatting sqref="C19">
    <cfRule type="cellIs" dxfId="16" priority="12" stopIfTrue="1" operator="lessThanOrEqual">
      <formula>0</formula>
    </cfRule>
    <cfRule type="cellIs" dxfId="15" priority="13" stopIfTrue="1" operator="greaterThan">
      <formula>175.19</formula>
    </cfRule>
  </conditionalFormatting>
  <conditionalFormatting sqref="C20">
    <cfRule type="cellIs" dxfId="14" priority="14" stopIfTrue="1" operator="lessThanOrEqual">
      <formula>0</formula>
    </cfRule>
    <cfRule type="cellIs" dxfId="13" priority="15" stopIfTrue="1" operator="greaterThan">
      <formula>175.23</formula>
    </cfRule>
  </conditionalFormatting>
  <conditionalFormatting sqref="C21">
    <cfRule type="cellIs" dxfId="12" priority="16" stopIfTrue="1" operator="lessThanOrEqual">
      <formula>0</formula>
    </cfRule>
    <cfRule type="cellIs" dxfId="11" priority="17" stopIfTrue="1" operator="greaterThan">
      <formula>174.88</formula>
    </cfRule>
  </conditionalFormatting>
  <conditionalFormatting sqref="C22">
    <cfRule type="cellIs" dxfId="10" priority="18" stopIfTrue="1" operator="lessThanOrEqual">
      <formula>0</formula>
    </cfRule>
    <cfRule type="cellIs" dxfId="9" priority="19" stopIfTrue="1" operator="greaterThan">
      <formula>175.44</formula>
    </cfRule>
  </conditionalFormatting>
  <hyperlinks>
    <hyperlink ref="A35" r:id="rId1"/>
  </hyperlinks>
  <pageMargins left="0.75" right="0.75" top="1" bottom="1" header="0.5" footer="0.5"/>
  <pageSetup scale="77" fitToHeight="2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741"/>
  <sheetViews>
    <sheetView showGridLines="0" workbookViewId="0">
      <selection activeCell="B10" sqref="B10"/>
    </sheetView>
  </sheetViews>
  <sheetFormatPr defaultRowHeight="12.75" x14ac:dyDescent="0.2"/>
  <cols>
    <col min="1" max="1" width="17" customWidth="1"/>
    <col min="2" max="2" width="10.7109375" customWidth="1"/>
    <col min="4" max="4" width="8.42578125" bestFit="1" customWidth="1"/>
    <col min="5" max="5" width="9.7109375" bestFit="1" customWidth="1"/>
    <col min="7" max="7" width="10.7109375" customWidth="1"/>
    <col min="8" max="8" width="9.7109375" customWidth="1"/>
    <col min="9" max="9" width="8.85546875" customWidth="1"/>
    <col min="10" max="10" width="10.7109375" customWidth="1"/>
    <col min="11" max="11" width="8.7109375" style="29" customWidth="1"/>
    <col min="12" max="12" width="4.85546875" style="202" customWidth="1"/>
    <col min="13" max="13" width="9.42578125" style="202" customWidth="1"/>
    <col min="14" max="14" width="10.5703125" style="202" customWidth="1"/>
    <col min="15" max="16" width="9.140625" style="202" customWidth="1"/>
    <col min="17" max="17" width="7.5703125" style="202" customWidth="1"/>
    <col min="18" max="18" width="9.140625" style="201" customWidth="1"/>
    <col min="19" max="19" width="10.28515625" style="201" customWidth="1"/>
    <col min="20" max="20" width="1.28515625" style="201" customWidth="1"/>
    <col min="21" max="21" width="7.42578125" style="202" bestFit="1" customWidth="1"/>
    <col min="22" max="23" width="9" style="202" customWidth="1"/>
    <col min="24" max="24" width="20.28515625" style="202" customWidth="1"/>
    <col min="25" max="25" width="8.7109375" style="29" customWidth="1"/>
    <col min="26" max="26" width="8.7109375" style="133" customWidth="1"/>
    <col min="27" max="27" width="3.85546875" style="136" customWidth="1"/>
    <col min="28" max="28" width="4.28515625" style="136" customWidth="1"/>
    <col min="29" max="29" width="4.7109375" style="136" customWidth="1"/>
    <col min="30" max="30" width="5" style="145" hidden="1" customWidth="1"/>
    <col min="31" max="31" width="5" style="141" hidden="1" customWidth="1"/>
    <col min="32" max="32" width="5.28515625" style="141" hidden="1" customWidth="1"/>
    <col min="33" max="33" width="4.140625" style="141" hidden="1" customWidth="1"/>
    <col min="34" max="34" width="2.5703125" style="141" hidden="1" customWidth="1"/>
    <col min="35" max="35" width="6.7109375" style="141" hidden="1" customWidth="1"/>
    <col min="36" max="36" width="6.5703125" style="141" hidden="1" customWidth="1"/>
    <col min="37" max="37" width="8.28515625" style="141" hidden="1" customWidth="1"/>
    <col min="38" max="38" width="2" style="141" hidden="1" customWidth="1"/>
    <col min="39" max="39" width="1.85546875" style="141" hidden="1" customWidth="1"/>
    <col min="40" max="40" width="4.28515625" style="141" hidden="1" customWidth="1"/>
    <col min="41" max="41" width="1.7109375" style="141" hidden="1" customWidth="1"/>
    <col min="42" max="42" width="4.28515625" style="141" hidden="1" customWidth="1"/>
    <col min="43" max="44" width="4.5703125" style="141" hidden="1" customWidth="1"/>
    <col min="45" max="45" width="2.140625" style="141" hidden="1" customWidth="1"/>
    <col min="46" max="48" width="4" style="141" hidden="1" customWidth="1"/>
    <col min="49" max="49" width="2.42578125" style="141" hidden="1" customWidth="1"/>
    <col min="50" max="51" width="7" style="141" hidden="1" customWidth="1"/>
    <col min="52" max="53" width="2" style="141" hidden="1" customWidth="1"/>
    <col min="54" max="54" width="4" style="141" hidden="1" customWidth="1"/>
    <col min="55" max="55" width="2" style="141" hidden="1" customWidth="1"/>
    <col min="56" max="56" width="4" style="141" hidden="1" customWidth="1"/>
    <col min="57" max="57" width="4.5703125" style="141" hidden="1" customWidth="1"/>
    <col min="58" max="59" width="2" style="141" hidden="1" customWidth="1"/>
    <col min="60" max="62" width="4" style="141" hidden="1" customWidth="1"/>
    <col min="63" max="63" width="2.42578125" style="141" hidden="1" customWidth="1"/>
    <col min="64" max="64" width="5.5703125" style="141" hidden="1" customWidth="1"/>
    <col min="65" max="65" width="6.140625" style="141" hidden="1" customWidth="1"/>
    <col min="66" max="67" width="2" style="141" hidden="1" customWidth="1"/>
    <col min="68" max="68" width="4" style="141" hidden="1" customWidth="1"/>
    <col min="69" max="69" width="2" style="141" hidden="1" customWidth="1"/>
    <col min="70" max="70" width="4" style="141" hidden="1" customWidth="1"/>
    <col min="71" max="71" width="4.5703125" style="141" hidden="1" customWidth="1"/>
    <col min="72" max="72" width="9.140625" style="40"/>
    <col min="73" max="73" width="9.140625" style="41"/>
  </cols>
  <sheetData>
    <row r="1" spans="1:46" ht="51" customHeight="1" x14ac:dyDescent="0.45">
      <c r="A1" s="383"/>
      <c r="B1" s="384"/>
      <c r="C1" s="384"/>
      <c r="D1" s="384"/>
      <c r="E1" s="384"/>
      <c r="F1" s="4"/>
      <c r="G1" s="4"/>
      <c r="H1" s="4"/>
      <c r="I1" s="4"/>
      <c r="J1" s="4"/>
      <c r="L1" s="203" t="s">
        <v>171</v>
      </c>
      <c r="M1" s="203" t="s">
        <v>170</v>
      </c>
      <c r="N1" s="204" t="s">
        <v>169</v>
      </c>
      <c r="O1" s="205" t="s">
        <v>168</v>
      </c>
      <c r="P1" s="205" t="s">
        <v>167</v>
      </c>
      <c r="Q1" s="205" t="s">
        <v>166</v>
      </c>
      <c r="R1" s="206" t="s">
        <v>165</v>
      </c>
      <c r="S1" s="206" t="s">
        <v>164</v>
      </c>
      <c r="T1" s="204"/>
      <c r="U1" s="207" t="s">
        <v>163</v>
      </c>
      <c r="V1" s="208" t="s">
        <v>162</v>
      </c>
      <c r="W1" s="208" t="s">
        <v>161</v>
      </c>
      <c r="X1" s="203" t="s">
        <v>328</v>
      </c>
      <c r="AA1" s="134"/>
      <c r="AB1" s="135"/>
      <c r="AC1" s="135"/>
      <c r="AD1" s="139"/>
      <c r="AE1" s="140"/>
      <c r="AF1" s="140"/>
      <c r="AG1" s="140"/>
      <c r="AH1" s="140"/>
      <c r="AI1" s="140"/>
      <c r="AJ1" s="140"/>
      <c r="AK1" s="140"/>
    </row>
    <row r="2" spans="1:46" ht="23.25" x14ac:dyDescent="0.35">
      <c r="A2" s="224"/>
      <c r="B2" s="224"/>
      <c r="C2" s="361" t="s">
        <v>290</v>
      </c>
      <c r="D2" s="224"/>
      <c r="E2" s="224"/>
      <c r="F2" s="4"/>
      <c r="G2" s="4"/>
      <c r="H2" s="4"/>
      <c r="I2" s="4"/>
      <c r="J2" s="4"/>
      <c r="L2" s="209"/>
      <c r="M2" s="209"/>
      <c r="N2" s="209"/>
      <c r="O2" s="209"/>
      <c r="P2" s="209"/>
      <c r="Q2" s="209"/>
      <c r="R2" s="209"/>
      <c r="S2" s="209"/>
      <c r="T2" s="230"/>
      <c r="U2" s="209"/>
      <c r="V2" s="209"/>
      <c r="W2" s="209"/>
      <c r="X2" s="209"/>
      <c r="AA2" s="137"/>
      <c r="AB2" s="137"/>
      <c r="AC2" s="137"/>
      <c r="AD2" s="142"/>
      <c r="AE2" s="143">
        <v>191</v>
      </c>
      <c r="AF2" s="143">
        <v>400</v>
      </c>
      <c r="AG2" s="143">
        <v>0</v>
      </c>
      <c r="AH2" s="144" t="s">
        <v>39</v>
      </c>
      <c r="AI2" s="144" t="s">
        <v>40</v>
      </c>
      <c r="AJ2" s="143">
        <v>3.4830000000000001</v>
      </c>
      <c r="AK2" s="143">
        <v>-35.417000000000002</v>
      </c>
      <c r="AM2" s="141">
        <f>IF(AND(AND($B$10&gt;AF2,$B$10&lt;AD2),AND($D$10&gt;=250,$D$10&lt;=300)),IF(AND($B$10&gt;AE2,$B$10&lt;=AD2),1,0),IF(AND($B$10&gt;AE2,$B$10&lt;=AF2),1,0))</f>
        <v>0</v>
      </c>
      <c r="AN2" s="145">
        <f t="shared" ref="AN2:AN21" si="0">($B$10-AK2)/AJ2*AM2</f>
        <v>0</v>
      </c>
      <c r="AQ2" s="146"/>
      <c r="AR2" s="146"/>
    </row>
    <row r="3" spans="1:46" ht="18" x14ac:dyDescent="0.25">
      <c r="A3" s="13" t="s">
        <v>341</v>
      </c>
      <c r="B3" s="4"/>
      <c r="C3" s="4"/>
      <c r="D3" s="4"/>
      <c r="E3" s="4"/>
      <c r="F3" s="4"/>
      <c r="G3" s="4"/>
      <c r="H3" s="4"/>
      <c r="I3" s="4"/>
      <c r="J3" s="4"/>
      <c r="L3" s="209"/>
      <c r="M3" s="209"/>
      <c r="N3" s="209"/>
      <c r="O3" s="209"/>
      <c r="P3" s="209"/>
      <c r="Q3" s="209"/>
      <c r="R3" s="209"/>
      <c r="S3" s="209"/>
      <c r="T3" s="226"/>
      <c r="U3" s="209"/>
      <c r="V3" s="209"/>
      <c r="W3" s="209"/>
      <c r="X3" s="209"/>
      <c r="AA3" s="137"/>
      <c r="AB3" s="137"/>
      <c r="AC3" s="137"/>
      <c r="AD3" s="142"/>
      <c r="AE3" s="143">
        <v>135</v>
      </c>
      <c r="AF3" s="143">
        <v>400</v>
      </c>
      <c r="AG3" s="143">
        <v>0</v>
      </c>
      <c r="AH3" s="144" t="s">
        <v>41</v>
      </c>
      <c r="AI3" s="144" t="s">
        <v>42</v>
      </c>
      <c r="AJ3" s="143">
        <v>3.4420000000000002</v>
      </c>
      <c r="AK3" s="143">
        <v>-88.700999999999993</v>
      </c>
      <c r="AM3" s="141">
        <f t="shared" ref="AM3:AM20" si="1">IF(AND(AND($B$10&gt;AF3,$B$10&lt;AD3),AND($D$10&gt;=250,$D$10&lt;=300)),IF(AND($B$10&gt;AE3,$B$10&lt;=AD3),1,0),IF(AND($B$10&gt;AE3,$B$10&lt;=AF3),1,0))</f>
        <v>0</v>
      </c>
      <c r="AN3" s="145">
        <f t="shared" si="0"/>
        <v>0</v>
      </c>
      <c r="AQ3" s="146"/>
      <c r="AR3" s="146"/>
    </row>
    <row r="4" spans="1:46" x14ac:dyDescent="0.2">
      <c r="A4" s="156" t="s">
        <v>307</v>
      </c>
      <c r="B4" s="4"/>
      <c r="C4" s="4"/>
      <c r="D4" s="4"/>
      <c r="E4" s="4"/>
      <c r="F4" s="4"/>
      <c r="G4" s="4"/>
      <c r="H4" s="4"/>
      <c r="I4" s="4"/>
      <c r="J4" s="4"/>
      <c r="L4" s="209"/>
      <c r="M4" s="209"/>
      <c r="N4" s="209"/>
      <c r="O4" s="209"/>
      <c r="P4" s="209"/>
      <c r="Q4" s="209"/>
      <c r="R4" s="209"/>
      <c r="S4" s="209"/>
      <c r="T4" s="226"/>
      <c r="U4" s="209"/>
      <c r="V4" s="209"/>
      <c r="W4" s="209"/>
      <c r="X4" s="209"/>
      <c r="AA4" s="137"/>
      <c r="AB4" s="137"/>
      <c r="AC4" s="137"/>
      <c r="AD4" s="142"/>
      <c r="AE4" s="143">
        <v>100</v>
      </c>
      <c r="AF4" s="143">
        <v>400</v>
      </c>
      <c r="AG4" s="143">
        <v>0</v>
      </c>
      <c r="AH4" s="144" t="s">
        <v>43</v>
      </c>
      <c r="AI4" s="144" t="s">
        <v>44</v>
      </c>
      <c r="AJ4" s="143">
        <v>3.4089999999999998</v>
      </c>
      <c r="AK4" s="143">
        <v>-135.227</v>
      </c>
      <c r="AM4" s="141">
        <f t="shared" si="1"/>
        <v>0</v>
      </c>
      <c r="AN4" s="145">
        <f t="shared" si="0"/>
        <v>0</v>
      </c>
      <c r="AQ4" s="146"/>
      <c r="AR4" s="146"/>
    </row>
    <row r="5" spans="1:46" x14ac:dyDescent="0.2">
      <c r="A5" s="156" t="s">
        <v>299</v>
      </c>
      <c r="B5" s="4"/>
      <c r="C5" s="4"/>
      <c r="D5" s="4"/>
      <c r="E5" s="4"/>
      <c r="F5" s="4"/>
      <c r="G5" s="4"/>
      <c r="H5" s="4"/>
      <c r="I5" s="4"/>
      <c r="J5" s="4"/>
      <c r="L5" s="209"/>
      <c r="M5" s="209"/>
      <c r="N5" s="209"/>
      <c r="O5" s="209"/>
      <c r="P5" s="209"/>
      <c r="Q5" s="209"/>
      <c r="R5" s="209"/>
      <c r="S5" s="209"/>
      <c r="T5" s="226"/>
      <c r="U5" s="209"/>
      <c r="V5" s="209"/>
      <c r="W5" s="209"/>
      <c r="X5" s="209"/>
      <c r="AA5" s="137"/>
      <c r="AB5" s="137"/>
      <c r="AC5" s="137"/>
      <c r="AD5" s="142"/>
      <c r="AE5" s="143">
        <v>100</v>
      </c>
      <c r="AF5" s="143">
        <v>400</v>
      </c>
      <c r="AG5" s="143">
        <v>0</v>
      </c>
      <c r="AH5" s="144" t="s">
        <v>45</v>
      </c>
      <c r="AI5" s="144" t="s">
        <v>46</v>
      </c>
      <c r="AJ5" s="143">
        <v>3.371</v>
      </c>
      <c r="AK5" s="143">
        <v>-149.43799999999999</v>
      </c>
      <c r="AM5" s="141">
        <f t="shared" si="1"/>
        <v>0</v>
      </c>
      <c r="AN5" s="145">
        <f t="shared" si="0"/>
        <v>0</v>
      </c>
      <c r="AQ5" s="146"/>
      <c r="AR5" s="146"/>
    </row>
    <row r="6" spans="1:46" x14ac:dyDescent="0.2">
      <c r="A6" s="156" t="s">
        <v>347</v>
      </c>
      <c r="B6" s="4"/>
      <c r="C6" s="4"/>
      <c r="D6" s="4"/>
      <c r="E6" s="4"/>
      <c r="F6" s="4"/>
      <c r="G6" s="4"/>
      <c r="H6" s="4"/>
      <c r="I6" s="4"/>
      <c r="J6" s="4"/>
      <c r="L6" s="209"/>
      <c r="M6" s="209"/>
      <c r="N6" s="209"/>
      <c r="O6" s="209"/>
      <c r="P6" s="209"/>
      <c r="Q6" s="209"/>
      <c r="R6" s="209"/>
      <c r="S6" s="209"/>
      <c r="T6" s="226"/>
      <c r="U6" s="209"/>
      <c r="V6" s="209"/>
      <c r="W6" s="209"/>
      <c r="X6" s="209"/>
      <c r="AA6" s="137"/>
      <c r="AB6" s="137"/>
      <c r="AC6" s="137"/>
      <c r="AD6" s="142"/>
      <c r="AE6" s="143">
        <v>100</v>
      </c>
      <c r="AF6" s="143">
        <v>400</v>
      </c>
      <c r="AG6" s="143">
        <v>0</v>
      </c>
      <c r="AH6" s="144" t="s">
        <v>47</v>
      </c>
      <c r="AI6" s="144" t="s">
        <v>48</v>
      </c>
      <c r="AJ6" s="143">
        <v>3.5710000000000002</v>
      </c>
      <c r="AK6" s="143">
        <v>-196.429</v>
      </c>
      <c r="AM6" s="141">
        <f t="shared" si="1"/>
        <v>0</v>
      </c>
      <c r="AN6" s="145">
        <f t="shared" si="0"/>
        <v>0</v>
      </c>
      <c r="AQ6" s="146"/>
      <c r="AR6" s="146"/>
    </row>
    <row r="7" spans="1:46" x14ac:dyDescent="0.2">
      <c r="A7" s="4"/>
      <c r="B7" s="4"/>
      <c r="C7" s="4"/>
      <c r="D7" s="4"/>
      <c r="E7" s="14" t="s">
        <v>34</v>
      </c>
      <c r="F7" s="4"/>
      <c r="G7" s="4"/>
      <c r="H7" s="4"/>
      <c r="I7" s="4"/>
      <c r="J7" s="4"/>
      <c r="L7" s="209"/>
      <c r="M7" s="209"/>
      <c r="N7" s="209"/>
      <c r="O7" s="209"/>
      <c r="P7" s="209"/>
      <c r="Q7" s="209"/>
      <c r="R7" s="209"/>
      <c r="S7" s="209"/>
      <c r="T7" s="226"/>
      <c r="U7" s="209"/>
      <c r="V7" s="209"/>
      <c r="W7" s="209"/>
      <c r="X7" s="209"/>
      <c r="AA7" s="137"/>
      <c r="AB7" s="137"/>
      <c r="AC7" s="137"/>
      <c r="AD7" s="142"/>
      <c r="AE7" s="143">
        <v>100</v>
      </c>
      <c r="AF7" s="143">
        <v>400</v>
      </c>
      <c r="AG7" s="143">
        <v>0</v>
      </c>
      <c r="AH7" s="144" t="s">
        <v>49</v>
      </c>
      <c r="AI7" s="144" t="s">
        <v>50</v>
      </c>
      <c r="AJ7" s="143">
        <v>3.6139999999999999</v>
      </c>
      <c r="AK7" s="143">
        <v>-228.916</v>
      </c>
      <c r="AM7" s="141">
        <f t="shared" si="1"/>
        <v>0</v>
      </c>
      <c r="AN7" s="145">
        <f t="shared" si="0"/>
        <v>0</v>
      </c>
      <c r="AQ7" s="146"/>
      <c r="AR7" s="146"/>
    </row>
    <row r="8" spans="1:46" x14ac:dyDescent="0.2">
      <c r="A8" s="4"/>
      <c r="B8" s="14" t="s">
        <v>21</v>
      </c>
      <c r="C8" s="14" t="s">
        <v>19</v>
      </c>
      <c r="D8" s="14" t="s">
        <v>33</v>
      </c>
      <c r="E8" s="14" t="s">
        <v>19</v>
      </c>
      <c r="F8" s="4"/>
      <c r="G8" s="4"/>
      <c r="H8" s="4"/>
      <c r="I8" s="4"/>
      <c r="J8" s="4"/>
      <c r="L8" s="209"/>
      <c r="M8" s="209"/>
      <c r="N8" s="209"/>
      <c r="O8" s="209"/>
      <c r="P8" s="209"/>
      <c r="Q8" s="209"/>
      <c r="R8" s="209"/>
      <c r="S8" s="209"/>
      <c r="T8" s="226"/>
      <c r="U8" s="209"/>
      <c r="V8" s="209"/>
      <c r="W8" s="209"/>
      <c r="X8" s="209"/>
      <c r="AA8" s="137"/>
      <c r="AB8" s="137"/>
      <c r="AD8" s="143">
        <v>400</v>
      </c>
      <c r="AE8" s="143">
        <v>100</v>
      </c>
      <c r="AF8" s="143">
        <v>365</v>
      </c>
      <c r="AG8" s="143">
        <v>0</v>
      </c>
      <c r="AH8" s="144" t="s">
        <v>37</v>
      </c>
      <c r="AI8" s="144" t="s">
        <v>51</v>
      </c>
      <c r="AJ8" s="143">
        <v>3.5329999999999999</v>
      </c>
      <c r="AK8" s="143">
        <v>-253.333</v>
      </c>
      <c r="AM8" s="141">
        <f t="shared" si="1"/>
        <v>0</v>
      </c>
      <c r="AN8" s="145">
        <f t="shared" si="0"/>
        <v>0</v>
      </c>
      <c r="AQ8" s="146"/>
      <c r="AR8" s="146"/>
      <c r="AT8" s="145"/>
    </row>
    <row r="9" spans="1:46" ht="13.5" thickBot="1" x14ac:dyDescent="0.25">
      <c r="A9" s="4"/>
      <c r="B9" s="50" t="s">
        <v>31</v>
      </c>
      <c r="C9" s="50" t="s">
        <v>31</v>
      </c>
      <c r="D9" s="50" t="s">
        <v>32</v>
      </c>
      <c r="E9" s="50" t="s">
        <v>20</v>
      </c>
      <c r="F9" s="4"/>
      <c r="G9" s="4"/>
      <c r="H9" s="4"/>
      <c r="I9" s="4"/>
      <c r="J9" s="4"/>
      <c r="L9" s="209"/>
      <c r="M9" s="209"/>
      <c r="N9" s="209"/>
      <c r="O9" s="209"/>
      <c r="P9" s="209"/>
      <c r="Q9" s="209"/>
      <c r="R9" s="209"/>
      <c r="S9" s="209"/>
      <c r="T9" s="226"/>
      <c r="U9" s="209"/>
      <c r="V9" s="209"/>
      <c r="W9" s="209"/>
      <c r="X9" s="209"/>
      <c r="AA9" s="137"/>
      <c r="AB9" s="137"/>
      <c r="AD9" s="143"/>
      <c r="AE9" s="143">
        <v>100</v>
      </c>
      <c r="AF9" s="143">
        <v>150</v>
      </c>
      <c r="AG9" s="143">
        <v>0</v>
      </c>
      <c r="AH9" s="144" t="s">
        <v>52</v>
      </c>
      <c r="AI9" s="144" t="s">
        <v>53</v>
      </c>
      <c r="AJ9" s="143">
        <v>2.5</v>
      </c>
      <c r="AK9" s="143">
        <v>-150</v>
      </c>
      <c r="AM9" s="141">
        <f t="shared" si="1"/>
        <v>0</v>
      </c>
      <c r="AN9" s="145">
        <f t="shared" si="0"/>
        <v>0</v>
      </c>
      <c r="AQ9" s="146"/>
      <c r="AR9" s="146"/>
    </row>
    <row r="10" spans="1:46" ht="13.5" thickBot="1" x14ac:dyDescent="0.25">
      <c r="A10" s="53"/>
      <c r="B10" s="48"/>
      <c r="C10" s="49"/>
      <c r="D10" s="49"/>
      <c r="E10" s="227"/>
      <c r="F10" s="99"/>
      <c r="G10" s="100"/>
      <c r="H10" s="100"/>
      <c r="I10" s="100"/>
      <c r="J10" s="100"/>
      <c r="K10" s="71"/>
      <c r="L10" s="209"/>
      <c r="M10" s="209"/>
      <c r="N10" s="209"/>
      <c r="O10" s="209"/>
      <c r="P10" s="209"/>
      <c r="Q10" s="209"/>
      <c r="R10" s="209"/>
      <c r="S10" s="209"/>
      <c r="T10" s="226"/>
      <c r="U10" s="209"/>
      <c r="V10" s="209"/>
      <c r="W10" s="209"/>
      <c r="X10" s="209"/>
      <c r="Y10" s="71"/>
      <c r="Z10" s="138"/>
      <c r="AA10" s="137"/>
      <c r="AB10" s="137"/>
      <c r="AD10" s="143">
        <v>400</v>
      </c>
      <c r="AE10" s="143">
        <v>150</v>
      </c>
      <c r="AF10" s="143">
        <v>340</v>
      </c>
      <c r="AG10" s="143">
        <v>0</v>
      </c>
      <c r="AH10" s="144" t="s">
        <v>52</v>
      </c>
      <c r="AI10" s="144" t="s">
        <v>53</v>
      </c>
      <c r="AJ10" s="143">
        <v>3.4359999999999999</v>
      </c>
      <c r="AK10" s="143">
        <v>-262.363</v>
      </c>
      <c r="AM10" s="141">
        <f t="shared" si="1"/>
        <v>0</v>
      </c>
      <c r="AN10" s="145">
        <f t="shared" si="0"/>
        <v>0</v>
      </c>
      <c r="AQ10" s="146"/>
      <c r="AR10" s="146"/>
      <c r="AT10" s="145"/>
    </row>
    <row r="11" spans="1:46" x14ac:dyDescent="0.2">
      <c r="A11" s="4"/>
      <c r="B11" s="51"/>
      <c r="C11" s="51"/>
      <c r="D11" s="51"/>
      <c r="E11" s="52"/>
      <c r="F11" s="4"/>
      <c r="G11" s="4"/>
      <c r="H11" s="4"/>
      <c r="I11" s="4"/>
      <c r="J11" s="4"/>
      <c r="L11" s="209"/>
      <c r="M11" s="209"/>
      <c r="N11" s="209"/>
      <c r="O11" s="209"/>
      <c r="P11" s="209"/>
      <c r="Q11" s="209"/>
      <c r="R11" s="209"/>
      <c r="S11" s="209"/>
      <c r="T11" s="226"/>
      <c r="U11" s="209"/>
      <c r="V11" s="209"/>
      <c r="W11" s="209"/>
      <c r="X11" s="209"/>
      <c r="AA11" s="137"/>
      <c r="AB11" s="137"/>
      <c r="AD11" s="143"/>
      <c r="AE11" s="143">
        <v>100</v>
      </c>
      <c r="AF11" s="143">
        <v>119</v>
      </c>
      <c r="AG11" s="143">
        <v>0</v>
      </c>
      <c r="AH11" s="144" t="s">
        <v>54</v>
      </c>
      <c r="AI11" s="144" t="s">
        <v>55</v>
      </c>
      <c r="AJ11" s="143">
        <v>1.9</v>
      </c>
      <c r="AK11" s="143">
        <v>-90</v>
      </c>
      <c r="AM11" s="141">
        <f t="shared" si="1"/>
        <v>0</v>
      </c>
      <c r="AN11" s="145">
        <f t="shared" si="0"/>
        <v>0</v>
      </c>
      <c r="AQ11" s="146"/>
      <c r="AR11" s="146"/>
    </row>
    <row r="12" spans="1:46" x14ac:dyDescent="0.2">
      <c r="A12" s="4"/>
      <c r="B12" s="17" t="s">
        <v>344</v>
      </c>
      <c r="C12" s="17"/>
      <c r="D12" s="17"/>
      <c r="E12" s="14"/>
      <c r="F12" s="4"/>
      <c r="G12" s="17" t="s">
        <v>343</v>
      </c>
      <c r="H12" s="17"/>
      <c r="I12" s="17"/>
      <c r="J12" s="14"/>
      <c r="L12" s="209"/>
      <c r="M12" s="209"/>
      <c r="N12" s="209"/>
      <c r="O12" s="209"/>
      <c r="P12" s="209"/>
      <c r="Q12" s="209"/>
      <c r="R12" s="209"/>
      <c r="S12" s="209"/>
      <c r="T12" s="226"/>
      <c r="U12" s="209"/>
      <c r="V12" s="209"/>
      <c r="W12" s="209"/>
      <c r="X12" s="209"/>
      <c r="AA12" s="137"/>
      <c r="AB12" s="137"/>
      <c r="AD12" s="143"/>
      <c r="AE12" s="143">
        <v>119</v>
      </c>
      <c r="AF12" s="143">
        <v>143</v>
      </c>
      <c r="AG12" s="143">
        <v>0</v>
      </c>
      <c r="AH12" s="144" t="s">
        <v>54</v>
      </c>
      <c r="AI12" s="144" t="s">
        <v>55</v>
      </c>
      <c r="AJ12" s="143">
        <v>2.4</v>
      </c>
      <c r="AK12" s="143">
        <v>-145</v>
      </c>
      <c r="AM12" s="141">
        <f t="shared" si="1"/>
        <v>0</v>
      </c>
      <c r="AN12" s="145">
        <f t="shared" si="0"/>
        <v>0</v>
      </c>
      <c r="AQ12" s="146"/>
      <c r="AR12" s="146"/>
    </row>
    <row r="13" spans="1:46" ht="16.5" thickBot="1" x14ac:dyDescent="0.3">
      <c r="A13" s="4"/>
      <c r="B13" s="18" t="s">
        <v>72</v>
      </c>
      <c r="C13" s="17"/>
      <c r="D13" s="17"/>
      <c r="E13" s="14"/>
      <c r="F13" s="4"/>
      <c r="G13" s="18" t="s">
        <v>73</v>
      </c>
      <c r="H13" s="17"/>
      <c r="I13" s="17"/>
      <c r="J13" s="14"/>
      <c r="L13" s="209"/>
      <c r="M13" s="209"/>
      <c r="N13" s="209"/>
      <c r="O13" s="209"/>
      <c r="P13" s="209"/>
      <c r="Q13" s="209"/>
      <c r="R13" s="209"/>
      <c r="S13" s="209"/>
      <c r="T13" s="226"/>
      <c r="U13" s="209"/>
      <c r="V13" s="209"/>
      <c r="W13" s="209"/>
      <c r="X13" s="209"/>
      <c r="AA13" s="137"/>
      <c r="AB13" s="137"/>
      <c r="AD13" s="143">
        <v>400</v>
      </c>
      <c r="AE13" s="143">
        <v>143</v>
      </c>
      <c r="AF13" s="143">
        <v>330</v>
      </c>
      <c r="AG13" s="143">
        <v>0</v>
      </c>
      <c r="AH13" s="144" t="s">
        <v>54</v>
      </c>
      <c r="AI13" s="144" t="s">
        <v>55</v>
      </c>
      <c r="AJ13" s="143">
        <v>3.4</v>
      </c>
      <c r="AK13" s="143">
        <v>-265</v>
      </c>
      <c r="AM13" s="141">
        <f t="shared" si="1"/>
        <v>0</v>
      </c>
      <c r="AN13" s="145">
        <f t="shared" si="0"/>
        <v>0</v>
      </c>
      <c r="AQ13" s="146"/>
      <c r="AR13" s="146"/>
    </row>
    <row r="14" spans="1:46" ht="16.5" thickBot="1" x14ac:dyDescent="0.3">
      <c r="A14" s="4"/>
      <c r="B14" s="18" t="s">
        <v>71</v>
      </c>
      <c r="C14" s="19" t="s">
        <v>21</v>
      </c>
      <c r="D14" s="20" t="s">
        <v>19</v>
      </c>
      <c r="E14" s="21" t="s">
        <v>35</v>
      </c>
      <c r="F14" s="4"/>
      <c r="G14" s="18" t="s">
        <v>71</v>
      </c>
      <c r="H14" s="19" t="s">
        <v>21</v>
      </c>
      <c r="I14" s="20" t="s">
        <v>19</v>
      </c>
      <c r="J14" s="21" t="s">
        <v>35</v>
      </c>
      <c r="L14" s="209"/>
      <c r="M14" s="209"/>
      <c r="N14" s="209"/>
      <c r="O14" s="209"/>
      <c r="P14" s="209"/>
      <c r="Q14" s="209"/>
      <c r="R14" s="209"/>
      <c r="S14" s="209"/>
      <c r="T14" s="226"/>
      <c r="U14" s="209"/>
      <c r="V14" s="209"/>
      <c r="W14" s="209"/>
      <c r="X14" s="209"/>
      <c r="AA14" s="137"/>
      <c r="AB14" s="137"/>
      <c r="AD14" s="143"/>
      <c r="AE14" s="143">
        <v>100</v>
      </c>
      <c r="AF14" s="143">
        <v>130</v>
      </c>
      <c r="AG14" s="143">
        <v>0</v>
      </c>
      <c r="AH14" s="144" t="s">
        <v>57</v>
      </c>
      <c r="AI14" s="144" t="s">
        <v>58</v>
      </c>
      <c r="AJ14" s="143">
        <v>1</v>
      </c>
      <c r="AK14" s="143">
        <v>0</v>
      </c>
      <c r="AM14" s="141">
        <f t="shared" si="1"/>
        <v>0</v>
      </c>
      <c r="AN14" s="145">
        <f t="shared" si="0"/>
        <v>0</v>
      </c>
      <c r="AQ14" s="146"/>
      <c r="AR14" s="146"/>
    </row>
    <row r="15" spans="1:46" ht="13.5" thickBot="1" x14ac:dyDescent="0.25">
      <c r="A15" s="4"/>
      <c r="B15" s="22" t="s">
        <v>56</v>
      </c>
      <c r="C15" s="23" t="s">
        <v>20</v>
      </c>
      <c r="D15" s="23" t="s">
        <v>20</v>
      </c>
      <c r="E15" s="24" t="s">
        <v>36</v>
      </c>
      <c r="F15" s="4"/>
      <c r="G15" s="22" t="s">
        <v>56</v>
      </c>
      <c r="H15" s="23" t="s">
        <v>20</v>
      </c>
      <c r="I15" s="23" t="s">
        <v>20</v>
      </c>
      <c r="J15" s="24" t="s">
        <v>36</v>
      </c>
      <c r="L15" s="209"/>
      <c r="M15" s="209"/>
      <c r="N15" s="209"/>
      <c r="O15" s="209"/>
      <c r="P15" s="209"/>
      <c r="Q15" s="209"/>
      <c r="R15" s="209"/>
      <c r="S15" s="209"/>
      <c r="T15" s="226"/>
      <c r="U15" s="209"/>
      <c r="V15" s="209"/>
      <c r="W15" s="209"/>
      <c r="X15" s="209"/>
      <c r="AA15" s="137"/>
      <c r="AB15" s="137"/>
      <c r="AD15" s="143"/>
      <c r="AE15" s="143">
        <v>130</v>
      </c>
      <c r="AF15" s="143">
        <v>145</v>
      </c>
      <c r="AG15" s="143">
        <v>0</v>
      </c>
      <c r="AH15" s="144" t="s">
        <v>57</v>
      </c>
      <c r="AI15" s="144" t="s">
        <v>58</v>
      </c>
      <c r="AJ15" s="143">
        <v>2.1429999999999998</v>
      </c>
      <c r="AK15" s="143">
        <v>-148.571</v>
      </c>
      <c r="AM15" s="141">
        <f t="shared" si="1"/>
        <v>0</v>
      </c>
      <c r="AN15" s="145">
        <f t="shared" si="0"/>
        <v>0</v>
      </c>
      <c r="AQ15" s="146"/>
      <c r="AR15" s="146"/>
    </row>
    <row r="16" spans="1:46" x14ac:dyDescent="0.2">
      <c r="A16" s="4"/>
      <c r="B16" s="25" t="s">
        <v>39</v>
      </c>
      <c r="C16" s="7">
        <f t="shared" ref="C16:C22" si="2">ROUND(AN2,0)</f>
        <v>0</v>
      </c>
      <c r="D16" s="7">
        <f>IF(OR($D$10&lt;50,$D$10&gt;500),0,ROUND((SUM(BD22:BD48)/2-SUM(BB22:BB48))*2*SUM(BE22:BE48)+SUM(BB22:BB48),0))</f>
        <v>0</v>
      </c>
      <c r="E16" s="8">
        <f>D16-$E$10</f>
        <v>0</v>
      </c>
      <c r="F16" s="4"/>
      <c r="G16" s="25" t="s">
        <v>39</v>
      </c>
      <c r="H16" s="7">
        <f>ROUND(AN2,0)</f>
        <v>0</v>
      </c>
      <c r="I16" s="7">
        <f>IF(OR($D$10&lt;50,$D$10&gt;500),0,ROUND((SUM(AP22:AP43)/2-SUM(AN22:AN43))*2*SUM(AQ22:AQ43)+SUM(AN22:AN43),0))</f>
        <v>0</v>
      </c>
      <c r="J16" s="8">
        <f t="shared" ref="J16:J27" si="3">I16-$E$10</f>
        <v>0</v>
      </c>
      <c r="L16" s="209"/>
      <c r="M16" s="209"/>
      <c r="N16" s="209"/>
      <c r="O16" s="209"/>
      <c r="P16" s="209"/>
      <c r="Q16" s="209"/>
      <c r="R16" s="209"/>
      <c r="S16" s="209"/>
      <c r="T16" s="226"/>
      <c r="U16" s="209"/>
      <c r="V16" s="209"/>
      <c r="W16" s="209"/>
      <c r="X16" s="209"/>
      <c r="AA16" s="137"/>
      <c r="AB16" s="137"/>
      <c r="AD16" s="143"/>
      <c r="AE16" s="143">
        <v>145</v>
      </c>
      <c r="AF16" s="143">
        <v>176</v>
      </c>
      <c r="AG16" s="143">
        <v>0</v>
      </c>
      <c r="AH16" s="144" t="s">
        <v>57</v>
      </c>
      <c r="AI16" s="144" t="s">
        <v>58</v>
      </c>
      <c r="AJ16" s="143">
        <v>3.875</v>
      </c>
      <c r="AK16" s="143">
        <v>-385.875</v>
      </c>
      <c r="AM16" s="141">
        <f t="shared" si="1"/>
        <v>0</v>
      </c>
      <c r="AN16" s="145">
        <f t="shared" si="0"/>
        <v>0</v>
      </c>
      <c r="AQ16" s="146"/>
      <c r="AR16" s="146"/>
    </row>
    <row r="17" spans="1:71" x14ac:dyDescent="0.2">
      <c r="A17" s="4"/>
      <c r="B17" s="26" t="s">
        <v>41</v>
      </c>
      <c r="C17" s="7">
        <f t="shared" si="2"/>
        <v>0</v>
      </c>
      <c r="D17" s="9">
        <f>IF(OR($D$10&lt;50,$D$10&gt;500),0,ROUND((SUM(BD49:BD76)/2-SUM(BB49:BB76))*2*SUM(BE49:BE76)+SUM(BB49:BB76),0))</f>
        <v>0</v>
      </c>
      <c r="E17" s="10">
        <f>D17-$E$10</f>
        <v>0</v>
      </c>
      <c r="F17" s="4"/>
      <c r="G17" s="26" t="s">
        <v>41</v>
      </c>
      <c r="H17" s="7">
        <f t="shared" ref="H17:H22" si="4">ROUND(AN3,0)</f>
        <v>0</v>
      </c>
      <c r="I17" s="9">
        <f>IF(OR($D$10&lt;50,$D$10&gt;500),0,ROUND((SUM(AP44:AP63)/2-SUM(AN44:AN63))*2*SUM(AQ44:AQ63)+SUM(AN44:AN63),0))</f>
        <v>0</v>
      </c>
      <c r="J17" s="10">
        <f t="shared" si="3"/>
        <v>0</v>
      </c>
      <c r="L17" s="209"/>
      <c r="M17" s="209"/>
      <c r="N17" s="209"/>
      <c r="O17" s="209"/>
      <c r="P17" s="209"/>
      <c r="Q17" s="209"/>
      <c r="R17" s="209"/>
      <c r="S17" s="209"/>
      <c r="T17" s="226"/>
      <c r="U17" s="209"/>
      <c r="V17" s="209"/>
      <c r="W17" s="209"/>
      <c r="X17" s="209"/>
      <c r="AA17" s="137"/>
      <c r="AB17" s="137"/>
      <c r="AD17" s="143">
        <v>400</v>
      </c>
      <c r="AE17" s="143">
        <v>176</v>
      </c>
      <c r="AF17" s="143">
        <v>300</v>
      </c>
      <c r="AG17" s="143">
        <v>0</v>
      </c>
      <c r="AH17" s="144" t="s">
        <v>57</v>
      </c>
      <c r="AI17" s="144" t="s">
        <v>58</v>
      </c>
      <c r="AJ17" s="143">
        <v>4.133</v>
      </c>
      <c r="AK17" s="143">
        <v>-423.33300000000003</v>
      </c>
      <c r="AM17" s="141">
        <f t="shared" si="1"/>
        <v>0</v>
      </c>
      <c r="AN17" s="145">
        <f t="shared" si="0"/>
        <v>0</v>
      </c>
      <c r="AQ17" s="146"/>
      <c r="AR17" s="146"/>
    </row>
    <row r="18" spans="1:71" x14ac:dyDescent="0.2">
      <c r="A18" s="4"/>
      <c r="B18" s="26" t="s">
        <v>43</v>
      </c>
      <c r="C18" s="7">
        <f t="shared" si="2"/>
        <v>0</v>
      </c>
      <c r="D18" s="9">
        <f>IF(OR($D$10&lt;50,$D$10&gt;500),0,ROUND((SUM(BD77:BD109)/2-SUM(BB77:BB109))*2*SUM(BE77:BE109)+SUM(BB77:BB109),0))</f>
        <v>0</v>
      </c>
      <c r="E18" s="10">
        <f>D18-$E$10</f>
        <v>0</v>
      </c>
      <c r="F18" s="4"/>
      <c r="G18" s="26" t="s">
        <v>43</v>
      </c>
      <c r="H18" s="7">
        <f t="shared" si="4"/>
        <v>0</v>
      </c>
      <c r="I18" s="9">
        <f>IF(OR($D$10&lt;50,$D$10&gt;500),0,ROUND((SUM(AP64:AP91)/2-SUM(AN64:AN91))*2*SUM(AQ64:AQ91)+SUM(AN64:AN91),0))</f>
        <v>0</v>
      </c>
      <c r="J18" s="10">
        <f t="shared" si="3"/>
        <v>0</v>
      </c>
      <c r="L18" s="209"/>
      <c r="M18" s="209"/>
      <c r="N18" s="209"/>
      <c r="O18" s="209"/>
      <c r="P18" s="209"/>
      <c r="Q18" s="209"/>
      <c r="R18" s="209"/>
      <c r="S18" s="209"/>
      <c r="T18" s="226"/>
      <c r="U18" s="209"/>
      <c r="V18" s="209"/>
      <c r="W18" s="209"/>
      <c r="X18" s="209"/>
      <c r="AA18" s="137"/>
      <c r="AB18" s="137"/>
      <c r="AD18" s="143"/>
      <c r="AE18" s="143">
        <v>100</v>
      </c>
      <c r="AF18" s="143">
        <v>140</v>
      </c>
      <c r="AG18" s="143">
        <v>0</v>
      </c>
      <c r="AH18" s="144" t="s">
        <v>59</v>
      </c>
      <c r="AI18" s="144" t="s">
        <v>60</v>
      </c>
      <c r="AJ18" s="143">
        <v>1</v>
      </c>
      <c r="AK18" s="143">
        <v>0</v>
      </c>
      <c r="AM18" s="141">
        <f t="shared" si="1"/>
        <v>0</v>
      </c>
      <c r="AN18" s="145">
        <f t="shared" si="0"/>
        <v>0</v>
      </c>
      <c r="AQ18" s="146"/>
      <c r="AR18" s="146"/>
    </row>
    <row r="19" spans="1:71" x14ac:dyDescent="0.2">
      <c r="A19" s="4"/>
      <c r="B19" s="26" t="s">
        <v>45</v>
      </c>
      <c r="C19" s="7">
        <f t="shared" si="2"/>
        <v>0</v>
      </c>
      <c r="D19" s="9">
        <f>IF(OR($D$10&lt;50,$D$10&gt;500),0,ROUND((SUM(BD110:BD143)/2-SUM(BB110:BB143))*2*SUM(BE110:BE143)+SUM(BB110:BB143),0))</f>
        <v>0</v>
      </c>
      <c r="E19" s="10">
        <f>D19-$E$10</f>
        <v>0</v>
      </c>
      <c r="F19" s="4"/>
      <c r="G19" s="26" t="s">
        <v>45</v>
      </c>
      <c r="H19" s="7">
        <f t="shared" si="4"/>
        <v>0</v>
      </c>
      <c r="I19" s="9">
        <f>IF(OR($D$10&lt;50,$D$10&gt;500),0,ROUND((SUM(AP92:AP126)/2-SUM(AN92:AN126))*2*SUM(AQ92:AQ126)+SUM(AN92:AN126),0))</f>
        <v>0</v>
      </c>
      <c r="J19" s="10">
        <f t="shared" si="3"/>
        <v>0</v>
      </c>
      <c r="L19" s="209"/>
      <c r="M19" s="209"/>
      <c r="N19" s="209"/>
      <c r="O19" s="209"/>
      <c r="P19" s="209"/>
      <c r="Q19" s="209"/>
      <c r="R19" s="209"/>
      <c r="S19" s="209"/>
      <c r="T19" s="226"/>
      <c r="U19" s="209"/>
      <c r="V19" s="209"/>
      <c r="W19" s="209"/>
      <c r="X19" s="209"/>
      <c r="AA19" s="137"/>
      <c r="AB19" s="137"/>
      <c r="AD19" s="143">
        <v>349</v>
      </c>
      <c r="AE19" s="143">
        <v>140</v>
      </c>
      <c r="AF19" s="143">
        <v>262</v>
      </c>
      <c r="AG19" s="143">
        <v>0</v>
      </c>
      <c r="AH19" s="144" t="s">
        <v>59</v>
      </c>
      <c r="AI19" s="144" t="s">
        <v>60</v>
      </c>
      <c r="AJ19" s="143">
        <v>3.4860000000000002</v>
      </c>
      <c r="AK19" s="143">
        <v>-348</v>
      </c>
      <c r="AM19" s="141">
        <f t="shared" si="1"/>
        <v>0</v>
      </c>
      <c r="AN19" s="145">
        <f t="shared" si="0"/>
        <v>0</v>
      </c>
      <c r="AQ19" s="146"/>
      <c r="AR19" s="146"/>
    </row>
    <row r="20" spans="1:71" x14ac:dyDescent="0.2">
      <c r="A20" s="4"/>
      <c r="B20" s="26" t="s">
        <v>47</v>
      </c>
      <c r="C20" s="7">
        <f t="shared" si="2"/>
        <v>0</v>
      </c>
      <c r="D20" s="9">
        <f>IF(OR($D$10&lt;50,$D$10&gt;500),0,ROUND((SUM(BD144:BD178)/2-SUM(BB144:BB178))*2*SUM(BE144:BE178)+SUM(BB144:BB178),0))</f>
        <v>0</v>
      </c>
      <c r="E20" s="10">
        <f t="shared" ref="E20:E27" si="5">D20-$E$10</f>
        <v>0</v>
      </c>
      <c r="F20" s="4"/>
      <c r="G20" s="26" t="s">
        <v>47</v>
      </c>
      <c r="H20" s="7">
        <f t="shared" si="4"/>
        <v>0</v>
      </c>
      <c r="I20" s="9">
        <f>IF(OR($D$10&lt;50,$D$10&gt;500),0,ROUND((SUM(AP127:AP164)/2-SUM(AN127:AN164))*2*SUM(AQ127:AQ164)+SUM(AN127:AN164),0))</f>
        <v>0</v>
      </c>
      <c r="J20" s="10">
        <f t="shared" si="3"/>
        <v>0</v>
      </c>
      <c r="L20" s="209"/>
      <c r="M20" s="209"/>
      <c r="N20" s="209"/>
      <c r="O20" s="209"/>
      <c r="P20" s="209"/>
      <c r="Q20" s="209"/>
      <c r="R20" s="209"/>
      <c r="S20" s="209"/>
      <c r="T20" s="226"/>
      <c r="U20" s="209"/>
      <c r="V20" s="209"/>
      <c r="W20" s="209"/>
      <c r="X20" s="209"/>
      <c r="AA20" s="137"/>
      <c r="AB20" s="137"/>
      <c r="AD20" s="143"/>
      <c r="AE20" s="143">
        <v>100</v>
      </c>
      <c r="AF20" s="143">
        <v>148</v>
      </c>
      <c r="AG20" s="143">
        <v>0</v>
      </c>
      <c r="AH20" s="144" t="s">
        <v>61</v>
      </c>
      <c r="AI20" s="144" t="s">
        <v>62</v>
      </c>
      <c r="AJ20" s="143">
        <v>1</v>
      </c>
      <c r="AK20" s="143">
        <v>0</v>
      </c>
      <c r="AM20" s="141">
        <f t="shared" si="1"/>
        <v>0</v>
      </c>
      <c r="AN20" s="145">
        <f t="shared" si="0"/>
        <v>0</v>
      </c>
      <c r="AQ20" s="146"/>
      <c r="AR20" s="146"/>
    </row>
    <row r="21" spans="1:71" x14ac:dyDescent="0.2">
      <c r="A21" s="4"/>
      <c r="B21" s="26" t="s">
        <v>49</v>
      </c>
      <c r="C21" s="7">
        <f t="shared" si="2"/>
        <v>0</v>
      </c>
      <c r="D21" s="9">
        <f>IF(OR($D$10&lt;50,$D$10&gt;500),0,ROUND((SUM(BD179:BD214)/2-SUM(BB179:BB214))*2*SUM(BE179:BE214)+SUM(BB179:BB214),0))</f>
        <v>0</v>
      </c>
      <c r="E21" s="10">
        <f>D21-$E$10</f>
        <v>0</v>
      </c>
      <c r="F21" s="4"/>
      <c r="G21" s="26" t="s">
        <v>49</v>
      </c>
      <c r="H21" s="7">
        <f t="shared" si="4"/>
        <v>0</v>
      </c>
      <c r="I21" s="9">
        <f>IF(OR($D$10&lt;50,$D$10&gt;500),0,ROUND((SUM(AP165:AP209)/2-SUM(AN165:AN209))*2*SUM(AQ165:AQ209)+SUM(AN165:AN209),0))</f>
        <v>0</v>
      </c>
      <c r="J21" s="10">
        <f t="shared" si="3"/>
        <v>0</v>
      </c>
      <c r="L21" s="209"/>
      <c r="M21" s="209"/>
      <c r="N21" s="209"/>
      <c r="O21" s="209"/>
      <c r="P21" s="209"/>
      <c r="Q21" s="209"/>
      <c r="R21" s="209"/>
      <c r="S21" s="209"/>
      <c r="T21" s="226"/>
      <c r="U21" s="209"/>
      <c r="V21" s="209"/>
      <c r="W21" s="209"/>
      <c r="X21" s="209"/>
      <c r="AA21" s="137"/>
      <c r="AB21" s="137"/>
      <c r="AD21" s="143">
        <v>252</v>
      </c>
      <c r="AE21" s="143">
        <v>148</v>
      </c>
      <c r="AF21" s="143">
        <v>200</v>
      </c>
      <c r="AG21" s="143">
        <v>0</v>
      </c>
      <c r="AH21" s="144" t="s">
        <v>61</v>
      </c>
      <c r="AI21" s="144" t="s">
        <v>62</v>
      </c>
      <c r="AJ21" s="143">
        <v>2.08</v>
      </c>
      <c r="AK21" s="143">
        <v>-164</v>
      </c>
      <c r="AM21" s="141">
        <f>IF(AND(AND($B$10&gt;AF21,$B$10&lt;AD21),AND($D$10&gt;=250,$D$10&lt;=300)),IF(AND($B$10&gt;AE21,$B$10&lt;=AD21),1,0),IF(AND($B$10&gt;AE21,$B$10&lt;=AF21),1,0))</f>
        <v>0</v>
      </c>
      <c r="AN21" s="145">
        <f t="shared" si="0"/>
        <v>0</v>
      </c>
      <c r="AQ21" s="146"/>
      <c r="AR21" s="146"/>
    </row>
    <row r="22" spans="1:71" x14ac:dyDescent="0.2">
      <c r="A22" s="4"/>
      <c r="B22" s="26" t="s">
        <v>37</v>
      </c>
      <c r="C22" s="7">
        <f t="shared" si="2"/>
        <v>0</v>
      </c>
      <c r="D22" s="9">
        <f>IF(OR($D$10&lt;50,$D$10&gt;500),0,ROUND((SUM(BD215:BD251)/2-SUM(BB215:BB251))*2*SUM(BE215:BE251)+SUM(BB215:BB251),0))</f>
        <v>0</v>
      </c>
      <c r="E22" s="10">
        <f t="shared" si="5"/>
        <v>0</v>
      </c>
      <c r="F22" s="4"/>
      <c r="G22" s="26" t="s">
        <v>37</v>
      </c>
      <c r="H22" s="7">
        <f t="shared" si="4"/>
        <v>0</v>
      </c>
      <c r="I22" s="9">
        <f>IF(OR($D$10&lt;50,$D$10&gt;500),0,ROUND((SUM(AP210:AP252)/2-SUM(AN210:AN252))*2*SUM(AQ210:AQ252)+SUM(AN210:AN252),0))</f>
        <v>0</v>
      </c>
      <c r="J22" s="10">
        <f t="shared" si="3"/>
        <v>0</v>
      </c>
      <c r="L22" s="209"/>
      <c r="M22" s="209"/>
      <c r="N22" s="209"/>
      <c r="O22" s="209"/>
      <c r="P22" s="209"/>
      <c r="Q22" s="209"/>
      <c r="R22" s="209"/>
      <c r="S22" s="209"/>
      <c r="T22" s="226"/>
      <c r="U22" s="209"/>
      <c r="V22" s="209"/>
      <c r="W22" s="209"/>
      <c r="X22" s="209"/>
      <c r="Y22" s="154"/>
      <c r="AA22" s="137"/>
      <c r="AB22" s="137"/>
      <c r="AC22" s="137"/>
      <c r="AD22" s="142"/>
      <c r="AE22" s="143">
        <v>50</v>
      </c>
      <c r="AF22" s="143">
        <v>205</v>
      </c>
      <c r="AG22" s="143">
        <v>50</v>
      </c>
      <c r="AH22" s="144" t="s">
        <v>39</v>
      </c>
      <c r="AI22" s="144" t="s">
        <v>40</v>
      </c>
      <c r="AJ22" s="143">
        <v>3.69</v>
      </c>
      <c r="AK22" s="143">
        <v>-34.881</v>
      </c>
      <c r="AL22" s="141">
        <f>IF(AND(AG22-$D$10&lt;25,$D$10-AG22&lt;=25),1,0)</f>
        <v>0</v>
      </c>
      <c r="AM22" s="141">
        <f>IF(AND(AND($C$10&gt;AF22,$C$10&lt;AD22),AND($D$10&gt;=250,$D$10&lt;=300)),IF(AND($C$10&gt;AE22,$C$10&lt;=AD22),1,0),IF(AND($C$10&gt;AE22,$C$10&lt;=AF22),1,0))</f>
        <v>0</v>
      </c>
      <c r="AN22" s="145">
        <f>($C$10-AK22)/AJ22*AM22*AL22</f>
        <v>0</v>
      </c>
      <c r="AO22" s="141">
        <f>IF(AND(AG22-$D$10&lt;50,$D$10-AG22&lt;=50),1,0)</f>
        <v>0</v>
      </c>
      <c r="AP22" s="145">
        <f>($C$10-AK22)/AJ22*AM22*AO22</f>
        <v>0</v>
      </c>
      <c r="AQ22" s="146">
        <f>IF(AND(AG22-$D$10&lt;50,$D$10-AG22&lt;=50),IF($D$10-AG22&lt;=50,ABS(($D$10-AG22)/50*AL22*AM22),0),0)</f>
        <v>0</v>
      </c>
      <c r="AR22" s="146"/>
      <c r="AS22" s="143"/>
      <c r="AT22" s="147">
        <v>49</v>
      </c>
      <c r="AU22" s="143">
        <v>101</v>
      </c>
      <c r="AV22" s="147">
        <v>50</v>
      </c>
      <c r="AW22" s="147" t="s">
        <v>39</v>
      </c>
      <c r="AX22" s="148">
        <v>2.6</v>
      </c>
      <c r="AY22" s="149">
        <v>4.8</v>
      </c>
      <c r="AZ22" s="141">
        <f>IF(AND(AV22-$D$10&lt;25,$D$10-AV22&lt;=25),1,0)</f>
        <v>0</v>
      </c>
      <c r="BA22" s="141">
        <f>IF(AND(AND($C$10&gt;AU22,$C$10&lt;AS22),AND($D$10&gt;=250,$D$10&lt;=300)),IF(AND($C$10&gt;AT22,$C$10&lt;=AS22),1,0),IF(AND($C$10&gt;AT22,$C$10&lt;=AU22),1,0))</f>
        <v>0</v>
      </c>
      <c r="BB22" s="145">
        <f>($C$10-AY22)/AX22*BA22*AZ22</f>
        <v>0</v>
      </c>
      <c r="BC22" s="141">
        <f>IF(AND(AV22-$D$10&lt;50,$D$10-AV22&lt;=50),1,0)</f>
        <v>0</v>
      </c>
      <c r="BD22" s="145">
        <f>($C$10-AY22)/AX22*BA22*BC22</f>
        <v>0</v>
      </c>
      <c r="BE22" s="146">
        <f t="shared" ref="BE22:BE85" si="6">IF(AND(AV22-$D$10&lt;50,$D$10-AV22&lt;=50),IF($D$10-AV22&lt;=50,ABS(($D$10-AV22)/50*AZ22*BA22),0),0)</f>
        <v>0</v>
      </c>
      <c r="BF22" s="146"/>
      <c r="BG22" s="146"/>
      <c r="BH22" s="141">
        <v>49</v>
      </c>
      <c r="BI22" s="143">
        <v>102</v>
      </c>
      <c r="BJ22" s="141">
        <v>50</v>
      </c>
      <c r="BK22" s="141" t="s">
        <v>39</v>
      </c>
      <c r="BL22" s="148">
        <v>2.65</v>
      </c>
      <c r="BM22" s="149">
        <v>-17.25</v>
      </c>
      <c r="BN22" s="141">
        <f>IF(AND(BJ22-$D$10&lt;25,$D$10-BJ22&lt;=25),1,0)</f>
        <v>0</v>
      </c>
      <c r="BO22" s="141">
        <f>IF(AND(AND($C$10&gt;BI22,$C$10&lt;BG22),AND($D$10&gt;=250,$D$10&lt;=300)),IF(AND($C$10&gt;BH22,$C$10&lt;=BG22),1,0),IF(AND($C$10&gt;BH22,$C$10&lt;=BI22),1,0))</f>
        <v>0</v>
      </c>
      <c r="BP22" s="145">
        <f>($C$10-BM22)/BL22*BO22*BN22</f>
        <v>0</v>
      </c>
      <c r="BQ22" s="141">
        <f>IF(AND(BJ22-$D$10&lt;50,$D$10-BJ22&lt;=50),1,0)</f>
        <v>0</v>
      </c>
      <c r="BR22" s="145">
        <f>($C$10-BM22)/BL22*BO22*BQ22</f>
        <v>0</v>
      </c>
      <c r="BS22" s="146">
        <f t="shared" ref="BS22:BS85" si="7">IF(AND(BJ22-$D$10&lt;50,$D$10-BJ22&lt;=50),IF($D$10-BJ22&lt;=50,ABS(($D$10-BJ22)/50*BN22*BO22),0),0)</f>
        <v>0</v>
      </c>
    </row>
    <row r="23" spans="1:71" x14ac:dyDescent="0.2">
      <c r="A23" s="4"/>
      <c r="B23" s="26" t="s">
        <v>52</v>
      </c>
      <c r="C23" s="9">
        <f>ROUND(SUM(AN9:AN10),0)</f>
        <v>0</v>
      </c>
      <c r="D23" s="9">
        <f>IF(OR($D$10&lt;50,$D$10&gt;500),0,ROUND((SUM(BD252:BD289)/2-SUM(BB252:BB289))*2*SUM(BE252:BE289)+SUM(BB252:BB289),0))</f>
        <v>0</v>
      </c>
      <c r="E23" s="10">
        <f t="shared" si="5"/>
        <v>0</v>
      </c>
      <c r="F23" s="4"/>
      <c r="G23" s="26" t="s">
        <v>52</v>
      </c>
      <c r="H23" s="9">
        <f>ROUND(SUM(AN9:AN10),0)</f>
        <v>0</v>
      </c>
      <c r="I23" s="9">
        <f>IF(OR($D$10&lt;50,$D$10&gt;500),0,ROUND((SUM(AP253:AP294)/2-SUM(AN253:AN294))*2*SUM(AQ253:AQ294)+SUM(AN253:AN294),0))</f>
        <v>0</v>
      </c>
      <c r="J23" s="10">
        <f t="shared" si="3"/>
        <v>0</v>
      </c>
      <c r="L23" s="209"/>
      <c r="M23" s="209"/>
      <c r="N23" s="209"/>
      <c r="O23" s="209"/>
      <c r="P23" s="209"/>
      <c r="Q23" s="209"/>
      <c r="R23" s="209"/>
      <c r="S23" s="209"/>
      <c r="T23" s="226"/>
      <c r="U23" s="209"/>
      <c r="V23" s="209"/>
      <c r="W23" s="209"/>
      <c r="X23" s="209"/>
      <c r="Y23" s="154"/>
      <c r="AA23" s="137"/>
      <c r="AB23" s="137"/>
      <c r="AC23" s="137"/>
      <c r="AD23" s="142"/>
      <c r="AE23" s="143">
        <v>205</v>
      </c>
      <c r="AF23" s="143">
        <v>260</v>
      </c>
      <c r="AG23" s="143">
        <v>50</v>
      </c>
      <c r="AH23" s="144" t="s">
        <v>39</v>
      </c>
      <c r="AI23" s="144" t="s">
        <v>40</v>
      </c>
      <c r="AJ23" s="143">
        <v>3.6659999999999999</v>
      </c>
      <c r="AK23" s="143">
        <v>-33.332999999999998</v>
      </c>
      <c r="AL23" s="141">
        <f t="shared" ref="AL23:AL85" si="8">IF(AND(AG23-$D$10&lt;25,$D$10-AG23&lt;=25),1,0)</f>
        <v>0</v>
      </c>
      <c r="AM23" s="141">
        <f t="shared" ref="AM23:AM86" si="9">IF(AND(AND($C$10&gt;AF23,$C$10&lt;AD23),AND($D$10&gt;=250,$D$10&lt;=300)),IF(AND($C$10&gt;AE23,$C$10&lt;=AD23),1,0),IF(AND($C$10&gt;AE23,$C$10&lt;=AF23),1,0))</f>
        <v>0</v>
      </c>
      <c r="AN23" s="145">
        <f t="shared" ref="AN23:AN85" si="10">($C$10-AK23)/AJ23*AM23*AL23</f>
        <v>0</v>
      </c>
      <c r="AO23" s="141">
        <f t="shared" ref="AO23:AO85" si="11">IF(AND(AG23-$D$10&lt;50,$D$10-AG23&lt;=50),1,0)</f>
        <v>0</v>
      </c>
      <c r="AP23" s="145">
        <f t="shared" ref="AP23:AP85" si="12">($C$10-AK23)/AJ23*AM23*AO23</f>
        <v>0</v>
      </c>
      <c r="AQ23" s="146">
        <f t="shared" ref="AQ23:AQ85" si="13">IF(AND(AG23-$D$10&lt;50,$D$10-AG23&lt;=50),IF($D$10-AG23&lt;=50,ABS(($D$10-AG23)/50*AL23*AM23),0),0)</f>
        <v>0</v>
      </c>
      <c r="AR23" s="146"/>
      <c r="AS23" s="143"/>
      <c r="AT23" s="150">
        <v>101</v>
      </c>
      <c r="AU23" s="143">
        <v>201</v>
      </c>
      <c r="AV23" s="147">
        <v>50</v>
      </c>
      <c r="AW23" s="147" t="s">
        <v>39</v>
      </c>
      <c r="AX23" s="148">
        <v>3.8461538461538463</v>
      </c>
      <c r="AY23" s="149">
        <v>-41.307692307692321</v>
      </c>
      <c r="AZ23" s="141">
        <f t="shared" ref="AZ23:AZ85" si="14">IF(AND(AV23-$D$10&lt;25,$D$10-AV23&lt;=25),1,0)</f>
        <v>0</v>
      </c>
      <c r="BA23" s="141">
        <f t="shared" ref="BA23:BA86" si="15">IF(AND(AND($C$10&gt;AU23,$C$10&lt;AS23),AND($D$10&gt;=250,$D$10&lt;=300)),IF(AND($C$10&gt;AT23,$C$10&lt;=AS23),1,0),IF(AND($C$10&gt;AT23,$C$10&lt;=AU23),1,0))</f>
        <v>0</v>
      </c>
      <c r="BB23" s="145">
        <f t="shared" ref="BB23:BB85" si="16">($C$10-AY23)/AX23*BA23*AZ23</f>
        <v>0</v>
      </c>
      <c r="BC23" s="141">
        <f t="shared" ref="BC23:BC85" si="17">IF(AND(AV23-$D$10&lt;50,$D$10-AV23&lt;=50),1,0)</f>
        <v>0</v>
      </c>
      <c r="BD23" s="145">
        <f t="shared" ref="BD23:BD85" si="18">($C$10-AY23)/AX23*BA23*BC23</f>
        <v>0</v>
      </c>
      <c r="BE23" s="146">
        <f t="shared" si="6"/>
        <v>0</v>
      </c>
      <c r="BF23" s="146"/>
      <c r="BG23" s="146"/>
      <c r="BH23" s="141">
        <v>102</v>
      </c>
      <c r="BI23" s="143">
        <v>199</v>
      </c>
      <c r="BJ23" s="141">
        <v>50</v>
      </c>
      <c r="BK23" s="141" t="s">
        <v>39</v>
      </c>
      <c r="BL23" s="148">
        <v>3.3448275862068964</v>
      </c>
      <c r="BM23" s="149">
        <v>-48.517241379310349</v>
      </c>
      <c r="BN23" s="141">
        <f t="shared" ref="BN23:BN86" si="19">IF(AND(BJ23-$D$10&lt;25,$D$10-BJ23&lt;=25),1,0)</f>
        <v>0</v>
      </c>
      <c r="BO23" s="141">
        <f t="shared" ref="BO23:BO86" si="20">IF(AND(AND($C$10&gt;BI23,$C$10&lt;BG23),AND($D$10&gt;=250,$D$10&lt;=300)),IF(AND($C$10&gt;BH23,$C$10&lt;=BG23),1,0),IF(AND($C$10&gt;BH23,$C$10&lt;=BI23),1,0))</f>
        <v>0</v>
      </c>
      <c r="BP23" s="145">
        <f t="shared" ref="BP23:BP86" si="21">($C$10-BM23)/BL23*BO23*BN23</f>
        <v>0</v>
      </c>
      <c r="BQ23" s="141">
        <f t="shared" ref="BQ23:BQ86" si="22">IF(AND(BJ23-$D$10&lt;50,$D$10-BJ23&lt;=50),1,0)</f>
        <v>0</v>
      </c>
      <c r="BR23" s="145">
        <f t="shared" ref="BR23:BR86" si="23">($C$10-BM23)/BL23*BO23*BQ23</f>
        <v>0</v>
      </c>
      <c r="BS23" s="146">
        <f t="shared" si="7"/>
        <v>0</v>
      </c>
    </row>
    <row r="24" spans="1:71" x14ac:dyDescent="0.2">
      <c r="A24" s="4"/>
      <c r="B24" s="26" t="s">
        <v>54</v>
      </c>
      <c r="C24" s="9">
        <f>ROUND(SUM(AN11:AN13),0)</f>
        <v>0</v>
      </c>
      <c r="D24" s="9">
        <f>IF(OR($D$10&lt;50,$D$10&gt;500),0,ROUND((SUM(BD290:BD327)/2-SUM(BB290:BB327))*2*SUM(BE290:BE327)+SUM(BB290:BB327),0))</f>
        <v>0</v>
      </c>
      <c r="E24" s="10">
        <f t="shared" si="5"/>
        <v>0</v>
      </c>
      <c r="F24" s="4"/>
      <c r="G24" s="26" t="s">
        <v>54</v>
      </c>
      <c r="H24" s="9">
        <f>ROUND(SUM(AN11:AN13),0)</f>
        <v>0</v>
      </c>
      <c r="I24" s="9">
        <f>IF(OR($D$10&lt;50,$D$10&gt;500),0,ROUND((SUM(AP295:AP342)/2-SUM(AN295:AN342))*2*SUM(AQ295:AQ342)+SUM(AN295:AN342),0))</f>
        <v>0</v>
      </c>
      <c r="J24" s="10">
        <f t="shared" si="3"/>
        <v>0</v>
      </c>
      <c r="L24" s="209"/>
      <c r="M24" s="209"/>
      <c r="N24" s="209"/>
      <c r="O24" s="209"/>
      <c r="P24" s="209"/>
      <c r="Q24" s="209"/>
      <c r="R24" s="209"/>
      <c r="S24" s="209"/>
      <c r="T24" s="226"/>
      <c r="U24" s="209"/>
      <c r="V24" s="209"/>
      <c r="W24" s="209"/>
      <c r="X24" s="209"/>
      <c r="Y24" s="154"/>
      <c r="AA24" s="137"/>
      <c r="AB24" s="137"/>
      <c r="AC24" s="137"/>
      <c r="AD24" s="142"/>
      <c r="AE24" s="143">
        <v>260</v>
      </c>
      <c r="AF24" s="143">
        <v>300</v>
      </c>
      <c r="AG24" s="143">
        <v>50</v>
      </c>
      <c r="AH24" s="144" t="s">
        <v>39</v>
      </c>
      <c r="AI24" s="144" t="s">
        <v>40</v>
      </c>
      <c r="AJ24" s="143">
        <v>4</v>
      </c>
      <c r="AK24" s="143">
        <v>-60</v>
      </c>
      <c r="AL24" s="141">
        <f t="shared" si="8"/>
        <v>0</v>
      </c>
      <c r="AM24" s="141">
        <f t="shared" si="9"/>
        <v>0</v>
      </c>
      <c r="AN24" s="145">
        <f t="shared" si="10"/>
        <v>0</v>
      </c>
      <c r="AO24" s="141">
        <f t="shared" si="11"/>
        <v>0</v>
      </c>
      <c r="AP24" s="145">
        <f t="shared" si="12"/>
        <v>0</v>
      </c>
      <c r="AQ24" s="146">
        <f t="shared" si="13"/>
        <v>0</v>
      </c>
      <c r="AR24" s="146"/>
      <c r="AS24" s="143"/>
      <c r="AT24" s="150">
        <v>201</v>
      </c>
      <c r="AU24" s="143">
        <v>304</v>
      </c>
      <c r="AV24" s="147">
        <v>50</v>
      </c>
      <c r="AW24" s="147" t="s">
        <v>39</v>
      </c>
      <c r="AX24" s="148">
        <v>4.9047619047619051</v>
      </c>
      <c r="AY24" s="149">
        <v>-108</v>
      </c>
      <c r="AZ24" s="141">
        <f t="shared" si="14"/>
        <v>0</v>
      </c>
      <c r="BA24" s="141">
        <f t="shared" si="15"/>
        <v>0</v>
      </c>
      <c r="BB24" s="145">
        <f t="shared" si="16"/>
        <v>0</v>
      </c>
      <c r="BC24" s="141">
        <f t="shared" si="17"/>
        <v>0</v>
      </c>
      <c r="BD24" s="145">
        <f t="shared" si="18"/>
        <v>0</v>
      </c>
      <c r="BE24" s="146">
        <f>IF(AND(AV24-$D$10&lt;50,$D$10-AV24&lt;=50),IF($D$10-AV24&lt;=50,ABS(($D$10-AV24)/50*AZ24*BA24),0),0)</f>
        <v>0</v>
      </c>
      <c r="BF24" s="146"/>
      <c r="BG24" s="146"/>
      <c r="BH24" s="141">
        <v>199</v>
      </c>
      <c r="BI24" s="143">
        <v>300</v>
      </c>
      <c r="BJ24" s="141">
        <v>50</v>
      </c>
      <c r="BK24" s="141" t="s">
        <v>39</v>
      </c>
      <c r="BL24" s="148">
        <v>3.6071428571428572</v>
      </c>
      <c r="BM24" s="149">
        <v>-67.928571428571445</v>
      </c>
      <c r="BN24" s="141">
        <f t="shared" si="19"/>
        <v>0</v>
      </c>
      <c r="BO24" s="141">
        <f t="shared" si="20"/>
        <v>0</v>
      </c>
      <c r="BP24" s="145">
        <f t="shared" si="21"/>
        <v>0</v>
      </c>
      <c r="BQ24" s="141">
        <f t="shared" si="22"/>
        <v>0</v>
      </c>
      <c r="BR24" s="145">
        <f t="shared" si="23"/>
        <v>0</v>
      </c>
      <c r="BS24" s="146">
        <f t="shared" si="7"/>
        <v>0</v>
      </c>
    </row>
    <row r="25" spans="1:71" x14ac:dyDescent="0.2">
      <c r="A25" s="4"/>
      <c r="B25" s="26" t="s">
        <v>57</v>
      </c>
      <c r="C25" s="9">
        <f>ROUND(SUM(AN14:AN17),0)</f>
        <v>0</v>
      </c>
      <c r="D25" s="9">
        <f>IF(OR($D$10&lt;50,$D$10&gt;500),0,ROUND((SUM(BD328:BD356)/2-SUM(BB328:BB356))*2*SUM(BE328:BE356)+SUM(BB328:BB356),0))</f>
        <v>0</v>
      </c>
      <c r="E25" s="10">
        <f t="shared" si="5"/>
        <v>0</v>
      </c>
      <c r="F25" s="4"/>
      <c r="G25" s="26" t="s">
        <v>57</v>
      </c>
      <c r="H25" s="9">
        <f>ROUND(SUM(AN14:AN17),0)</f>
        <v>0</v>
      </c>
      <c r="I25" s="9">
        <f>IF(OR($D$10&lt;50,$D$10&gt;500),0,ROUND((SUM(AP343:AP386)/2-SUM(AN343:AN386))*2*SUM(AQ343:AQ386)+SUM(AN343:AN386),0))</f>
        <v>0</v>
      </c>
      <c r="J25" s="10">
        <f t="shared" si="3"/>
        <v>0</v>
      </c>
      <c r="L25" s="209"/>
      <c r="M25" s="209"/>
      <c r="N25" s="209"/>
      <c r="O25" s="209"/>
      <c r="P25" s="209"/>
      <c r="Q25" s="209"/>
      <c r="R25" s="209"/>
      <c r="S25" s="209"/>
      <c r="T25" s="226"/>
      <c r="U25" s="209"/>
      <c r="V25" s="209"/>
      <c r="W25" s="209"/>
      <c r="X25" s="209"/>
      <c r="Y25" s="154"/>
      <c r="AA25" s="137"/>
      <c r="AB25" s="137"/>
      <c r="AC25" s="137"/>
      <c r="AD25" s="142"/>
      <c r="AE25" s="143">
        <v>300</v>
      </c>
      <c r="AF25" s="143">
        <v>400</v>
      </c>
      <c r="AG25" s="143">
        <v>50</v>
      </c>
      <c r="AH25" s="144" t="s">
        <v>39</v>
      </c>
      <c r="AI25" s="144" t="s">
        <v>40</v>
      </c>
      <c r="AJ25" s="143">
        <v>4.5449999999999999</v>
      </c>
      <c r="AK25" s="143">
        <v>-109.09</v>
      </c>
      <c r="AL25" s="141">
        <f t="shared" si="8"/>
        <v>0</v>
      </c>
      <c r="AM25" s="141">
        <f t="shared" si="9"/>
        <v>0</v>
      </c>
      <c r="AN25" s="145">
        <f t="shared" si="10"/>
        <v>0</v>
      </c>
      <c r="AO25" s="141">
        <f t="shared" si="11"/>
        <v>0</v>
      </c>
      <c r="AP25" s="145">
        <f t="shared" si="12"/>
        <v>0</v>
      </c>
      <c r="AQ25" s="146">
        <f t="shared" si="13"/>
        <v>0</v>
      </c>
      <c r="AR25" s="146"/>
      <c r="AS25" s="143"/>
      <c r="AT25" s="150">
        <v>304</v>
      </c>
      <c r="AU25" s="143">
        <v>400</v>
      </c>
      <c r="AV25" s="147">
        <v>50</v>
      </c>
      <c r="AW25" s="147" t="s">
        <v>39</v>
      </c>
      <c r="AX25" s="148">
        <v>4.7619047619047628</v>
      </c>
      <c r="AY25" s="149">
        <v>-96.000000000000057</v>
      </c>
      <c r="AZ25" s="141">
        <f t="shared" si="14"/>
        <v>0</v>
      </c>
      <c r="BA25" s="141">
        <f t="shared" si="15"/>
        <v>0</v>
      </c>
      <c r="BB25" s="145">
        <f t="shared" si="16"/>
        <v>0</v>
      </c>
      <c r="BC25" s="141">
        <f t="shared" si="17"/>
        <v>0</v>
      </c>
      <c r="BD25" s="145">
        <f t="shared" si="18"/>
        <v>0</v>
      </c>
      <c r="BE25" s="146">
        <f t="shared" si="6"/>
        <v>0</v>
      </c>
      <c r="BF25" s="146"/>
      <c r="BG25" s="146"/>
      <c r="BH25" s="141">
        <v>300</v>
      </c>
      <c r="BI25" s="143">
        <v>400</v>
      </c>
      <c r="BJ25" s="141">
        <v>50</v>
      </c>
      <c r="BK25" s="141" t="s">
        <v>39</v>
      </c>
      <c r="BL25" s="148">
        <v>5.2631578947368425</v>
      </c>
      <c r="BM25" s="149">
        <v>-236.84210526315792</v>
      </c>
      <c r="BN25" s="141">
        <f t="shared" si="19"/>
        <v>0</v>
      </c>
      <c r="BO25" s="141">
        <f t="shared" si="20"/>
        <v>0</v>
      </c>
      <c r="BP25" s="145">
        <f t="shared" si="21"/>
        <v>0</v>
      </c>
      <c r="BQ25" s="141">
        <f t="shared" si="22"/>
        <v>0</v>
      </c>
      <c r="BR25" s="145">
        <f t="shared" si="23"/>
        <v>0</v>
      </c>
      <c r="BS25" s="146">
        <f t="shared" si="7"/>
        <v>0</v>
      </c>
    </row>
    <row r="26" spans="1:71" x14ac:dyDescent="0.2">
      <c r="A26" s="4"/>
      <c r="B26" s="26" t="s">
        <v>59</v>
      </c>
      <c r="C26" s="9">
        <f>ROUND(SUM(AN18:AN19),0)</f>
        <v>0</v>
      </c>
      <c r="D26" s="9">
        <f>IF(OR($D$10&lt;50,$D$10&gt;500),0,ROUND((SUM(BD357:BD395)/2-SUM(BB357:BB395))*2*SUM(BE357:BE395)+SUM(BB357:BB395),0))</f>
        <v>0</v>
      </c>
      <c r="E26" s="10">
        <f t="shared" si="5"/>
        <v>0</v>
      </c>
      <c r="F26" s="4"/>
      <c r="G26" s="26" t="s">
        <v>59</v>
      </c>
      <c r="H26" s="9">
        <f>ROUND(SUM(AN18:AN19),0)</f>
        <v>0</v>
      </c>
      <c r="I26" s="9">
        <f>IF(OR($D$10&lt;50,$D$10&gt;500),0,ROUND((SUM(AP387:AP432)/2-SUM(AN387:AN432))*2*SUM(AQ387:AQ432)+SUM(AN387:AN432),0))</f>
        <v>0</v>
      </c>
      <c r="J26" s="10">
        <f t="shared" si="3"/>
        <v>0</v>
      </c>
      <c r="L26" s="209"/>
      <c r="M26" s="209"/>
      <c r="N26" s="209"/>
      <c r="O26" s="209"/>
      <c r="P26" s="209"/>
      <c r="Q26" s="209"/>
      <c r="R26" s="209"/>
      <c r="S26" s="209"/>
      <c r="T26" s="226"/>
      <c r="U26" s="209"/>
      <c r="V26" s="209"/>
      <c r="W26" s="209"/>
      <c r="X26" s="209"/>
      <c r="Y26" s="154"/>
      <c r="AA26" s="137"/>
      <c r="AB26" s="137"/>
      <c r="AC26" s="137"/>
      <c r="AD26" s="142"/>
      <c r="AE26" s="143">
        <v>50</v>
      </c>
      <c r="AF26" s="143">
        <v>233</v>
      </c>
      <c r="AG26" s="143">
        <v>100</v>
      </c>
      <c r="AH26" s="144" t="s">
        <v>39</v>
      </c>
      <c r="AI26" s="144" t="s">
        <v>40</v>
      </c>
      <c r="AJ26" s="143">
        <v>3.66</v>
      </c>
      <c r="AK26" s="143">
        <v>-4.9000000000000004</v>
      </c>
      <c r="AL26" s="141">
        <f t="shared" si="8"/>
        <v>0</v>
      </c>
      <c r="AM26" s="141">
        <f t="shared" si="9"/>
        <v>0</v>
      </c>
      <c r="AN26" s="145">
        <f t="shared" si="10"/>
        <v>0</v>
      </c>
      <c r="AO26" s="141">
        <f t="shared" si="11"/>
        <v>0</v>
      </c>
      <c r="AP26" s="145">
        <f t="shared" si="12"/>
        <v>0</v>
      </c>
      <c r="AQ26" s="146">
        <f t="shared" si="13"/>
        <v>0</v>
      </c>
      <c r="AR26" s="146"/>
      <c r="AS26" s="143"/>
      <c r="AT26" s="147">
        <v>49</v>
      </c>
      <c r="AU26" s="143">
        <v>100</v>
      </c>
      <c r="AV26" s="147">
        <v>100</v>
      </c>
      <c r="AW26" s="147" t="s">
        <v>39</v>
      </c>
      <c r="AX26" s="148">
        <v>2.6315789473684212</v>
      </c>
      <c r="AY26" s="149">
        <v>10.526315789473685</v>
      </c>
      <c r="AZ26" s="141">
        <f t="shared" si="14"/>
        <v>0</v>
      </c>
      <c r="BA26" s="141">
        <f t="shared" si="15"/>
        <v>0</v>
      </c>
      <c r="BB26" s="145">
        <f t="shared" si="16"/>
        <v>0</v>
      </c>
      <c r="BC26" s="141">
        <f t="shared" si="17"/>
        <v>0</v>
      </c>
      <c r="BD26" s="145">
        <f t="shared" si="18"/>
        <v>0</v>
      </c>
      <c r="BE26" s="146">
        <f t="shared" si="6"/>
        <v>0</v>
      </c>
      <c r="BF26" s="146"/>
      <c r="BG26" s="146"/>
      <c r="BH26" s="141">
        <v>50</v>
      </c>
      <c r="BI26" s="143">
        <v>98</v>
      </c>
      <c r="BJ26" s="141">
        <v>100</v>
      </c>
      <c r="BK26" s="141" t="s">
        <v>39</v>
      </c>
      <c r="BL26" s="148">
        <v>2.7222222222222223</v>
      </c>
      <c r="BM26" s="149">
        <v>0</v>
      </c>
      <c r="BN26" s="141">
        <f t="shared" si="19"/>
        <v>0</v>
      </c>
      <c r="BO26" s="141">
        <f t="shared" si="20"/>
        <v>0</v>
      </c>
      <c r="BP26" s="145">
        <f t="shared" si="21"/>
        <v>0</v>
      </c>
      <c r="BQ26" s="141">
        <f t="shared" si="22"/>
        <v>0</v>
      </c>
      <c r="BR26" s="145">
        <f t="shared" si="23"/>
        <v>0</v>
      </c>
      <c r="BS26" s="146">
        <f t="shared" si="7"/>
        <v>0</v>
      </c>
    </row>
    <row r="27" spans="1:71" x14ac:dyDescent="0.2">
      <c r="A27" s="4"/>
      <c r="B27" s="27" t="s">
        <v>61</v>
      </c>
      <c r="C27" s="11">
        <f>ROUND(SUM(AN20:AN21),0)</f>
        <v>0</v>
      </c>
      <c r="D27" s="11">
        <f>IF(OR($D$10&lt;50,$D$10&gt;500),0,ROUND((SUM(BD396:BD424)/2-SUM(BB396:BB424))*2*SUM(BE396:BE424)+SUM(BB396:BB424),0))</f>
        <v>0</v>
      </c>
      <c r="E27" s="12">
        <f t="shared" si="5"/>
        <v>0</v>
      </c>
      <c r="F27" s="4"/>
      <c r="G27" s="27" t="s">
        <v>61</v>
      </c>
      <c r="H27" s="11">
        <f>ROUND(SUM(AN20:AN21),0)</f>
        <v>0</v>
      </c>
      <c r="I27" s="11">
        <f>IF(OR($D$10&lt;50,$D$10&gt;500),0,ROUND((SUM(AP433:AP479)/2-SUM(AN433:AN479))*2*SUM(AQ433:AQ479)+SUM(AN433:AN479),0))</f>
        <v>0</v>
      </c>
      <c r="J27" s="12">
        <f t="shared" si="3"/>
        <v>0</v>
      </c>
      <c r="L27" s="209"/>
      <c r="M27" s="209"/>
      <c r="N27" s="209"/>
      <c r="O27" s="209"/>
      <c r="P27" s="209"/>
      <c r="Q27" s="209"/>
      <c r="R27" s="209"/>
      <c r="S27" s="209"/>
      <c r="T27" s="226"/>
      <c r="U27" s="209"/>
      <c r="V27" s="209"/>
      <c r="W27" s="209"/>
      <c r="X27" s="209"/>
      <c r="Y27" s="154"/>
      <c r="AA27" s="137"/>
      <c r="AB27" s="137"/>
      <c r="AC27" s="137"/>
      <c r="AD27" s="142"/>
      <c r="AE27" s="143">
        <v>233</v>
      </c>
      <c r="AF27" s="143">
        <v>325</v>
      </c>
      <c r="AG27" s="143">
        <v>100</v>
      </c>
      <c r="AH27" s="144" t="s">
        <v>39</v>
      </c>
      <c r="AI27" s="144" t="s">
        <v>40</v>
      </c>
      <c r="AJ27" s="143">
        <v>3.8330000000000002</v>
      </c>
      <c r="AK27" s="143">
        <v>-16.166</v>
      </c>
      <c r="AL27" s="141">
        <f t="shared" si="8"/>
        <v>0</v>
      </c>
      <c r="AM27" s="141">
        <f t="shared" si="9"/>
        <v>0</v>
      </c>
      <c r="AN27" s="145">
        <f t="shared" si="10"/>
        <v>0</v>
      </c>
      <c r="AO27" s="141">
        <f t="shared" si="11"/>
        <v>0</v>
      </c>
      <c r="AP27" s="145">
        <f t="shared" si="12"/>
        <v>0</v>
      </c>
      <c r="AQ27" s="146">
        <f t="shared" si="13"/>
        <v>0</v>
      </c>
      <c r="AR27" s="146"/>
      <c r="AS27" s="143"/>
      <c r="AT27" s="150">
        <v>100</v>
      </c>
      <c r="AU27" s="143">
        <v>202</v>
      </c>
      <c r="AV27" s="147">
        <v>100</v>
      </c>
      <c r="AW27" s="147" t="s">
        <v>39</v>
      </c>
      <c r="AX27" s="148">
        <v>3.9230769230769229</v>
      </c>
      <c r="AY27" s="149">
        <v>-33.384615384615387</v>
      </c>
      <c r="AZ27" s="141">
        <f t="shared" si="14"/>
        <v>0</v>
      </c>
      <c r="BA27" s="141">
        <f t="shared" si="15"/>
        <v>0</v>
      </c>
      <c r="BB27" s="145">
        <f t="shared" si="16"/>
        <v>0</v>
      </c>
      <c r="BC27" s="141">
        <f t="shared" si="17"/>
        <v>0</v>
      </c>
      <c r="BD27" s="145">
        <f t="shared" si="18"/>
        <v>0</v>
      </c>
      <c r="BE27" s="146">
        <f t="shared" si="6"/>
        <v>0</v>
      </c>
      <c r="BF27" s="146"/>
      <c r="BG27" s="146"/>
      <c r="BH27" s="141">
        <v>98</v>
      </c>
      <c r="BI27" s="143">
        <v>198</v>
      </c>
      <c r="BJ27" s="141">
        <v>100</v>
      </c>
      <c r="BK27" s="141" t="s">
        <v>39</v>
      </c>
      <c r="BL27" s="148">
        <v>3.125</v>
      </c>
      <c r="BM27" s="149">
        <v>-14.5</v>
      </c>
      <c r="BN27" s="141">
        <f t="shared" si="19"/>
        <v>0</v>
      </c>
      <c r="BO27" s="141">
        <f t="shared" si="20"/>
        <v>0</v>
      </c>
      <c r="BP27" s="145">
        <f t="shared" si="21"/>
        <v>0</v>
      </c>
      <c r="BQ27" s="141">
        <f t="shared" si="22"/>
        <v>0</v>
      </c>
      <c r="BR27" s="145">
        <f t="shared" si="23"/>
        <v>0</v>
      </c>
      <c r="BS27" s="146">
        <f t="shared" si="7"/>
        <v>0</v>
      </c>
    </row>
    <row r="28" spans="1:71" x14ac:dyDescent="0.2">
      <c r="A28" s="4"/>
      <c r="B28" s="17" t="s">
        <v>345</v>
      </c>
      <c r="C28" s="17"/>
      <c r="D28" s="17"/>
      <c r="E28" s="14"/>
      <c r="F28" s="4"/>
      <c r="G28" s="6"/>
      <c r="H28" s="6"/>
      <c r="I28" s="6"/>
      <c r="J28" s="6"/>
      <c r="L28" s="209"/>
      <c r="M28" s="209"/>
      <c r="N28" s="209"/>
      <c r="O28" s="209"/>
      <c r="P28" s="209"/>
      <c r="Q28" s="209"/>
      <c r="R28" s="209"/>
      <c r="S28" s="209"/>
      <c r="T28" s="226"/>
      <c r="U28" s="209"/>
      <c r="V28" s="209"/>
      <c r="W28" s="209"/>
      <c r="X28" s="209"/>
      <c r="Y28" s="154"/>
      <c r="AA28" s="137"/>
      <c r="AB28" s="137"/>
      <c r="AC28" s="137"/>
      <c r="AD28" s="142"/>
      <c r="AE28" s="143">
        <v>325</v>
      </c>
      <c r="AF28" s="143">
        <v>400</v>
      </c>
      <c r="AG28" s="143">
        <v>100</v>
      </c>
      <c r="AH28" s="144" t="s">
        <v>39</v>
      </c>
      <c r="AI28" s="144" t="s">
        <v>40</v>
      </c>
      <c r="AJ28" s="143">
        <v>3.9474</v>
      </c>
      <c r="AK28" s="143">
        <v>-26.315999999999999</v>
      </c>
      <c r="AL28" s="141">
        <f t="shared" si="8"/>
        <v>0</v>
      </c>
      <c r="AM28" s="141">
        <f t="shared" si="9"/>
        <v>0</v>
      </c>
      <c r="AN28" s="145">
        <f t="shared" si="10"/>
        <v>0</v>
      </c>
      <c r="AO28" s="141">
        <f t="shared" si="11"/>
        <v>0</v>
      </c>
      <c r="AP28" s="145">
        <f t="shared" si="12"/>
        <v>0</v>
      </c>
      <c r="AQ28" s="146">
        <f t="shared" si="13"/>
        <v>0</v>
      </c>
      <c r="AR28" s="146"/>
      <c r="AS28" s="143"/>
      <c r="AT28" s="150">
        <v>202</v>
      </c>
      <c r="AU28" s="143">
        <v>303</v>
      </c>
      <c r="AV28" s="147">
        <v>100</v>
      </c>
      <c r="AW28" s="147" t="s">
        <v>39</v>
      </c>
      <c r="AX28" s="148">
        <v>5.05</v>
      </c>
      <c r="AY28" s="149">
        <v>-101</v>
      </c>
      <c r="AZ28" s="141">
        <f t="shared" si="14"/>
        <v>0</v>
      </c>
      <c r="BA28" s="141">
        <f t="shared" si="15"/>
        <v>0</v>
      </c>
      <c r="BB28" s="145">
        <f t="shared" si="16"/>
        <v>0</v>
      </c>
      <c r="BC28" s="141">
        <f t="shared" si="17"/>
        <v>0</v>
      </c>
      <c r="BD28" s="145">
        <f>($C$10-AY28)/AX28*BA28*BC28</f>
        <v>0</v>
      </c>
      <c r="BE28" s="146">
        <f>IF(AND(AV28-$D$10&lt;50,$D$10-AV28&lt;=50),IF($D$10-AV28&lt;=50,ABS(($D$10-AV28)/50*AZ28*BA28),0),0)</f>
        <v>0</v>
      </c>
      <c r="BF28" s="146"/>
      <c r="BG28" s="146"/>
      <c r="BH28" s="141">
        <v>198</v>
      </c>
      <c r="BI28" s="143">
        <v>302</v>
      </c>
      <c r="BJ28" s="141">
        <v>100</v>
      </c>
      <c r="BK28" s="141" t="s">
        <v>39</v>
      </c>
      <c r="BL28" s="148">
        <v>3.25</v>
      </c>
      <c r="BM28" s="149">
        <v>-23</v>
      </c>
      <c r="BN28" s="141">
        <f t="shared" si="19"/>
        <v>0</v>
      </c>
      <c r="BO28" s="141">
        <f t="shared" si="20"/>
        <v>0</v>
      </c>
      <c r="BP28" s="145">
        <f t="shared" si="21"/>
        <v>0</v>
      </c>
      <c r="BQ28" s="141">
        <f t="shared" si="22"/>
        <v>0</v>
      </c>
      <c r="BR28" s="145">
        <f t="shared" si="23"/>
        <v>0</v>
      </c>
      <c r="BS28" s="146">
        <f t="shared" si="7"/>
        <v>0</v>
      </c>
    </row>
    <row r="29" spans="1:71" ht="16.5" thickBot="1" x14ac:dyDescent="0.3">
      <c r="A29" s="4"/>
      <c r="B29" s="62" t="s">
        <v>74</v>
      </c>
      <c r="C29" s="61"/>
      <c r="D29" s="17"/>
      <c r="E29" s="14"/>
      <c r="F29" s="4"/>
      <c r="G29" s="6"/>
      <c r="H29" s="6"/>
      <c r="I29" s="6"/>
      <c r="J29" s="6"/>
      <c r="L29" s="209"/>
      <c r="M29" s="209"/>
      <c r="N29" s="209"/>
      <c r="O29" s="209"/>
      <c r="P29" s="209"/>
      <c r="Q29" s="209"/>
      <c r="R29" s="209"/>
      <c r="S29" s="209"/>
      <c r="T29" s="226"/>
      <c r="U29" s="209"/>
      <c r="V29" s="209"/>
      <c r="W29" s="209"/>
      <c r="X29" s="209"/>
      <c r="Y29" s="154"/>
      <c r="AA29" s="137"/>
      <c r="AB29" s="137"/>
      <c r="AC29" s="137"/>
      <c r="AD29" s="142"/>
      <c r="AE29" s="143">
        <v>50</v>
      </c>
      <c r="AF29" s="143">
        <v>240</v>
      </c>
      <c r="AG29" s="143">
        <v>150</v>
      </c>
      <c r="AH29" s="144" t="s">
        <v>39</v>
      </c>
      <c r="AI29" s="144" t="s">
        <v>40</v>
      </c>
      <c r="AJ29" s="143">
        <v>3.3929999999999998</v>
      </c>
      <c r="AK29" s="143">
        <v>19.463999999999999</v>
      </c>
      <c r="AL29" s="141">
        <f t="shared" si="8"/>
        <v>0</v>
      </c>
      <c r="AM29" s="141">
        <f t="shared" si="9"/>
        <v>0</v>
      </c>
      <c r="AN29" s="145">
        <f t="shared" si="10"/>
        <v>0</v>
      </c>
      <c r="AO29" s="141">
        <f t="shared" si="11"/>
        <v>0</v>
      </c>
      <c r="AP29" s="145">
        <f t="shared" si="12"/>
        <v>0</v>
      </c>
      <c r="AQ29" s="146">
        <f t="shared" si="13"/>
        <v>0</v>
      </c>
      <c r="AR29" s="146"/>
      <c r="AS29" s="143"/>
      <c r="AT29" s="150">
        <v>303</v>
      </c>
      <c r="AU29" s="143">
        <v>400</v>
      </c>
      <c r="AV29" s="147">
        <v>100</v>
      </c>
      <c r="AW29" s="147" t="s">
        <v>39</v>
      </c>
      <c r="AX29" s="148">
        <v>4.8095238095238084</v>
      </c>
      <c r="AY29" s="149">
        <v>-81.761904761904702</v>
      </c>
      <c r="AZ29" s="141">
        <f t="shared" si="14"/>
        <v>0</v>
      </c>
      <c r="BA29" s="141">
        <f t="shared" si="15"/>
        <v>0</v>
      </c>
      <c r="BB29" s="145">
        <f t="shared" si="16"/>
        <v>0</v>
      </c>
      <c r="BC29" s="141">
        <f t="shared" si="17"/>
        <v>0</v>
      </c>
      <c r="BD29" s="145">
        <f t="shared" si="18"/>
        <v>0</v>
      </c>
      <c r="BE29" s="146">
        <f t="shared" si="6"/>
        <v>0</v>
      </c>
      <c r="BF29" s="146"/>
      <c r="BG29" s="146"/>
      <c r="BH29" s="141">
        <v>302</v>
      </c>
      <c r="BI29" s="143">
        <v>400</v>
      </c>
      <c r="BJ29" s="141">
        <v>100</v>
      </c>
      <c r="BK29" s="141" t="s">
        <v>39</v>
      </c>
      <c r="BL29" s="148">
        <v>3.3103448275862069</v>
      </c>
      <c r="BM29" s="149">
        <v>-29.034482758620697</v>
      </c>
      <c r="BN29" s="141">
        <f t="shared" si="19"/>
        <v>0</v>
      </c>
      <c r="BO29" s="141">
        <f t="shared" si="20"/>
        <v>0</v>
      </c>
      <c r="BP29" s="145">
        <f t="shared" si="21"/>
        <v>0</v>
      </c>
      <c r="BQ29" s="141">
        <f t="shared" si="22"/>
        <v>0</v>
      </c>
      <c r="BR29" s="145">
        <f t="shared" si="23"/>
        <v>0</v>
      </c>
      <c r="BS29" s="146">
        <f t="shared" si="7"/>
        <v>0</v>
      </c>
    </row>
    <row r="30" spans="1:71" ht="16.5" thickBot="1" x14ac:dyDescent="0.3">
      <c r="A30" s="4"/>
      <c r="B30" s="18" t="s">
        <v>71</v>
      </c>
      <c r="C30" s="19" t="s">
        <v>21</v>
      </c>
      <c r="D30" s="20" t="s">
        <v>19</v>
      </c>
      <c r="E30" s="21" t="s">
        <v>35</v>
      </c>
      <c r="F30" s="4"/>
      <c r="G30" s="360" t="s">
        <v>301</v>
      </c>
      <c r="H30" s="6"/>
      <c r="I30" s="6"/>
      <c r="J30" s="6"/>
      <c r="L30" s="209"/>
      <c r="M30" s="209"/>
      <c r="N30" s="209"/>
      <c r="O30" s="209"/>
      <c r="P30" s="209"/>
      <c r="Q30" s="209"/>
      <c r="R30" s="209"/>
      <c r="S30" s="209"/>
      <c r="T30" s="226"/>
      <c r="U30" s="209"/>
      <c r="V30" s="209"/>
      <c r="W30" s="209"/>
      <c r="X30" s="209"/>
      <c r="Y30" s="154"/>
      <c r="AA30" s="137"/>
      <c r="AB30" s="137"/>
      <c r="AC30" s="137"/>
      <c r="AD30" s="142"/>
      <c r="AE30" s="143">
        <v>240</v>
      </c>
      <c r="AF30" s="143">
        <v>290</v>
      </c>
      <c r="AG30" s="143">
        <v>150</v>
      </c>
      <c r="AH30" s="144" t="s">
        <v>39</v>
      </c>
      <c r="AI30" s="144" t="s">
        <v>40</v>
      </c>
      <c r="AJ30" s="143">
        <v>3.3330000000000002</v>
      </c>
      <c r="AK30" s="143">
        <v>23.332999999999998</v>
      </c>
      <c r="AL30" s="141">
        <f t="shared" si="8"/>
        <v>0</v>
      </c>
      <c r="AM30" s="141">
        <f t="shared" si="9"/>
        <v>0</v>
      </c>
      <c r="AN30" s="145">
        <f t="shared" si="10"/>
        <v>0</v>
      </c>
      <c r="AO30" s="141">
        <f t="shared" si="11"/>
        <v>0</v>
      </c>
      <c r="AP30" s="145">
        <f t="shared" si="12"/>
        <v>0</v>
      </c>
      <c r="AQ30" s="146">
        <f t="shared" si="13"/>
        <v>0</v>
      </c>
      <c r="AR30" s="146"/>
      <c r="AS30" s="143"/>
      <c r="AT30" s="147">
        <v>68</v>
      </c>
      <c r="AU30" s="143">
        <v>99</v>
      </c>
      <c r="AV30" s="147">
        <v>150</v>
      </c>
      <c r="AW30" s="147" t="s">
        <v>39</v>
      </c>
      <c r="AX30" s="148">
        <v>3.4137931034482758</v>
      </c>
      <c r="AY30" s="149">
        <v>0</v>
      </c>
      <c r="AZ30" s="141">
        <f t="shared" si="14"/>
        <v>0</v>
      </c>
      <c r="BA30" s="141">
        <f t="shared" si="15"/>
        <v>0</v>
      </c>
      <c r="BB30" s="145">
        <f t="shared" si="16"/>
        <v>0</v>
      </c>
      <c r="BC30" s="141">
        <f t="shared" si="17"/>
        <v>0</v>
      </c>
      <c r="BD30" s="145">
        <f t="shared" si="18"/>
        <v>0</v>
      </c>
      <c r="BE30" s="146">
        <f t="shared" si="6"/>
        <v>0</v>
      </c>
      <c r="BF30" s="146"/>
      <c r="BG30" s="146"/>
      <c r="BH30" s="141">
        <v>70</v>
      </c>
      <c r="BI30" s="143">
        <v>99</v>
      </c>
      <c r="BJ30" s="141">
        <v>150</v>
      </c>
      <c r="BK30" s="141" t="s">
        <v>39</v>
      </c>
      <c r="BL30" s="148">
        <v>2.8235294117647061</v>
      </c>
      <c r="BM30" s="149">
        <v>17.117647058823529</v>
      </c>
      <c r="BN30" s="141">
        <f t="shared" si="19"/>
        <v>0</v>
      </c>
      <c r="BO30" s="141">
        <f t="shared" si="20"/>
        <v>0</v>
      </c>
      <c r="BP30" s="145">
        <f t="shared" si="21"/>
        <v>0</v>
      </c>
      <c r="BQ30" s="141">
        <f t="shared" si="22"/>
        <v>0</v>
      </c>
      <c r="BR30" s="145">
        <f t="shared" si="23"/>
        <v>0</v>
      </c>
      <c r="BS30" s="146">
        <f t="shared" si="7"/>
        <v>0</v>
      </c>
    </row>
    <row r="31" spans="1:71" ht="13.5" thickBot="1" x14ac:dyDescent="0.25">
      <c r="A31" s="4"/>
      <c r="B31" s="22" t="s">
        <v>56</v>
      </c>
      <c r="C31" s="23" t="s">
        <v>20</v>
      </c>
      <c r="D31" s="23" t="s">
        <v>20</v>
      </c>
      <c r="E31" s="24" t="s">
        <v>36</v>
      </c>
      <c r="F31" s="4"/>
      <c r="G31" s="353" t="s">
        <v>342</v>
      </c>
      <c r="H31" s="6"/>
      <c r="I31" s="6"/>
      <c r="J31" s="6"/>
      <c r="L31" s="209"/>
      <c r="M31" s="209"/>
      <c r="N31" s="209"/>
      <c r="O31" s="209"/>
      <c r="P31" s="209"/>
      <c r="Q31" s="209"/>
      <c r="R31" s="209"/>
      <c r="S31" s="209"/>
      <c r="T31" s="226"/>
      <c r="U31" s="209"/>
      <c r="V31" s="209"/>
      <c r="W31" s="209"/>
      <c r="X31" s="209"/>
      <c r="Y31" s="154"/>
      <c r="AA31" s="137"/>
      <c r="AB31" s="137"/>
      <c r="AC31" s="137"/>
      <c r="AD31" s="142"/>
      <c r="AE31" s="143">
        <v>290</v>
      </c>
      <c r="AF31" s="143">
        <v>400</v>
      </c>
      <c r="AG31" s="143">
        <v>150</v>
      </c>
      <c r="AH31" s="144" t="s">
        <v>39</v>
      </c>
      <c r="AI31" s="144" t="s">
        <v>40</v>
      </c>
      <c r="AJ31" s="143">
        <v>4.0739999999999998</v>
      </c>
      <c r="AK31" s="143">
        <v>-35.926000000000002</v>
      </c>
      <c r="AL31" s="141">
        <f t="shared" si="8"/>
        <v>0</v>
      </c>
      <c r="AM31" s="141">
        <f t="shared" si="9"/>
        <v>0</v>
      </c>
      <c r="AN31" s="145">
        <f t="shared" si="10"/>
        <v>0</v>
      </c>
      <c r="AO31" s="141">
        <f t="shared" si="11"/>
        <v>0</v>
      </c>
      <c r="AP31" s="145">
        <f t="shared" si="12"/>
        <v>0</v>
      </c>
      <c r="AQ31" s="146">
        <f t="shared" si="13"/>
        <v>0</v>
      </c>
      <c r="AR31" s="146"/>
      <c r="AS31" s="143"/>
      <c r="AT31" s="150">
        <v>99</v>
      </c>
      <c r="AU31" s="143">
        <v>200</v>
      </c>
      <c r="AV31" s="147">
        <v>150</v>
      </c>
      <c r="AW31" s="147" t="s">
        <v>39</v>
      </c>
      <c r="AX31" s="148">
        <v>3.7407407407407409</v>
      </c>
      <c r="AY31" s="149">
        <v>-9.481481481481481</v>
      </c>
      <c r="AZ31" s="141">
        <f t="shared" si="14"/>
        <v>0</v>
      </c>
      <c r="BA31" s="141">
        <f t="shared" si="15"/>
        <v>0</v>
      </c>
      <c r="BB31" s="145">
        <f t="shared" si="16"/>
        <v>0</v>
      </c>
      <c r="BC31" s="141">
        <f t="shared" si="17"/>
        <v>0</v>
      </c>
      <c r="BD31" s="145">
        <f t="shared" si="18"/>
        <v>0</v>
      </c>
      <c r="BE31" s="146">
        <f t="shared" si="6"/>
        <v>0</v>
      </c>
      <c r="BF31" s="146"/>
      <c r="BG31" s="146"/>
      <c r="BH31" s="141">
        <v>99</v>
      </c>
      <c r="BI31" s="143">
        <v>197</v>
      </c>
      <c r="BJ31" s="141">
        <v>150</v>
      </c>
      <c r="BK31" s="141" t="s">
        <v>39</v>
      </c>
      <c r="BL31" s="148">
        <v>3.2666666666666666</v>
      </c>
      <c r="BM31" s="149">
        <v>4.2666666666666657</v>
      </c>
      <c r="BN31" s="141">
        <f t="shared" si="19"/>
        <v>0</v>
      </c>
      <c r="BO31" s="141">
        <f t="shared" si="20"/>
        <v>0</v>
      </c>
      <c r="BP31" s="145">
        <f t="shared" si="21"/>
        <v>0</v>
      </c>
      <c r="BQ31" s="141">
        <f t="shared" si="22"/>
        <v>0</v>
      </c>
      <c r="BR31" s="145">
        <f t="shared" si="23"/>
        <v>0</v>
      </c>
      <c r="BS31" s="146">
        <f t="shared" si="7"/>
        <v>0</v>
      </c>
    </row>
    <row r="32" spans="1:71" x14ac:dyDescent="0.2">
      <c r="A32" s="4"/>
      <c r="B32" s="25" t="s">
        <v>39</v>
      </c>
      <c r="C32" s="7">
        <f>ROUND(AN2,0)</f>
        <v>0</v>
      </c>
      <c r="D32" s="7">
        <f>IF(OR($D$10&lt;50,$D$10&gt;500),0,ROUND((SUM(BR22:BR50)/2-SUM(BP22:BP50))*2*SUM(BS22:BS50)+SUM(BP22:BP50),0))</f>
        <v>0</v>
      </c>
      <c r="E32" s="8">
        <f t="shared" ref="E32:E43" si="24">D32-$E$10</f>
        <v>0</v>
      </c>
      <c r="F32" s="4"/>
      <c r="G32" s="353" t="s">
        <v>302</v>
      </c>
      <c r="H32" s="6"/>
      <c r="I32" s="6"/>
      <c r="J32" s="6"/>
      <c r="L32" s="209"/>
      <c r="M32" s="209"/>
      <c r="N32" s="209"/>
      <c r="O32" s="209"/>
      <c r="P32" s="209"/>
      <c r="Q32" s="209"/>
      <c r="R32" s="209"/>
      <c r="S32" s="209"/>
      <c r="T32" s="226"/>
      <c r="U32" s="209"/>
      <c r="V32" s="209"/>
      <c r="W32" s="209"/>
      <c r="X32" s="209"/>
      <c r="Y32" s="154"/>
      <c r="AA32" s="137"/>
      <c r="AB32" s="137"/>
      <c r="AC32" s="137"/>
      <c r="AD32" s="142"/>
      <c r="AE32" s="143">
        <v>248</v>
      </c>
      <c r="AF32" s="143">
        <v>264</v>
      </c>
      <c r="AG32" s="143">
        <v>200</v>
      </c>
      <c r="AH32" s="144" t="s">
        <v>39</v>
      </c>
      <c r="AI32" s="144" t="s">
        <v>40</v>
      </c>
      <c r="AJ32" s="143">
        <v>3.2</v>
      </c>
      <c r="AK32" s="143">
        <v>40</v>
      </c>
      <c r="AL32" s="141">
        <f t="shared" si="8"/>
        <v>0</v>
      </c>
      <c r="AM32" s="141">
        <f t="shared" si="9"/>
        <v>0</v>
      </c>
      <c r="AN32" s="145">
        <f t="shared" si="10"/>
        <v>0</v>
      </c>
      <c r="AO32" s="141">
        <f t="shared" si="11"/>
        <v>0</v>
      </c>
      <c r="AP32" s="145">
        <f t="shared" si="12"/>
        <v>0</v>
      </c>
      <c r="AQ32" s="146">
        <f t="shared" si="13"/>
        <v>0</v>
      </c>
      <c r="AR32" s="146"/>
      <c r="AS32" s="143"/>
      <c r="AT32" s="150">
        <v>200</v>
      </c>
      <c r="AU32" s="143">
        <v>304</v>
      </c>
      <c r="AV32" s="147">
        <v>150</v>
      </c>
      <c r="AW32" s="147" t="s">
        <v>39</v>
      </c>
      <c r="AX32" s="148">
        <v>5.2</v>
      </c>
      <c r="AY32" s="149">
        <v>-91.2</v>
      </c>
      <c r="AZ32" s="141">
        <f t="shared" si="14"/>
        <v>0</v>
      </c>
      <c r="BA32" s="141">
        <f t="shared" si="15"/>
        <v>0</v>
      </c>
      <c r="BB32" s="145">
        <f t="shared" si="16"/>
        <v>0</v>
      </c>
      <c r="BC32" s="141">
        <f t="shared" si="17"/>
        <v>0</v>
      </c>
      <c r="BD32" s="145">
        <f t="shared" si="18"/>
        <v>0</v>
      </c>
      <c r="BE32" s="146">
        <f t="shared" si="6"/>
        <v>0</v>
      </c>
      <c r="BF32" s="146"/>
      <c r="BG32" s="146"/>
      <c r="BH32" s="141">
        <v>197</v>
      </c>
      <c r="BI32" s="143">
        <v>299</v>
      </c>
      <c r="BJ32" s="141">
        <v>150</v>
      </c>
      <c r="BK32" s="141" t="s">
        <v>39</v>
      </c>
      <c r="BL32" s="148">
        <v>3.1875</v>
      </c>
      <c r="BM32" s="149">
        <v>8.9375</v>
      </c>
      <c r="BN32" s="141">
        <f t="shared" si="19"/>
        <v>0</v>
      </c>
      <c r="BO32" s="141">
        <f t="shared" si="20"/>
        <v>0</v>
      </c>
      <c r="BP32" s="145">
        <f t="shared" si="21"/>
        <v>0</v>
      </c>
      <c r="BQ32" s="141">
        <f t="shared" si="22"/>
        <v>0</v>
      </c>
      <c r="BR32" s="145">
        <f t="shared" si="23"/>
        <v>0</v>
      </c>
      <c r="BS32" s="146">
        <f t="shared" si="7"/>
        <v>0</v>
      </c>
    </row>
    <row r="33" spans="1:71" x14ac:dyDescent="0.2">
      <c r="A33" s="4"/>
      <c r="B33" s="26" t="s">
        <v>41</v>
      </c>
      <c r="C33" s="7">
        <f t="shared" ref="C33:C38" si="25">ROUND(AN3,0)</f>
        <v>0</v>
      </c>
      <c r="D33" s="9">
        <f>IF(OR($D$10&lt;50,$D$10&gt;500),0,ROUND((SUM(BR51:BR80)/2-SUM(BP51:BP80))*2*SUM(BS51:BS80)+SUM(BP51:BP80),0))</f>
        <v>0</v>
      </c>
      <c r="E33" s="10">
        <f t="shared" si="24"/>
        <v>0</v>
      </c>
      <c r="F33" s="4"/>
      <c r="G33" s="353" t="s">
        <v>346</v>
      </c>
      <c r="H33" s="6"/>
      <c r="I33" s="6"/>
      <c r="J33" s="6"/>
      <c r="L33" s="209"/>
      <c r="M33" s="209"/>
      <c r="N33" s="209"/>
      <c r="O33" s="209"/>
      <c r="P33" s="209"/>
      <c r="Q33" s="209"/>
      <c r="R33" s="209"/>
      <c r="S33" s="209"/>
      <c r="T33" s="226"/>
      <c r="U33" s="209"/>
      <c r="V33" s="209"/>
      <c r="W33" s="209"/>
      <c r="X33" s="209"/>
      <c r="Y33" s="154"/>
      <c r="AA33" s="137"/>
      <c r="AB33" s="137"/>
      <c r="AC33" s="137"/>
      <c r="AD33" s="142"/>
      <c r="AE33" s="143">
        <v>264</v>
      </c>
      <c r="AF33" s="143">
        <v>300</v>
      </c>
      <c r="AG33" s="143">
        <v>200</v>
      </c>
      <c r="AH33" s="144" t="s">
        <v>39</v>
      </c>
      <c r="AI33" s="144" t="s">
        <v>40</v>
      </c>
      <c r="AJ33" s="143">
        <v>3.6</v>
      </c>
      <c r="AK33" s="143">
        <v>12</v>
      </c>
      <c r="AL33" s="141">
        <f t="shared" si="8"/>
        <v>0</v>
      </c>
      <c r="AM33" s="141">
        <f t="shared" si="9"/>
        <v>0</v>
      </c>
      <c r="AN33" s="145">
        <f t="shared" si="10"/>
        <v>0</v>
      </c>
      <c r="AO33" s="141">
        <f t="shared" si="11"/>
        <v>0</v>
      </c>
      <c r="AP33" s="145">
        <f t="shared" si="12"/>
        <v>0</v>
      </c>
      <c r="AQ33" s="146">
        <f t="shared" si="13"/>
        <v>0</v>
      </c>
      <c r="AR33" s="146"/>
      <c r="AS33" s="143"/>
      <c r="AT33" s="150">
        <v>304</v>
      </c>
      <c r="AU33" s="143">
        <v>400</v>
      </c>
      <c r="AV33" s="147">
        <v>150</v>
      </c>
      <c r="AW33" s="147" t="s">
        <v>39</v>
      </c>
      <c r="AX33" s="148">
        <v>4.3333333333333321</v>
      </c>
      <c r="AY33" s="149">
        <v>-25.333333333333258</v>
      </c>
      <c r="AZ33" s="141">
        <f t="shared" si="14"/>
        <v>0</v>
      </c>
      <c r="BA33" s="141">
        <f t="shared" si="15"/>
        <v>0</v>
      </c>
      <c r="BB33" s="145">
        <f t="shared" si="16"/>
        <v>0</v>
      </c>
      <c r="BC33" s="141">
        <f t="shared" si="17"/>
        <v>0</v>
      </c>
      <c r="BD33" s="145">
        <f t="shared" si="18"/>
        <v>0</v>
      </c>
      <c r="BE33" s="146">
        <f t="shared" si="6"/>
        <v>0</v>
      </c>
      <c r="BF33" s="146"/>
      <c r="BG33" s="146"/>
      <c r="BH33" s="141">
        <v>299</v>
      </c>
      <c r="BI33" s="143">
        <v>400</v>
      </c>
      <c r="BJ33" s="141">
        <v>150</v>
      </c>
      <c r="BK33" s="141" t="s">
        <v>39</v>
      </c>
      <c r="BL33" s="148">
        <v>3.2</v>
      </c>
      <c r="BM33" s="149">
        <v>7.8000000000000114</v>
      </c>
      <c r="BN33" s="141">
        <f t="shared" si="19"/>
        <v>0</v>
      </c>
      <c r="BO33" s="141">
        <f t="shared" si="20"/>
        <v>0</v>
      </c>
      <c r="BP33" s="145">
        <f t="shared" si="21"/>
        <v>0</v>
      </c>
      <c r="BQ33" s="141">
        <f t="shared" si="22"/>
        <v>0</v>
      </c>
      <c r="BR33" s="145">
        <f t="shared" si="23"/>
        <v>0</v>
      </c>
      <c r="BS33" s="146">
        <f t="shared" si="7"/>
        <v>0</v>
      </c>
    </row>
    <row r="34" spans="1:71" x14ac:dyDescent="0.2">
      <c r="A34" s="4"/>
      <c r="B34" s="26" t="s">
        <v>43</v>
      </c>
      <c r="C34" s="7">
        <f t="shared" si="25"/>
        <v>0</v>
      </c>
      <c r="D34" s="9">
        <f>IF(OR($D$10&lt;50,$D$10&gt;500),0,ROUND((SUM(BR81:BR113)/2-SUM(BP81:BP113))*2*SUM(BS81:BS113)+SUM(BP81:BP113),0))</f>
        <v>0</v>
      </c>
      <c r="E34" s="10">
        <f t="shared" si="24"/>
        <v>0</v>
      </c>
      <c r="F34" s="4"/>
      <c r="G34" s="353" t="s">
        <v>326</v>
      </c>
      <c r="H34" s="6"/>
      <c r="I34" s="6"/>
      <c r="J34" s="6"/>
      <c r="L34" s="209"/>
      <c r="M34" s="209"/>
      <c r="N34" s="209"/>
      <c r="O34" s="209"/>
      <c r="P34" s="209"/>
      <c r="Q34" s="209"/>
      <c r="R34" s="209"/>
      <c r="S34" s="209"/>
      <c r="T34" s="226"/>
      <c r="U34" s="209"/>
      <c r="V34" s="209"/>
      <c r="W34" s="209"/>
      <c r="X34" s="209"/>
      <c r="Y34" s="154"/>
      <c r="AA34" s="137"/>
      <c r="AB34" s="137"/>
      <c r="AC34" s="137"/>
      <c r="AD34" s="142"/>
      <c r="AE34" s="143">
        <v>300</v>
      </c>
      <c r="AF34" s="143">
        <v>340</v>
      </c>
      <c r="AG34" s="143">
        <v>200</v>
      </c>
      <c r="AH34" s="144" t="s">
        <v>39</v>
      </c>
      <c r="AI34" s="144" t="s">
        <v>40</v>
      </c>
      <c r="AJ34" s="143">
        <v>3.6360000000000001</v>
      </c>
      <c r="AK34" s="143">
        <v>9.09</v>
      </c>
      <c r="AL34" s="141">
        <f t="shared" si="8"/>
        <v>0</v>
      </c>
      <c r="AM34" s="141">
        <f t="shared" si="9"/>
        <v>0</v>
      </c>
      <c r="AN34" s="145">
        <f t="shared" si="10"/>
        <v>0</v>
      </c>
      <c r="AO34" s="141">
        <f t="shared" si="11"/>
        <v>0</v>
      </c>
      <c r="AP34" s="145">
        <f t="shared" si="12"/>
        <v>0</v>
      </c>
      <c r="AQ34" s="146">
        <f t="shared" si="13"/>
        <v>0</v>
      </c>
      <c r="AR34" s="146"/>
      <c r="AS34" s="143"/>
      <c r="AT34" s="147">
        <v>85</v>
      </c>
      <c r="AU34" s="143">
        <v>97</v>
      </c>
      <c r="AV34" s="147">
        <v>200</v>
      </c>
      <c r="AW34" s="147" t="s">
        <v>39</v>
      </c>
      <c r="AX34" s="148">
        <v>4.4090909090909092</v>
      </c>
      <c r="AY34" s="149">
        <v>0</v>
      </c>
      <c r="AZ34" s="141">
        <f t="shared" si="14"/>
        <v>0</v>
      </c>
      <c r="BA34" s="141">
        <f t="shared" si="15"/>
        <v>0</v>
      </c>
      <c r="BB34" s="145">
        <f t="shared" si="16"/>
        <v>0</v>
      </c>
      <c r="BC34" s="141">
        <f t="shared" si="17"/>
        <v>0</v>
      </c>
      <c r="BD34" s="145">
        <f t="shared" si="18"/>
        <v>0</v>
      </c>
      <c r="BE34" s="146">
        <f t="shared" si="6"/>
        <v>0</v>
      </c>
      <c r="BF34" s="146"/>
      <c r="BG34" s="146"/>
      <c r="BH34" s="141">
        <v>99</v>
      </c>
      <c r="BI34" s="143">
        <v>198</v>
      </c>
      <c r="BJ34" s="141">
        <v>200</v>
      </c>
      <c r="BK34" s="141" t="s">
        <v>39</v>
      </c>
      <c r="BL34" s="148">
        <v>3.2333333333333334</v>
      </c>
      <c r="BM34" s="149">
        <v>29.86666666666666</v>
      </c>
      <c r="BN34" s="141">
        <f t="shared" si="19"/>
        <v>0</v>
      </c>
      <c r="BO34" s="141">
        <f t="shared" si="20"/>
        <v>0</v>
      </c>
      <c r="BP34" s="145">
        <f t="shared" si="21"/>
        <v>0</v>
      </c>
      <c r="BQ34" s="141">
        <f t="shared" si="22"/>
        <v>0</v>
      </c>
      <c r="BR34" s="145">
        <f t="shared" si="23"/>
        <v>0</v>
      </c>
      <c r="BS34" s="146">
        <f t="shared" si="7"/>
        <v>0</v>
      </c>
    </row>
    <row r="35" spans="1:71" x14ac:dyDescent="0.2">
      <c r="A35" s="4"/>
      <c r="B35" s="26" t="s">
        <v>45</v>
      </c>
      <c r="C35" s="7">
        <f t="shared" si="25"/>
        <v>0</v>
      </c>
      <c r="D35" s="9">
        <f>IF(OR($D$10&lt;50,$D$10&gt;500),0,ROUND((SUM(BR114:BR148)/2-SUM(BP114:BP148))*2*SUM(BS114:BS148)+SUM(BP114:BP148),0))</f>
        <v>0</v>
      </c>
      <c r="E35" s="10">
        <f t="shared" si="24"/>
        <v>0</v>
      </c>
      <c r="F35" s="4"/>
      <c r="G35" s="353" t="s">
        <v>304</v>
      </c>
      <c r="H35" s="6"/>
      <c r="I35" s="6"/>
      <c r="J35" s="6"/>
      <c r="L35" s="209"/>
      <c r="M35" s="209"/>
      <c r="N35" s="209"/>
      <c r="O35" s="209"/>
      <c r="P35" s="209"/>
      <c r="Q35" s="209"/>
      <c r="R35" s="209"/>
      <c r="S35" s="209"/>
      <c r="T35" s="226"/>
      <c r="U35" s="209"/>
      <c r="V35" s="209"/>
      <c r="W35" s="209"/>
      <c r="X35" s="209"/>
      <c r="Y35" s="154"/>
      <c r="AA35" s="137"/>
      <c r="AB35" s="137"/>
      <c r="AC35" s="137"/>
      <c r="AD35" s="142"/>
      <c r="AE35" s="143">
        <v>340</v>
      </c>
      <c r="AF35" s="143">
        <v>400</v>
      </c>
      <c r="AG35" s="143">
        <v>200</v>
      </c>
      <c r="AH35" s="144" t="s">
        <v>39</v>
      </c>
      <c r="AI35" s="144" t="s">
        <v>40</v>
      </c>
      <c r="AJ35" s="143">
        <v>4.2859999999999996</v>
      </c>
      <c r="AK35" s="143">
        <v>-50</v>
      </c>
      <c r="AL35" s="141">
        <f t="shared" si="8"/>
        <v>0</v>
      </c>
      <c r="AM35" s="141">
        <f t="shared" si="9"/>
        <v>0</v>
      </c>
      <c r="AN35" s="145">
        <f t="shared" si="10"/>
        <v>0</v>
      </c>
      <c r="AO35" s="141">
        <f t="shared" si="11"/>
        <v>0</v>
      </c>
      <c r="AP35" s="145">
        <f t="shared" si="12"/>
        <v>0</v>
      </c>
      <c r="AQ35" s="146">
        <f t="shared" si="13"/>
        <v>0</v>
      </c>
      <c r="AR35" s="146"/>
      <c r="AS35" s="143"/>
      <c r="AT35" s="150">
        <v>97</v>
      </c>
      <c r="AU35" s="143">
        <v>198</v>
      </c>
      <c r="AV35" s="147">
        <v>200</v>
      </c>
      <c r="AW35" s="147" t="s">
        <v>39</v>
      </c>
      <c r="AX35" s="148">
        <v>3.4827586206896552</v>
      </c>
      <c r="AY35" s="149">
        <v>20.379310344827587</v>
      </c>
      <c r="AZ35" s="141">
        <f t="shared" si="14"/>
        <v>0</v>
      </c>
      <c r="BA35" s="141">
        <f t="shared" si="15"/>
        <v>0</v>
      </c>
      <c r="BB35" s="145">
        <f t="shared" si="16"/>
        <v>0</v>
      </c>
      <c r="BC35" s="141">
        <f t="shared" si="17"/>
        <v>0</v>
      </c>
      <c r="BD35" s="145">
        <f t="shared" si="18"/>
        <v>0</v>
      </c>
      <c r="BE35" s="146">
        <f t="shared" si="6"/>
        <v>0</v>
      </c>
      <c r="BF35" s="146"/>
      <c r="BG35" s="146"/>
      <c r="BH35" s="141">
        <v>198</v>
      </c>
      <c r="BI35" s="143">
        <v>299</v>
      </c>
      <c r="BJ35" s="141">
        <v>200</v>
      </c>
      <c r="BK35" s="141" t="s">
        <v>39</v>
      </c>
      <c r="BL35" s="148">
        <v>3.3666666666666667</v>
      </c>
      <c r="BM35" s="149">
        <v>22.933333333333337</v>
      </c>
      <c r="BN35" s="141">
        <f t="shared" si="19"/>
        <v>0</v>
      </c>
      <c r="BO35" s="141">
        <f t="shared" si="20"/>
        <v>0</v>
      </c>
      <c r="BP35" s="145">
        <f t="shared" si="21"/>
        <v>0</v>
      </c>
      <c r="BQ35" s="141">
        <f t="shared" si="22"/>
        <v>0</v>
      </c>
      <c r="BR35" s="145">
        <f t="shared" si="23"/>
        <v>0</v>
      </c>
      <c r="BS35" s="146">
        <f t="shared" si="7"/>
        <v>0</v>
      </c>
    </row>
    <row r="36" spans="1:71" x14ac:dyDescent="0.2">
      <c r="A36" s="4"/>
      <c r="B36" s="26" t="s">
        <v>47</v>
      </c>
      <c r="C36" s="7">
        <f t="shared" si="25"/>
        <v>0</v>
      </c>
      <c r="D36" s="9">
        <f>IF(OR($D$10&lt;50,$D$10&gt;500),0,ROUND((SUM(BR149:BR184)/2-SUM(BP149:BP184))*2*SUM(BS149:BS184)+SUM(BP149:BP184),0))</f>
        <v>0</v>
      </c>
      <c r="E36" s="10">
        <f t="shared" si="24"/>
        <v>0</v>
      </c>
      <c r="F36" s="4"/>
      <c r="G36" s="353" t="s">
        <v>305</v>
      </c>
      <c r="H36" s="6"/>
      <c r="I36" s="6"/>
      <c r="J36" s="6"/>
      <c r="L36" s="209"/>
      <c r="M36" s="209"/>
      <c r="N36" s="209"/>
      <c r="O36" s="209"/>
      <c r="P36" s="209"/>
      <c r="Q36" s="209"/>
      <c r="R36" s="209"/>
      <c r="S36" s="209"/>
      <c r="T36" s="226"/>
      <c r="U36" s="209"/>
      <c r="V36" s="209"/>
      <c r="W36" s="209"/>
      <c r="X36" s="209"/>
      <c r="Y36" s="154"/>
      <c r="AA36" s="137"/>
      <c r="AB36" s="137"/>
      <c r="AC36" s="137"/>
      <c r="AD36" s="142"/>
      <c r="AE36" s="143">
        <v>258</v>
      </c>
      <c r="AF36" s="143">
        <v>300</v>
      </c>
      <c r="AG36" s="143">
        <v>250</v>
      </c>
      <c r="AH36" s="144" t="s">
        <v>39</v>
      </c>
      <c r="AI36" s="144" t="s">
        <v>40</v>
      </c>
      <c r="AJ36" s="143">
        <v>3.8180000000000001</v>
      </c>
      <c r="AK36" s="143">
        <v>9.8179999999999996</v>
      </c>
      <c r="AL36" s="141">
        <f t="shared" si="8"/>
        <v>0</v>
      </c>
      <c r="AM36" s="141">
        <f t="shared" si="9"/>
        <v>0</v>
      </c>
      <c r="AN36" s="145">
        <f t="shared" si="10"/>
        <v>0</v>
      </c>
      <c r="AO36" s="141">
        <f t="shared" si="11"/>
        <v>0</v>
      </c>
      <c r="AP36" s="145">
        <f t="shared" si="12"/>
        <v>0</v>
      </c>
      <c r="AQ36" s="146">
        <f t="shared" si="13"/>
        <v>0</v>
      </c>
      <c r="AR36" s="146"/>
      <c r="AS36" s="143"/>
      <c r="AT36" s="150">
        <v>198</v>
      </c>
      <c r="AU36" s="143">
        <v>301</v>
      </c>
      <c r="AV36" s="147">
        <v>200</v>
      </c>
      <c r="AW36" s="147" t="s">
        <v>39</v>
      </c>
      <c r="AX36" s="148">
        <v>4.9047619047619051</v>
      </c>
      <c r="AY36" s="149">
        <v>-52.142857142857167</v>
      </c>
      <c r="AZ36" s="141">
        <f t="shared" si="14"/>
        <v>0</v>
      </c>
      <c r="BA36" s="141">
        <f t="shared" si="15"/>
        <v>0</v>
      </c>
      <c r="BB36" s="145">
        <f t="shared" si="16"/>
        <v>0</v>
      </c>
      <c r="BC36" s="141">
        <f t="shared" si="17"/>
        <v>0</v>
      </c>
      <c r="BD36" s="145">
        <f t="shared" si="18"/>
        <v>0</v>
      </c>
      <c r="BE36" s="146">
        <f t="shared" si="6"/>
        <v>0</v>
      </c>
      <c r="BF36" s="146"/>
      <c r="BG36" s="146"/>
      <c r="BH36" s="141">
        <v>299</v>
      </c>
      <c r="BI36" s="143">
        <v>400</v>
      </c>
      <c r="BJ36" s="141">
        <v>200</v>
      </c>
      <c r="BK36" s="141" t="s">
        <v>39</v>
      </c>
      <c r="BL36" s="148">
        <v>3.3666666666666667</v>
      </c>
      <c r="BM36" s="149">
        <v>22.933333333333337</v>
      </c>
      <c r="BN36" s="141">
        <f t="shared" si="19"/>
        <v>0</v>
      </c>
      <c r="BO36" s="141">
        <f t="shared" si="20"/>
        <v>0</v>
      </c>
      <c r="BP36" s="145">
        <f t="shared" si="21"/>
        <v>0</v>
      </c>
      <c r="BQ36" s="141">
        <f t="shared" si="22"/>
        <v>0</v>
      </c>
      <c r="BR36" s="145">
        <f t="shared" si="23"/>
        <v>0</v>
      </c>
      <c r="BS36" s="146">
        <f t="shared" si="7"/>
        <v>0</v>
      </c>
    </row>
    <row r="37" spans="1:71" x14ac:dyDescent="0.2">
      <c r="A37" s="4"/>
      <c r="B37" s="26" t="s">
        <v>49</v>
      </c>
      <c r="C37" s="7">
        <f t="shared" si="25"/>
        <v>0</v>
      </c>
      <c r="D37" s="9">
        <f>IF(OR($D$10&lt;50,$D$10&gt;500),0,ROUND((SUM(BR185:BR220)/2-SUM(BP185:BP220))*2*SUM(BS185:BS220)+SUM(BP185:BP220),0))</f>
        <v>0</v>
      </c>
      <c r="E37" s="10">
        <f t="shared" si="24"/>
        <v>0</v>
      </c>
      <c r="F37" s="4"/>
      <c r="G37" s="353" t="s">
        <v>331</v>
      </c>
      <c r="H37" s="6"/>
      <c r="I37" s="6"/>
      <c r="J37" s="6"/>
      <c r="L37" s="209"/>
      <c r="M37" s="209"/>
      <c r="N37" s="209"/>
      <c r="O37" s="209"/>
      <c r="P37" s="209"/>
      <c r="Q37" s="209"/>
      <c r="R37" s="209"/>
      <c r="S37" s="209"/>
      <c r="T37" s="226"/>
      <c r="U37" s="209"/>
      <c r="V37" s="209"/>
      <c r="W37" s="209"/>
      <c r="X37" s="209"/>
      <c r="Y37" s="154"/>
      <c r="AA37" s="137"/>
      <c r="AB37" s="137"/>
      <c r="AC37" s="137"/>
      <c r="AD37" s="142"/>
      <c r="AE37" s="143">
        <v>300</v>
      </c>
      <c r="AF37" s="143">
        <v>358</v>
      </c>
      <c r="AG37" s="143">
        <v>250</v>
      </c>
      <c r="AH37" s="144" t="s">
        <v>39</v>
      </c>
      <c r="AI37" s="144" t="s">
        <v>40</v>
      </c>
      <c r="AJ37" s="143">
        <v>3.8660000000000001</v>
      </c>
      <c r="AK37" s="143">
        <v>6.133</v>
      </c>
      <c r="AL37" s="141">
        <f t="shared" si="8"/>
        <v>0</v>
      </c>
      <c r="AM37" s="141">
        <f t="shared" si="9"/>
        <v>0</v>
      </c>
      <c r="AN37" s="145">
        <f t="shared" si="10"/>
        <v>0</v>
      </c>
      <c r="AO37" s="141">
        <f t="shared" si="11"/>
        <v>0</v>
      </c>
      <c r="AP37" s="145">
        <f t="shared" si="12"/>
        <v>0</v>
      </c>
      <c r="AQ37" s="146">
        <f t="shared" si="13"/>
        <v>0</v>
      </c>
      <c r="AR37" s="146"/>
      <c r="AS37" s="143"/>
      <c r="AT37" s="150">
        <v>301</v>
      </c>
      <c r="AU37" s="143">
        <v>400</v>
      </c>
      <c r="AV37" s="147">
        <v>200</v>
      </c>
      <c r="AW37" s="147" t="s">
        <v>39</v>
      </c>
      <c r="AX37" s="148">
        <v>4.45</v>
      </c>
      <c r="AY37" s="149">
        <v>-19.399999999999999</v>
      </c>
      <c r="AZ37" s="141">
        <f t="shared" si="14"/>
        <v>0</v>
      </c>
      <c r="BA37" s="141">
        <f t="shared" si="15"/>
        <v>0</v>
      </c>
      <c r="BB37" s="145">
        <f t="shared" si="16"/>
        <v>0</v>
      </c>
      <c r="BC37" s="141">
        <f t="shared" si="17"/>
        <v>0</v>
      </c>
      <c r="BD37" s="145">
        <f t="shared" si="18"/>
        <v>0</v>
      </c>
      <c r="BE37" s="146">
        <f t="shared" si="6"/>
        <v>0</v>
      </c>
      <c r="BF37" s="146"/>
      <c r="BG37" s="146"/>
      <c r="BH37" s="141">
        <v>110</v>
      </c>
      <c r="BI37" s="143">
        <v>200</v>
      </c>
      <c r="BJ37" s="141">
        <v>250</v>
      </c>
      <c r="BK37" s="141" t="s">
        <v>39</v>
      </c>
      <c r="BL37" s="148">
        <v>3.3448275862068964</v>
      </c>
      <c r="BM37" s="149">
        <v>46.137931034482762</v>
      </c>
      <c r="BN37" s="141">
        <f t="shared" si="19"/>
        <v>0</v>
      </c>
      <c r="BO37" s="141">
        <f t="shared" si="20"/>
        <v>0</v>
      </c>
      <c r="BP37" s="145">
        <f t="shared" si="21"/>
        <v>0</v>
      </c>
      <c r="BQ37" s="141">
        <f t="shared" si="22"/>
        <v>0</v>
      </c>
      <c r="BR37" s="145">
        <f t="shared" si="23"/>
        <v>0</v>
      </c>
      <c r="BS37" s="146">
        <f t="shared" si="7"/>
        <v>0</v>
      </c>
    </row>
    <row r="38" spans="1:71" x14ac:dyDescent="0.2">
      <c r="A38" s="4"/>
      <c r="B38" s="26" t="s">
        <v>37</v>
      </c>
      <c r="C38" s="7">
        <f t="shared" si="25"/>
        <v>0</v>
      </c>
      <c r="D38" s="9">
        <f>IF(OR($D$10&lt;50,$D$10&gt;500),0,ROUND((SUM(BR221:BR256)/2-SUM(BP221:BP256))*2*SUM(BS221:BS256)+SUM(BP221:BP256),0))</f>
        <v>0</v>
      </c>
      <c r="E38" s="10">
        <f t="shared" si="24"/>
        <v>0</v>
      </c>
      <c r="F38" s="4"/>
      <c r="G38" s="353" t="s">
        <v>339</v>
      </c>
      <c r="H38" s="6"/>
      <c r="I38" s="6"/>
      <c r="J38" s="6"/>
      <c r="L38" s="209"/>
      <c r="M38" s="209"/>
      <c r="N38" s="209"/>
      <c r="O38" s="209"/>
      <c r="P38" s="209"/>
      <c r="Q38" s="209"/>
      <c r="R38" s="209"/>
      <c r="S38" s="209"/>
      <c r="T38" s="226"/>
      <c r="U38" s="209"/>
      <c r="V38" s="209"/>
      <c r="W38" s="209"/>
      <c r="X38" s="209"/>
      <c r="Y38" s="154"/>
      <c r="AA38" s="137"/>
      <c r="AB38" s="137"/>
      <c r="AC38" s="137"/>
      <c r="AD38" s="142"/>
      <c r="AE38" s="143">
        <v>358</v>
      </c>
      <c r="AF38" s="143">
        <v>400</v>
      </c>
      <c r="AG38" s="143">
        <v>250</v>
      </c>
      <c r="AH38" s="144" t="s">
        <v>39</v>
      </c>
      <c r="AI38" s="144" t="s">
        <v>40</v>
      </c>
      <c r="AJ38" s="143">
        <v>6</v>
      </c>
      <c r="AK38" s="143">
        <v>-188</v>
      </c>
      <c r="AL38" s="141">
        <f t="shared" si="8"/>
        <v>0</v>
      </c>
      <c r="AM38" s="141">
        <f t="shared" si="9"/>
        <v>0</v>
      </c>
      <c r="AN38" s="145">
        <f t="shared" si="10"/>
        <v>0</v>
      </c>
      <c r="AO38" s="141">
        <f t="shared" si="11"/>
        <v>0</v>
      </c>
      <c r="AP38" s="145">
        <f t="shared" si="12"/>
        <v>0</v>
      </c>
      <c r="AQ38" s="146">
        <f t="shared" si="13"/>
        <v>0</v>
      </c>
      <c r="AR38" s="146"/>
      <c r="AS38" s="143"/>
      <c r="AT38" s="147">
        <v>110</v>
      </c>
      <c r="AU38" s="143">
        <v>101</v>
      </c>
      <c r="AV38" s="147">
        <v>250</v>
      </c>
      <c r="AW38" s="147" t="s">
        <v>39</v>
      </c>
      <c r="AX38" s="148">
        <v>5.9411764705882355</v>
      </c>
      <c r="AY38" s="149">
        <v>0</v>
      </c>
      <c r="AZ38" s="141">
        <f t="shared" si="14"/>
        <v>0</v>
      </c>
      <c r="BA38" s="141">
        <f t="shared" si="15"/>
        <v>0</v>
      </c>
      <c r="BB38" s="145">
        <f t="shared" si="16"/>
        <v>0</v>
      </c>
      <c r="BC38" s="141">
        <f t="shared" si="17"/>
        <v>0</v>
      </c>
      <c r="BD38" s="145">
        <f t="shared" si="18"/>
        <v>0</v>
      </c>
      <c r="BE38" s="146">
        <f t="shared" si="6"/>
        <v>0</v>
      </c>
      <c r="BF38" s="146"/>
      <c r="BG38" s="146"/>
      <c r="BH38" s="141">
        <v>200</v>
      </c>
      <c r="BI38" s="143">
        <v>300</v>
      </c>
      <c r="BJ38" s="141">
        <v>250</v>
      </c>
      <c r="BK38" s="141" t="s">
        <v>39</v>
      </c>
      <c r="BL38" s="148">
        <v>3.4482758620689653</v>
      </c>
      <c r="BM38" s="149">
        <v>41.379310344827587</v>
      </c>
      <c r="BN38" s="141">
        <f t="shared" si="19"/>
        <v>0</v>
      </c>
      <c r="BO38" s="141">
        <f t="shared" si="20"/>
        <v>0</v>
      </c>
      <c r="BP38" s="145">
        <f t="shared" si="21"/>
        <v>0</v>
      </c>
      <c r="BQ38" s="141">
        <f t="shared" si="22"/>
        <v>0</v>
      </c>
      <c r="BR38" s="145">
        <f t="shared" si="23"/>
        <v>0</v>
      </c>
      <c r="BS38" s="146">
        <f t="shared" si="7"/>
        <v>0</v>
      </c>
    </row>
    <row r="39" spans="1:71" x14ac:dyDescent="0.2">
      <c r="A39" s="4"/>
      <c r="B39" s="26" t="s">
        <v>52</v>
      </c>
      <c r="C39" s="9">
        <f>ROUND(SUM(AN9:AN10),0)</f>
        <v>0</v>
      </c>
      <c r="D39" s="9">
        <f>IF(OR($D$10&lt;50,$D$10&gt;500),0,ROUND((SUM(BR257:BR293)/2-SUM(BP257:BP293))*2*SUM(BS257:BS293)+SUM(BP257:BP293),0))</f>
        <v>0</v>
      </c>
      <c r="E39" s="10">
        <f t="shared" si="24"/>
        <v>0</v>
      </c>
      <c r="F39" s="4"/>
      <c r="G39" s="353" t="s">
        <v>332</v>
      </c>
      <c r="H39" s="6"/>
      <c r="I39" s="6"/>
      <c r="J39" s="6"/>
      <c r="L39" s="209"/>
      <c r="M39" s="209"/>
      <c r="N39" s="209"/>
      <c r="O39" s="209"/>
      <c r="P39" s="209"/>
      <c r="Q39" s="209"/>
      <c r="R39" s="209"/>
      <c r="S39" s="209"/>
      <c r="T39" s="226"/>
      <c r="U39" s="209"/>
      <c r="V39" s="209"/>
      <c r="W39" s="209"/>
      <c r="X39" s="209"/>
      <c r="Y39" s="154"/>
      <c r="AA39" s="137"/>
      <c r="AB39" s="137"/>
      <c r="AC39" s="137"/>
      <c r="AD39" s="142"/>
      <c r="AE39" s="143">
        <v>292</v>
      </c>
      <c r="AF39" s="143">
        <v>318</v>
      </c>
      <c r="AG39" s="143">
        <v>300</v>
      </c>
      <c r="AH39" s="144" t="s">
        <v>39</v>
      </c>
      <c r="AI39" s="144" t="s">
        <v>40</v>
      </c>
      <c r="AJ39" s="143">
        <v>4.3330000000000002</v>
      </c>
      <c r="AK39" s="143">
        <v>10.333</v>
      </c>
      <c r="AL39" s="141">
        <f t="shared" si="8"/>
        <v>0</v>
      </c>
      <c r="AM39" s="141">
        <f t="shared" si="9"/>
        <v>0</v>
      </c>
      <c r="AN39" s="145">
        <f t="shared" si="10"/>
        <v>0</v>
      </c>
      <c r="AO39" s="141">
        <f t="shared" si="11"/>
        <v>0</v>
      </c>
      <c r="AP39" s="145">
        <f t="shared" si="12"/>
        <v>0</v>
      </c>
      <c r="AQ39" s="146">
        <f t="shared" si="13"/>
        <v>0</v>
      </c>
      <c r="AR39" s="146"/>
      <c r="AS39" s="143"/>
      <c r="AT39" s="150">
        <v>101</v>
      </c>
      <c r="AU39" s="143">
        <v>200</v>
      </c>
      <c r="AV39" s="147">
        <v>250</v>
      </c>
      <c r="AW39" s="147" t="s">
        <v>39</v>
      </c>
      <c r="AX39" s="148">
        <v>3.193548387096774</v>
      </c>
      <c r="AY39" s="149">
        <v>46.70967741935484</v>
      </c>
      <c r="AZ39" s="141">
        <f t="shared" si="14"/>
        <v>0</v>
      </c>
      <c r="BA39" s="141">
        <f t="shared" si="15"/>
        <v>0</v>
      </c>
      <c r="BB39" s="145">
        <f t="shared" si="16"/>
        <v>0</v>
      </c>
      <c r="BC39" s="141">
        <f t="shared" si="17"/>
        <v>0</v>
      </c>
      <c r="BD39" s="145">
        <f t="shared" si="18"/>
        <v>0</v>
      </c>
      <c r="BE39" s="146">
        <f t="shared" si="6"/>
        <v>0</v>
      </c>
      <c r="BF39" s="146"/>
      <c r="BG39" s="146"/>
      <c r="BH39" s="141">
        <v>300</v>
      </c>
      <c r="BI39" s="143">
        <v>400</v>
      </c>
      <c r="BJ39" s="141">
        <v>250</v>
      </c>
      <c r="BK39" s="141" t="s">
        <v>39</v>
      </c>
      <c r="BL39" s="148">
        <v>3.3333333333333335</v>
      </c>
      <c r="BM39" s="149">
        <v>50</v>
      </c>
      <c r="BN39" s="141">
        <f t="shared" si="19"/>
        <v>0</v>
      </c>
      <c r="BO39" s="141">
        <f t="shared" si="20"/>
        <v>0</v>
      </c>
      <c r="BP39" s="145">
        <f t="shared" si="21"/>
        <v>0</v>
      </c>
      <c r="BQ39" s="141">
        <f t="shared" si="22"/>
        <v>0</v>
      </c>
      <c r="BR39" s="145">
        <f t="shared" si="23"/>
        <v>0</v>
      </c>
      <c r="BS39" s="146">
        <f t="shared" si="7"/>
        <v>0</v>
      </c>
    </row>
    <row r="40" spans="1:71" x14ac:dyDescent="0.2">
      <c r="A40" s="4"/>
      <c r="B40" s="26" t="s">
        <v>54</v>
      </c>
      <c r="C40" s="9">
        <f>ROUND(SUM(AN11:AN13),0)</f>
        <v>0</v>
      </c>
      <c r="D40" s="9">
        <f>IF(OR($D$10&lt;50,$D$10&gt;500),0,ROUND((SUM(BR294:BR330)/2-SUM(BP294:BP330))*2*SUM(BS294:BS330)+SUM(BP294:BP330),0))</f>
        <v>0</v>
      </c>
      <c r="E40" s="10">
        <f t="shared" si="24"/>
        <v>0</v>
      </c>
      <c r="F40" s="4"/>
      <c r="G40" s="6"/>
      <c r="H40" s="6"/>
      <c r="I40" s="6"/>
      <c r="J40" s="6"/>
      <c r="L40" s="209"/>
      <c r="M40" s="209"/>
      <c r="N40" s="209"/>
      <c r="O40" s="209"/>
      <c r="P40" s="209"/>
      <c r="Q40" s="209"/>
      <c r="R40" s="209"/>
      <c r="S40" s="209"/>
      <c r="T40" s="226"/>
      <c r="U40" s="209"/>
      <c r="V40" s="209"/>
      <c r="W40" s="209"/>
      <c r="X40" s="209"/>
      <c r="Y40" s="154"/>
      <c r="AA40" s="137"/>
      <c r="AB40" s="137"/>
      <c r="AC40" s="137"/>
      <c r="AD40" s="142"/>
      <c r="AE40" s="143">
        <v>318</v>
      </c>
      <c r="AF40" s="143">
        <v>334</v>
      </c>
      <c r="AG40" s="143">
        <v>300</v>
      </c>
      <c r="AH40" s="144" t="s">
        <v>39</v>
      </c>
      <c r="AI40" s="144" t="s">
        <v>40</v>
      </c>
      <c r="AJ40" s="143">
        <v>4</v>
      </c>
      <c r="AK40" s="143">
        <v>34</v>
      </c>
      <c r="AL40" s="141">
        <f t="shared" si="8"/>
        <v>0</v>
      </c>
      <c r="AM40" s="141">
        <f t="shared" si="9"/>
        <v>0</v>
      </c>
      <c r="AN40" s="145">
        <f t="shared" si="10"/>
        <v>0</v>
      </c>
      <c r="AO40" s="141">
        <f t="shared" si="11"/>
        <v>0</v>
      </c>
      <c r="AP40" s="145">
        <f t="shared" si="12"/>
        <v>0</v>
      </c>
      <c r="AQ40" s="146">
        <f t="shared" si="13"/>
        <v>0</v>
      </c>
      <c r="AR40" s="146"/>
      <c r="AS40" s="143"/>
      <c r="AT40" s="150">
        <v>200</v>
      </c>
      <c r="AU40" s="143">
        <v>298</v>
      </c>
      <c r="AV40" s="147">
        <v>250</v>
      </c>
      <c r="AW40" s="147" t="s">
        <v>39</v>
      </c>
      <c r="AX40" s="148">
        <v>5.4444444444444446</v>
      </c>
      <c r="AY40" s="149">
        <v>-61.333333333333371</v>
      </c>
      <c r="AZ40" s="141">
        <f t="shared" si="14"/>
        <v>0</v>
      </c>
      <c r="BA40" s="141">
        <f t="shared" si="15"/>
        <v>0</v>
      </c>
      <c r="BB40" s="145">
        <f t="shared" si="16"/>
        <v>0</v>
      </c>
      <c r="BC40" s="141">
        <f t="shared" si="17"/>
        <v>0</v>
      </c>
      <c r="BD40" s="145">
        <f t="shared" si="18"/>
        <v>0</v>
      </c>
      <c r="BE40" s="146">
        <f t="shared" si="6"/>
        <v>0</v>
      </c>
      <c r="BF40" s="146"/>
      <c r="BG40" s="146"/>
      <c r="BH40" s="141">
        <v>125</v>
      </c>
      <c r="BI40" s="143">
        <v>202</v>
      </c>
      <c r="BJ40" s="141">
        <v>300</v>
      </c>
      <c r="BK40" s="141" t="s">
        <v>39</v>
      </c>
      <c r="BL40" s="148">
        <v>4.04</v>
      </c>
      <c r="BM40" s="149">
        <v>44.44</v>
      </c>
      <c r="BN40" s="141">
        <f t="shared" si="19"/>
        <v>0</v>
      </c>
      <c r="BO40" s="141">
        <f t="shared" si="20"/>
        <v>0</v>
      </c>
      <c r="BP40" s="145">
        <f t="shared" si="21"/>
        <v>0</v>
      </c>
      <c r="BQ40" s="141">
        <f t="shared" si="22"/>
        <v>0</v>
      </c>
      <c r="BR40" s="145">
        <f t="shared" si="23"/>
        <v>0</v>
      </c>
      <c r="BS40" s="146">
        <f t="shared" si="7"/>
        <v>0</v>
      </c>
    </row>
    <row r="41" spans="1:71" x14ac:dyDescent="0.2">
      <c r="A41" s="4"/>
      <c r="B41" s="26" t="s">
        <v>57</v>
      </c>
      <c r="C41" s="9">
        <f>ROUND(SUM(AN14:AN17),0)</f>
        <v>0</v>
      </c>
      <c r="D41" s="9">
        <f>IF(OR($D$10&lt;50,$D$10&gt;500),0,ROUND((SUM(BR331:BR357)/2-SUM(BP331:BP357))*2*SUM(BS331:BS357)+SUM(BP331:BP357),0))</f>
        <v>0</v>
      </c>
      <c r="E41" s="10">
        <f t="shared" si="24"/>
        <v>0</v>
      </c>
      <c r="F41" s="4"/>
      <c r="G41" s="6"/>
      <c r="H41" s="6"/>
      <c r="I41" s="6"/>
      <c r="J41" s="6"/>
      <c r="L41" s="209"/>
      <c r="M41" s="209"/>
      <c r="N41" s="209"/>
      <c r="O41" s="209"/>
      <c r="P41" s="209"/>
      <c r="Q41" s="209"/>
      <c r="R41" s="209"/>
      <c r="S41" s="209"/>
      <c r="T41" s="226"/>
      <c r="U41" s="209"/>
      <c r="V41" s="209"/>
      <c r="W41" s="209"/>
      <c r="X41" s="209"/>
      <c r="Y41" s="154"/>
      <c r="AA41" s="137"/>
      <c r="AB41" s="137"/>
      <c r="AC41" s="137"/>
      <c r="AD41" s="142"/>
      <c r="AE41" s="143">
        <v>334</v>
      </c>
      <c r="AF41" s="143">
        <v>400</v>
      </c>
      <c r="AG41" s="143">
        <v>300</v>
      </c>
      <c r="AH41" s="144" t="s">
        <v>39</v>
      </c>
      <c r="AI41" s="144" t="s">
        <v>40</v>
      </c>
      <c r="AJ41" s="143">
        <v>5.5</v>
      </c>
      <c r="AK41" s="143">
        <v>-78.5</v>
      </c>
      <c r="AL41" s="141">
        <f t="shared" si="8"/>
        <v>0</v>
      </c>
      <c r="AM41" s="141">
        <f t="shared" si="9"/>
        <v>0</v>
      </c>
      <c r="AN41" s="145">
        <f t="shared" si="10"/>
        <v>0</v>
      </c>
      <c r="AO41" s="141">
        <f t="shared" si="11"/>
        <v>0</v>
      </c>
      <c r="AP41" s="145">
        <f t="shared" si="12"/>
        <v>0</v>
      </c>
      <c r="AQ41" s="146">
        <f t="shared" si="13"/>
        <v>0</v>
      </c>
      <c r="AR41" s="146"/>
      <c r="AS41" s="143"/>
      <c r="AT41" s="150">
        <v>298</v>
      </c>
      <c r="AU41" s="143">
        <v>400</v>
      </c>
      <c r="AV41" s="147">
        <v>250</v>
      </c>
      <c r="AW41" s="147" t="s">
        <v>39</v>
      </c>
      <c r="AX41" s="148">
        <v>4.5151515151515147</v>
      </c>
      <c r="AY41" s="149">
        <v>0</v>
      </c>
      <c r="AZ41" s="141">
        <f t="shared" si="14"/>
        <v>0</v>
      </c>
      <c r="BA41" s="141">
        <f t="shared" si="15"/>
        <v>0</v>
      </c>
      <c r="BB41" s="145">
        <f t="shared" si="16"/>
        <v>0</v>
      </c>
      <c r="BC41" s="141">
        <f t="shared" si="17"/>
        <v>0</v>
      </c>
      <c r="BD41" s="145">
        <f t="shared" si="18"/>
        <v>0</v>
      </c>
      <c r="BE41" s="146">
        <f t="shared" si="6"/>
        <v>0</v>
      </c>
      <c r="BF41" s="146"/>
      <c r="BG41" s="146"/>
      <c r="BH41" s="141">
        <v>202</v>
      </c>
      <c r="BI41" s="143">
        <v>302</v>
      </c>
      <c r="BJ41" s="141">
        <v>300</v>
      </c>
      <c r="BK41" s="141" t="s">
        <v>39</v>
      </c>
      <c r="BL41" s="148">
        <v>4</v>
      </c>
      <c r="BM41" s="149">
        <v>46</v>
      </c>
      <c r="BN41" s="141">
        <f t="shared" si="19"/>
        <v>0</v>
      </c>
      <c r="BO41" s="141">
        <f t="shared" si="20"/>
        <v>0</v>
      </c>
      <c r="BP41" s="145">
        <f t="shared" si="21"/>
        <v>0</v>
      </c>
      <c r="BQ41" s="141">
        <f t="shared" si="22"/>
        <v>0</v>
      </c>
      <c r="BR41" s="145">
        <f t="shared" si="23"/>
        <v>0</v>
      </c>
      <c r="BS41" s="146">
        <f t="shared" si="7"/>
        <v>0</v>
      </c>
    </row>
    <row r="42" spans="1:71" x14ac:dyDescent="0.2">
      <c r="A42" s="4"/>
      <c r="B42" s="26" t="s">
        <v>59</v>
      </c>
      <c r="C42" s="9">
        <f>ROUND(SUM(AN18:AN19),0)</f>
        <v>0</v>
      </c>
      <c r="D42" s="9">
        <f>IF(OR($D$10&lt;50,$D$10&gt;500),0,ROUND((SUM(BR358:BR394)/2-SUM(BP358:BP394))*2*SUM(BS358:BS394)+SUM(BP358:BP394),0))</f>
        <v>0</v>
      </c>
      <c r="E42" s="10">
        <f t="shared" si="24"/>
        <v>0</v>
      </c>
      <c r="F42" s="4"/>
      <c r="G42" s="6"/>
      <c r="H42" s="6"/>
      <c r="I42" s="6"/>
      <c r="J42" s="6"/>
      <c r="L42" s="209"/>
      <c r="M42" s="209"/>
      <c r="N42" s="209"/>
      <c r="O42" s="209"/>
      <c r="P42" s="209"/>
      <c r="Q42" s="209"/>
      <c r="R42" s="209"/>
      <c r="S42" s="209"/>
      <c r="T42" s="226"/>
      <c r="U42" s="209"/>
      <c r="V42" s="209"/>
      <c r="W42" s="209"/>
      <c r="X42" s="209"/>
      <c r="Y42" s="154"/>
      <c r="AA42" s="137"/>
      <c r="AB42" s="137"/>
      <c r="AC42" s="137"/>
      <c r="AD42" s="142"/>
      <c r="AE42" s="143">
        <v>335</v>
      </c>
      <c r="AF42" s="143">
        <v>400</v>
      </c>
      <c r="AG42" s="143">
        <v>350</v>
      </c>
      <c r="AH42" s="144" t="s">
        <v>39</v>
      </c>
      <c r="AI42" s="144" t="s">
        <v>40</v>
      </c>
      <c r="AJ42" s="143">
        <v>6.5</v>
      </c>
      <c r="AK42" s="143">
        <v>-87.5</v>
      </c>
      <c r="AL42" s="141">
        <f t="shared" si="8"/>
        <v>0</v>
      </c>
      <c r="AM42" s="141">
        <f t="shared" si="9"/>
        <v>0</v>
      </c>
      <c r="AN42" s="145">
        <f t="shared" si="10"/>
        <v>0</v>
      </c>
      <c r="AO42" s="141">
        <f t="shared" si="11"/>
        <v>0</v>
      </c>
      <c r="AP42" s="145">
        <f t="shared" si="12"/>
        <v>0</v>
      </c>
      <c r="AQ42" s="146">
        <f t="shared" si="13"/>
        <v>0</v>
      </c>
      <c r="AR42" s="146"/>
      <c r="AS42" s="143"/>
      <c r="AT42" s="150">
        <v>196</v>
      </c>
      <c r="AU42" s="143">
        <v>300</v>
      </c>
      <c r="AV42" s="147">
        <v>300</v>
      </c>
      <c r="AW42" s="147" t="s">
        <v>39</v>
      </c>
      <c r="AX42" s="148">
        <v>4</v>
      </c>
      <c r="AY42" s="149">
        <v>40</v>
      </c>
      <c r="AZ42" s="141">
        <f t="shared" si="14"/>
        <v>0</v>
      </c>
      <c r="BA42" s="141">
        <f t="shared" si="15"/>
        <v>0</v>
      </c>
      <c r="BB42" s="145">
        <f t="shared" si="16"/>
        <v>0</v>
      </c>
      <c r="BC42" s="141">
        <f t="shared" si="17"/>
        <v>0</v>
      </c>
      <c r="BD42" s="145">
        <f t="shared" si="18"/>
        <v>0</v>
      </c>
      <c r="BE42" s="146">
        <f t="shared" si="6"/>
        <v>0</v>
      </c>
      <c r="BF42" s="146"/>
      <c r="BG42" s="146"/>
      <c r="BH42" s="141">
        <v>302</v>
      </c>
      <c r="BI42" s="143">
        <v>400</v>
      </c>
      <c r="BJ42" s="141">
        <v>300</v>
      </c>
      <c r="BK42" s="141" t="s">
        <v>39</v>
      </c>
      <c r="BL42" s="148">
        <v>4.083333333333333</v>
      </c>
      <c r="BM42" s="149">
        <v>40.666666666666686</v>
      </c>
      <c r="BN42" s="141">
        <f t="shared" si="19"/>
        <v>0</v>
      </c>
      <c r="BO42" s="141">
        <f t="shared" si="20"/>
        <v>0</v>
      </c>
      <c r="BP42" s="145">
        <f t="shared" si="21"/>
        <v>0</v>
      </c>
      <c r="BQ42" s="141">
        <f t="shared" si="22"/>
        <v>0</v>
      </c>
      <c r="BR42" s="145">
        <f t="shared" si="23"/>
        <v>0</v>
      </c>
      <c r="BS42" s="146">
        <f t="shared" si="7"/>
        <v>0</v>
      </c>
    </row>
    <row r="43" spans="1:71" x14ac:dyDescent="0.2">
      <c r="A43" s="4"/>
      <c r="B43" s="27" t="s">
        <v>61</v>
      </c>
      <c r="C43" s="11">
        <f>ROUND(SUM(AN20:AN21),0)</f>
        <v>0</v>
      </c>
      <c r="D43" s="11">
        <f>IF(OR($D$10&lt;50,$D$10&gt;500),0,ROUND((SUM(BR395:BR422)/2-SUM(BP395:BP422))*2*SUM(BS395:BS422)+SUM(BP395:BP422),0))</f>
        <v>0</v>
      </c>
      <c r="E43" s="12">
        <f t="shared" si="24"/>
        <v>0</v>
      </c>
      <c r="F43" s="4"/>
      <c r="G43" s="6"/>
      <c r="H43" s="6"/>
      <c r="I43" s="6"/>
      <c r="J43" s="6"/>
      <c r="L43" s="209"/>
      <c r="M43" s="209"/>
      <c r="N43" s="209"/>
      <c r="O43" s="209"/>
      <c r="P43" s="209"/>
      <c r="Q43" s="209"/>
      <c r="R43" s="209"/>
      <c r="S43" s="209"/>
      <c r="T43" s="226"/>
      <c r="U43" s="209"/>
      <c r="V43" s="209"/>
      <c r="W43" s="209"/>
      <c r="X43" s="209"/>
      <c r="Y43" s="154"/>
      <c r="AA43" s="137"/>
      <c r="AB43" s="137"/>
      <c r="AC43" s="137"/>
      <c r="AD43" s="142"/>
      <c r="AE43" s="143">
        <v>370</v>
      </c>
      <c r="AF43" s="143">
        <v>400</v>
      </c>
      <c r="AG43" s="143">
        <v>400</v>
      </c>
      <c r="AH43" s="144" t="s">
        <v>39</v>
      </c>
      <c r="AI43" s="144" t="s">
        <v>40</v>
      </c>
      <c r="AJ43" s="143">
        <v>7.5</v>
      </c>
      <c r="AK43" s="143">
        <v>-117.5</v>
      </c>
      <c r="AL43" s="141">
        <f t="shared" si="8"/>
        <v>0</v>
      </c>
      <c r="AM43" s="141">
        <f t="shared" si="9"/>
        <v>0</v>
      </c>
      <c r="AN43" s="145">
        <f t="shared" si="10"/>
        <v>0</v>
      </c>
      <c r="AO43" s="141">
        <f t="shared" si="11"/>
        <v>0</v>
      </c>
      <c r="AP43" s="145">
        <f t="shared" si="12"/>
        <v>0</v>
      </c>
      <c r="AQ43" s="146">
        <f t="shared" si="13"/>
        <v>0</v>
      </c>
      <c r="AR43" s="146"/>
      <c r="AS43" s="143"/>
      <c r="AT43" s="150">
        <v>300</v>
      </c>
      <c r="AU43" s="143">
        <v>400</v>
      </c>
      <c r="AV43" s="147">
        <v>300</v>
      </c>
      <c r="AW43" s="147" t="s">
        <v>39</v>
      </c>
      <c r="AX43" s="148">
        <v>4.6153846153846176</v>
      </c>
      <c r="AY43" s="149">
        <v>0</v>
      </c>
      <c r="AZ43" s="141">
        <f t="shared" si="14"/>
        <v>0</v>
      </c>
      <c r="BA43" s="141">
        <f t="shared" si="15"/>
        <v>0</v>
      </c>
      <c r="BB43" s="145">
        <f t="shared" si="16"/>
        <v>0</v>
      </c>
      <c r="BC43" s="141">
        <f t="shared" si="17"/>
        <v>0</v>
      </c>
      <c r="BD43" s="145">
        <f t="shared" si="18"/>
        <v>0</v>
      </c>
      <c r="BE43" s="146">
        <f t="shared" si="6"/>
        <v>0</v>
      </c>
      <c r="BF43" s="146"/>
      <c r="BG43" s="146"/>
      <c r="BH43" s="141">
        <v>199</v>
      </c>
      <c r="BI43" s="143">
        <v>303</v>
      </c>
      <c r="BJ43" s="141">
        <v>350</v>
      </c>
      <c r="BK43" s="141" t="s">
        <v>39</v>
      </c>
      <c r="BL43" s="148">
        <v>3.9615384615384617</v>
      </c>
      <c r="BM43" s="149">
        <v>81.153846153846146</v>
      </c>
      <c r="BN43" s="141">
        <f t="shared" si="19"/>
        <v>0</v>
      </c>
      <c r="BO43" s="141">
        <f t="shared" si="20"/>
        <v>0</v>
      </c>
      <c r="BP43" s="145">
        <f t="shared" si="21"/>
        <v>0</v>
      </c>
      <c r="BQ43" s="141">
        <f t="shared" si="22"/>
        <v>0</v>
      </c>
      <c r="BR43" s="145">
        <f t="shared" si="23"/>
        <v>0</v>
      </c>
      <c r="BS43" s="146">
        <f t="shared" si="7"/>
        <v>0</v>
      </c>
    </row>
    <row r="44" spans="1:71" x14ac:dyDescent="0.2">
      <c r="A44" s="352" t="s">
        <v>294</v>
      </c>
      <c r="B44" s="101"/>
      <c r="C44" s="102"/>
      <c r="D44" s="103"/>
      <c r="E44" s="4"/>
      <c r="F44" s="4"/>
      <c r="G44" s="6"/>
      <c r="H44" s="6"/>
      <c r="I44" s="6"/>
      <c r="J44" s="6"/>
      <c r="L44" s="209"/>
      <c r="M44" s="209"/>
      <c r="N44" s="209"/>
      <c r="O44" s="209"/>
      <c r="P44" s="209"/>
      <c r="Q44" s="209"/>
      <c r="R44" s="209"/>
      <c r="S44" s="209"/>
      <c r="T44" s="226"/>
      <c r="U44" s="209"/>
      <c r="V44" s="209"/>
      <c r="W44" s="209"/>
      <c r="X44" s="209"/>
      <c r="Y44" s="154"/>
      <c r="AA44" s="137"/>
      <c r="AB44" s="137"/>
      <c r="AC44" s="137"/>
      <c r="AD44" s="142"/>
      <c r="AE44" s="143">
        <v>50</v>
      </c>
      <c r="AF44" s="143">
        <v>170</v>
      </c>
      <c r="AG44" s="143">
        <v>50</v>
      </c>
      <c r="AH44" s="144" t="s">
        <v>41</v>
      </c>
      <c r="AI44" s="144" t="s">
        <v>42</v>
      </c>
      <c r="AJ44" s="143">
        <v>3.1579999999999999</v>
      </c>
      <c r="AK44" s="143">
        <v>-35.262999999999998</v>
      </c>
      <c r="AL44" s="141">
        <f t="shared" si="8"/>
        <v>0</v>
      </c>
      <c r="AM44" s="141">
        <f t="shared" si="9"/>
        <v>0</v>
      </c>
      <c r="AN44" s="145">
        <f t="shared" si="10"/>
        <v>0</v>
      </c>
      <c r="AO44" s="141">
        <f t="shared" si="11"/>
        <v>0</v>
      </c>
      <c r="AP44" s="145">
        <f t="shared" si="12"/>
        <v>0</v>
      </c>
      <c r="AQ44" s="146">
        <f t="shared" si="13"/>
        <v>0</v>
      </c>
      <c r="AR44" s="146"/>
      <c r="AS44" s="143"/>
      <c r="AT44" s="150">
        <v>200</v>
      </c>
      <c r="AU44" s="143">
        <v>304</v>
      </c>
      <c r="AV44" s="147">
        <v>350</v>
      </c>
      <c r="AW44" s="147" t="s">
        <v>39</v>
      </c>
      <c r="AX44" s="148">
        <v>4</v>
      </c>
      <c r="AY44" s="149">
        <v>68</v>
      </c>
      <c r="AZ44" s="141">
        <f t="shared" si="14"/>
        <v>0</v>
      </c>
      <c r="BA44" s="141">
        <f t="shared" si="15"/>
        <v>0</v>
      </c>
      <c r="BB44" s="145">
        <f t="shared" si="16"/>
        <v>0</v>
      </c>
      <c r="BC44" s="141">
        <f t="shared" si="17"/>
        <v>0</v>
      </c>
      <c r="BD44" s="145">
        <f t="shared" si="18"/>
        <v>0</v>
      </c>
      <c r="BE44" s="146">
        <f t="shared" si="6"/>
        <v>0</v>
      </c>
      <c r="BF44" s="146"/>
      <c r="BG44" s="146"/>
      <c r="BH44" s="141">
        <v>303</v>
      </c>
      <c r="BI44" s="143">
        <v>400</v>
      </c>
      <c r="BJ44" s="141">
        <v>350</v>
      </c>
      <c r="BK44" s="141" t="s">
        <v>39</v>
      </c>
      <c r="BL44" s="148">
        <v>4.4090909090909092</v>
      </c>
      <c r="BM44" s="149">
        <v>56.090909090909093</v>
      </c>
      <c r="BN44" s="141">
        <f t="shared" si="19"/>
        <v>0</v>
      </c>
      <c r="BO44" s="141">
        <f t="shared" si="20"/>
        <v>0</v>
      </c>
      <c r="BP44" s="145">
        <f t="shared" si="21"/>
        <v>0</v>
      </c>
      <c r="BQ44" s="141">
        <f t="shared" si="22"/>
        <v>0</v>
      </c>
      <c r="BR44" s="145">
        <f t="shared" si="23"/>
        <v>0</v>
      </c>
      <c r="BS44" s="146">
        <f t="shared" si="7"/>
        <v>0</v>
      </c>
    </row>
    <row r="45" spans="1:71" x14ac:dyDescent="0.2">
      <c r="A45" s="17" t="s">
        <v>308</v>
      </c>
      <c r="B45" s="4"/>
      <c r="C45" s="4"/>
      <c r="D45" s="4"/>
      <c r="E45" s="4"/>
      <c r="F45" s="4"/>
      <c r="G45" s="6"/>
      <c r="H45" s="6"/>
      <c r="I45" s="6"/>
      <c r="J45" s="6"/>
      <c r="L45" s="209"/>
      <c r="M45" s="209"/>
      <c r="N45" s="209"/>
      <c r="O45" s="209"/>
      <c r="P45" s="209"/>
      <c r="Q45" s="209"/>
      <c r="R45" s="209"/>
      <c r="S45" s="209"/>
      <c r="T45" s="226"/>
      <c r="U45" s="209"/>
      <c r="V45" s="209"/>
      <c r="W45" s="209"/>
      <c r="X45" s="209"/>
      <c r="Y45" s="154"/>
      <c r="AA45" s="137"/>
      <c r="AB45" s="137"/>
      <c r="AC45" s="137"/>
      <c r="AD45" s="142"/>
      <c r="AE45" s="143">
        <v>170</v>
      </c>
      <c r="AF45" s="143">
        <v>258</v>
      </c>
      <c r="AG45" s="143">
        <v>50</v>
      </c>
      <c r="AH45" s="144" t="s">
        <v>41</v>
      </c>
      <c r="AI45" s="144" t="s">
        <v>42</v>
      </c>
      <c r="AJ45" s="143">
        <v>3.3849999999999998</v>
      </c>
      <c r="AK45" s="143">
        <v>-50</v>
      </c>
      <c r="AL45" s="141">
        <f t="shared" si="8"/>
        <v>0</v>
      </c>
      <c r="AM45" s="141">
        <f t="shared" si="9"/>
        <v>0</v>
      </c>
      <c r="AN45" s="145">
        <f t="shared" si="10"/>
        <v>0</v>
      </c>
      <c r="AO45" s="141">
        <f t="shared" si="11"/>
        <v>0</v>
      </c>
      <c r="AP45" s="145">
        <f t="shared" si="12"/>
        <v>0</v>
      </c>
      <c r="AQ45" s="146">
        <f t="shared" si="13"/>
        <v>0</v>
      </c>
      <c r="AR45" s="146"/>
      <c r="AS45" s="143"/>
      <c r="AT45" s="150">
        <v>304</v>
      </c>
      <c r="AU45" s="143">
        <v>400</v>
      </c>
      <c r="AV45" s="147">
        <v>350</v>
      </c>
      <c r="AW45" s="147" t="s">
        <v>39</v>
      </c>
      <c r="AX45" s="148">
        <v>5.1525423728813546</v>
      </c>
      <c r="AY45" s="149">
        <v>0</v>
      </c>
      <c r="AZ45" s="141">
        <f t="shared" si="14"/>
        <v>0</v>
      </c>
      <c r="BA45" s="141">
        <f t="shared" si="15"/>
        <v>0</v>
      </c>
      <c r="BB45" s="145">
        <f t="shared" si="16"/>
        <v>0</v>
      </c>
      <c r="BC45" s="141">
        <f t="shared" si="17"/>
        <v>0</v>
      </c>
      <c r="BD45" s="145">
        <f t="shared" si="18"/>
        <v>0</v>
      </c>
      <c r="BE45" s="146">
        <f t="shared" si="6"/>
        <v>0</v>
      </c>
      <c r="BF45" s="146"/>
      <c r="BG45" s="146"/>
      <c r="BH45" s="141">
        <v>199</v>
      </c>
      <c r="BI45" s="143">
        <v>297</v>
      </c>
      <c r="BJ45" s="141">
        <v>400</v>
      </c>
      <c r="BK45" s="141" t="s">
        <v>39</v>
      </c>
      <c r="BL45" s="148">
        <v>5.1578947368421053</v>
      </c>
      <c r="BM45" s="149">
        <v>64.89473684210526</v>
      </c>
      <c r="BN45" s="141">
        <f t="shared" si="19"/>
        <v>0</v>
      </c>
      <c r="BO45" s="141">
        <f t="shared" si="20"/>
        <v>0</v>
      </c>
      <c r="BP45" s="145">
        <f t="shared" si="21"/>
        <v>0</v>
      </c>
      <c r="BQ45" s="141">
        <f t="shared" si="22"/>
        <v>0</v>
      </c>
      <c r="BR45" s="145">
        <f t="shared" si="23"/>
        <v>0</v>
      </c>
      <c r="BS45" s="146">
        <f t="shared" si="7"/>
        <v>0</v>
      </c>
    </row>
    <row r="46" spans="1:71" x14ac:dyDescent="0.2">
      <c r="A46" s="155" t="s">
        <v>323</v>
      </c>
      <c r="B46" s="4"/>
      <c r="C46" s="4"/>
      <c r="D46" s="4"/>
      <c r="E46" s="4"/>
      <c r="F46" s="4"/>
      <c r="G46" s="6"/>
      <c r="H46" s="6"/>
      <c r="I46" s="6"/>
      <c r="J46" s="6"/>
      <c r="L46" s="209"/>
      <c r="M46" s="209"/>
      <c r="N46" s="209"/>
      <c r="O46" s="209"/>
      <c r="P46" s="209"/>
      <c r="Q46" s="209"/>
      <c r="R46" s="209"/>
      <c r="S46" s="209"/>
      <c r="T46" s="226"/>
      <c r="U46" s="209"/>
      <c r="V46" s="209"/>
      <c r="W46" s="209"/>
      <c r="X46" s="209"/>
      <c r="Y46" s="154"/>
      <c r="AA46" s="137"/>
      <c r="AB46" s="137"/>
      <c r="AC46" s="137"/>
      <c r="AD46" s="142"/>
      <c r="AE46" s="143">
        <v>258</v>
      </c>
      <c r="AF46" s="143">
        <v>400</v>
      </c>
      <c r="AG46" s="143">
        <v>50</v>
      </c>
      <c r="AH46" s="144" t="s">
        <v>41</v>
      </c>
      <c r="AI46" s="144" t="s">
        <v>42</v>
      </c>
      <c r="AJ46" s="143">
        <v>4.5810000000000004</v>
      </c>
      <c r="AK46" s="143">
        <v>-158.839</v>
      </c>
      <c r="AL46" s="141">
        <f t="shared" si="8"/>
        <v>0</v>
      </c>
      <c r="AM46" s="141">
        <f t="shared" si="9"/>
        <v>0</v>
      </c>
      <c r="AN46" s="145">
        <f t="shared" si="10"/>
        <v>0</v>
      </c>
      <c r="AO46" s="141">
        <f t="shared" si="11"/>
        <v>0</v>
      </c>
      <c r="AP46" s="145">
        <f t="shared" si="12"/>
        <v>0</v>
      </c>
      <c r="AQ46" s="146">
        <f t="shared" si="13"/>
        <v>0</v>
      </c>
      <c r="AR46" s="146"/>
      <c r="AS46" s="143"/>
      <c r="AT46" s="150">
        <v>200</v>
      </c>
      <c r="AU46" s="143">
        <v>298</v>
      </c>
      <c r="AV46" s="147">
        <v>400</v>
      </c>
      <c r="AW46" s="147" t="s">
        <v>39</v>
      </c>
      <c r="AX46" s="148">
        <v>3.88</v>
      </c>
      <c r="AY46" s="149">
        <v>111.76</v>
      </c>
      <c r="AZ46" s="141">
        <f t="shared" si="14"/>
        <v>0</v>
      </c>
      <c r="BA46" s="141">
        <f t="shared" si="15"/>
        <v>0</v>
      </c>
      <c r="BB46" s="145">
        <f t="shared" si="16"/>
        <v>0</v>
      </c>
      <c r="BC46" s="141">
        <f t="shared" si="17"/>
        <v>0</v>
      </c>
      <c r="BD46" s="145">
        <f t="shared" si="18"/>
        <v>0</v>
      </c>
      <c r="BE46" s="146">
        <f t="shared" si="6"/>
        <v>0</v>
      </c>
      <c r="BF46" s="146"/>
      <c r="BG46" s="146"/>
      <c r="BH46" s="141">
        <v>297</v>
      </c>
      <c r="BI46" s="143">
        <v>400</v>
      </c>
      <c r="BJ46" s="141">
        <v>400</v>
      </c>
      <c r="BK46" s="141" t="s">
        <v>39</v>
      </c>
      <c r="BL46" s="148">
        <v>4.4782608695652177</v>
      </c>
      <c r="BM46" s="149">
        <v>95.47826086956519</v>
      </c>
      <c r="BN46" s="141">
        <f t="shared" si="19"/>
        <v>0</v>
      </c>
      <c r="BO46" s="141">
        <f t="shared" si="20"/>
        <v>0</v>
      </c>
      <c r="BP46" s="145">
        <f t="shared" si="21"/>
        <v>0</v>
      </c>
      <c r="BQ46" s="141">
        <f t="shared" si="22"/>
        <v>0</v>
      </c>
      <c r="BR46" s="145">
        <f t="shared" si="23"/>
        <v>0</v>
      </c>
      <c r="BS46" s="146">
        <f t="shared" si="7"/>
        <v>0</v>
      </c>
    </row>
    <row r="47" spans="1:71" x14ac:dyDescent="0.2">
      <c r="A47" s="155" t="s">
        <v>295</v>
      </c>
      <c r="B47" s="4"/>
      <c r="C47" s="4"/>
      <c r="D47" s="4"/>
      <c r="E47" s="98"/>
      <c r="F47" s="4"/>
      <c r="G47" s="6"/>
      <c r="H47" s="6"/>
      <c r="I47" s="6"/>
      <c r="J47" s="6"/>
      <c r="L47" s="209"/>
      <c r="M47" s="209"/>
      <c r="N47" s="209"/>
      <c r="O47" s="209"/>
      <c r="P47" s="209"/>
      <c r="Q47" s="209"/>
      <c r="R47" s="209"/>
      <c r="S47" s="209"/>
      <c r="T47" s="226"/>
      <c r="U47" s="209"/>
      <c r="V47" s="209"/>
      <c r="W47" s="209"/>
      <c r="X47" s="209"/>
      <c r="Y47" s="154"/>
      <c r="AA47" s="137"/>
      <c r="AB47" s="137"/>
      <c r="AC47" s="137"/>
      <c r="AD47" s="142"/>
      <c r="AE47" s="143">
        <v>50</v>
      </c>
      <c r="AF47" s="143">
        <v>194</v>
      </c>
      <c r="AG47" s="143">
        <v>100</v>
      </c>
      <c r="AH47" s="144" t="s">
        <v>41</v>
      </c>
      <c r="AI47" s="144" t="s">
        <v>42</v>
      </c>
      <c r="AJ47" s="143">
        <v>3.2</v>
      </c>
      <c r="AK47" s="143">
        <v>-14</v>
      </c>
      <c r="AL47" s="141">
        <f t="shared" si="8"/>
        <v>0</v>
      </c>
      <c r="AM47" s="141">
        <f t="shared" si="9"/>
        <v>0</v>
      </c>
      <c r="AN47" s="145">
        <f t="shared" si="10"/>
        <v>0</v>
      </c>
      <c r="AO47" s="141">
        <f t="shared" si="11"/>
        <v>0</v>
      </c>
      <c r="AP47" s="145">
        <f t="shared" si="12"/>
        <v>0</v>
      </c>
      <c r="AQ47" s="146">
        <f t="shared" si="13"/>
        <v>0</v>
      </c>
      <c r="AR47" s="146"/>
      <c r="AS47" s="143"/>
      <c r="AT47" s="150">
        <v>298</v>
      </c>
      <c r="AU47" s="143">
        <v>400</v>
      </c>
      <c r="AV47" s="147">
        <v>400</v>
      </c>
      <c r="AW47" s="147" t="s">
        <v>39</v>
      </c>
      <c r="AX47" s="148">
        <v>6.2083333333333313</v>
      </c>
      <c r="AY47" s="149">
        <v>0</v>
      </c>
      <c r="AZ47" s="141">
        <f t="shared" si="14"/>
        <v>0</v>
      </c>
      <c r="BA47" s="141">
        <f t="shared" si="15"/>
        <v>0</v>
      </c>
      <c r="BB47" s="145">
        <f t="shared" si="16"/>
        <v>0</v>
      </c>
      <c r="BC47" s="141">
        <f t="shared" si="17"/>
        <v>0</v>
      </c>
      <c r="BD47" s="145">
        <f t="shared" si="18"/>
        <v>0</v>
      </c>
      <c r="BE47" s="146">
        <f t="shared" si="6"/>
        <v>0</v>
      </c>
      <c r="BF47" s="146"/>
      <c r="BG47" s="146"/>
      <c r="BH47" s="141">
        <v>199</v>
      </c>
      <c r="BI47" s="143">
        <v>287</v>
      </c>
      <c r="BJ47" s="141">
        <v>450</v>
      </c>
      <c r="BK47" s="141" t="s">
        <v>39</v>
      </c>
      <c r="BL47" s="148">
        <v>3.9090909090909092</v>
      </c>
      <c r="BM47" s="149">
        <v>126.72727272727272</v>
      </c>
      <c r="BN47" s="141">
        <f t="shared" si="19"/>
        <v>0</v>
      </c>
      <c r="BO47" s="141">
        <f t="shared" si="20"/>
        <v>0</v>
      </c>
      <c r="BP47" s="145">
        <f t="shared" si="21"/>
        <v>0</v>
      </c>
      <c r="BQ47" s="141">
        <f t="shared" si="22"/>
        <v>0</v>
      </c>
      <c r="BR47" s="145">
        <f t="shared" si="23"/>
        <v>0</v>
      </c>
      <c r="BS47" s="146">
        <f t="shared" si="7"/>
        <v>0</v>
      </c>
    </row>
    <row r="48" spans="1:71" x14ac:dyDescent="0.2">
      <c r="A48" s="155"/>
      <c r="G48" s="6"/>
      <c r="H48" s="6"/>
      <c r="I48" s="6"/>
      <c r="J48" s="6"/>
      <c r="L48" s="209"/>
      <c r="M48" s="209"/>
      <c r="N48" s="209"/>
      <c r="O48" s="209"/>
      <c r="P48" s="209"/>
      <c r="Q48" s="209"/>
      <c r="R48" s="209"/>
      <c r="S48" s="209"/>
      <c r="T48" s="226"/>
      <c r="U48" s="209"/>
      <c r="V48" s="209"/>
      <c r="W48" s="209"/>
      <c r="X48" s="209"/>
      <c r="Y48" s="154"/>
      <c r="AA48" s="137"/>
      <c r="AB48" s="137"/>
      <c r="AC48" s="137"/>
      <c r="AD48" s="142"/>
      <c r="AE48" s="143">
        <v>194</v>
      </c>
      <c r="AF48" s="143">
        <v>248</v>
      </c>
      <c r="AG48" s="143">
        <v>100</v>
      </c>
      <c r="AH48" s="144" t="s">
        <v>41</v>
      </c>
      <c r="AI48" s="144" t="s">
        <v>42</v>
      </c>
      <c r="AJ48" s="143">
        <v>3.6</v>
      </c>
      <c r="AK48" s="143">
        <v>-40</v>
      </c>
      <c r="AL48" s="141">
        <f t="shared" si="8"/>
        <v>0</v>
      </c>
      <c r="AM48" s="141">
        <f t="shared" si="9"/>
        <v>0</v>
      </c>
      <c r="AN48" s="145">
        <f t="shared" si="10"/>
        <v>0</v>
      </c>
      <c r="AO48" s="141">
        <f t="shared" si="11"/>
        <v>0</v>
      </c>
      <c r="AP48" s="145">
        <f t="shared" si="12"/>
        <v>0</v>
      </c>
      <c r="AQ48" s="146">
        <f t="shared" si="13"/>
        <v>0</v>
      </c>
      <c r="AR48" s="146"/>
      <c r="AS48" s="143"/>
      <c r="AT48" s="150">
        <v>288</v>
      </c>
      <c r="AU48" s="143">
        <v>400</v>
      </c>
      <c r="AV48" s="147">
        <v>450</v>
      </c>
      <c r="AW48" s="147" t="s">
        <v>39</v>
      </c>
      <c r="AX48" s="148">
        <v>7.3846153846153859</v>
      </c>
      <c r="AY48" s="149">
        <v>0</v>
      </c>
      <c r="AZ48" s="141">
        <f t="shared" si="14"/>
        <v>0</v>
      </c>
      <c r="BA48" s="141">
        <f t="shared" si="15"/>
        <v>0</v>
      </c>
      <c r="BB48" s="145">
        <f t="shared" si="16"/>
        <v>0</v>
      </c>
      <c r="BC48" s="141">
        <f t="shared" si="17"/>
        <v>0</v>
      </c>
      <c r="BD48" s="145">
        <f t="shared" si="18"/>
        <v>0</v>
      </c>
      <c r="BE48" s="146">
        <f t="shared" si="6"/>
        <v>0</v>
      </c>
      <c r="BF48" s="146"/>
      <c r="BG48" s="146"/>
      <c r="BH48" s="141">
        <v>287</v>
      </c>
      <c r="BI48" s="143">
        <v>400</v>
      </c>
      <c r="BJ48" s="141">
        <v>450</v>
      </c>
      <c r="BK48" s="141" t="s">
        <v>39</v>
      </c>
      <c r="BL48" s="148">
        <v>4.708333333333333</v>
      </c>
      <c r="BM48" s="149">
        <v>93.958333333333343</v>
      </c>
      <c r="BN48" s="141">
        <f t="shared" si="19"/>
        <v>0</v>
      </c>
      <c r="BO48" s="141">
        <f t="shared" si="20"/>
        <v>0</v>
      </c>
      <c r="BP48" s="145">
        <f t="shared" si="21"/>
        <v>0</v>
      </c>
      <c r="BQ48" s="141">
        <f t="shared" si="22"/>
        <v>0</v>
      </c>
      <c r="BR48" s="145">
        <f t="shared" si="23"/>
        <v>0</v>
      </c>
      <c r="BS48" s="146">
        <f t="shared" si="7"/>
        <v>0</v>
      </c>
    </row>
    <row r="49" spans="1:71" x14ac:dyDescent="0.2">
      <c r="A49" s="17" t="s">
        <v>349</v>
      </c>
      <c r="G49" s="6"/>
      <c r="H49" s="6"/>
      <c r="I49" s="6"/>
      <c r="J49" s="6"/>
      <c r="L49" s="209"/>
      <c r="M49" s="209"/>
      <c r="N49" s="209"/>
      <c r="O49" s="209"/>
      <c r="P49" s="209"/>
      <c r="Q49" s="209"/>
      <c r="R49" s="209"/>
      <c r="S49" s="209"/>
      <c r="T49" s="226"/>
      <c r="U49" s="209"/>
      <c r="V49" s="209"/>
      <c r="W49" s="209"/>
      <c r="X49" s="209"/>
      <c r="Y49" s="154"/>
      <c r="AA49" s="137"/>
      <c r="AB49" s="137"/>
      <c r="AC49" s="137"/>
      <c r="AD49" s="142"/>
      <c r="AE49" s="143">
        <v>248</v>
      </c>
      <c r="AF49" s="143">
        <v>400</v>
      </c>
      <c r="AG49" s="143">
        <v>100</v>
      </c>
      <c r="AH49" s="144" t="s">
        <v>41</v>
      </c>
      <c r="AI49" s="144" t="s">
        <v>42</v>
      </c>
      <c r="AJ49" s="143">
        <v>4.1079999999999997</v>
      </c>
      <c r="AK49" s="143">
        <v>-80.647999999999996</v>
      </c>
      <c r="AL49" s="141">
        <f t="shared" si="8"/>
        <v>0</v>
      </c>
      <c r="AM49" s="141">
        <f t="shared" si="9"/>
        <v>0</v>
      </c>
      <c r="AN49" s="145">
        <f t="shared" si="10"/>
        <v>0</v>
      </c>
      <c r="AO49" s="141">
        <f t="shared" si="11"/>
        <v>0</v>
      </c>
      <c r="AP49" s="145">
        <f t="shared" si="12"/>
        <v>0</v>
      </c>
      <c r="AQ49" s="146">
        <f t="shared" si="13"/>
        <v>0</v>
      </c>
      <c r="AR49" s="146"/>
      <c r="AS49" s="143"/>
      <c r="AT49" s="147">
        <v>49</v>
      </c>
      <c r="AU49" s="143">
        <v>98</v>
      </c>
      <c r="AV49" s="147">
        <v>50</v>
      </c>
      <c r="AW49" s="147" t="s">
        <v>41</v>
      </c>
      <c r="AX49" s="148">
        <v>2.0416666666666665</v>
      </c>
      <c r="AY49" s="149">
        <v>-8.1666666666666643</v>
      </c>
      <c r="AZ49" s="141">
        <f t="shared" si="14"/>
        <v>0</v>
      </c>
      <c r="BA49" s="141">
        <f t="shared" si="15"/>
        <v>0</v>
      </c>
      <c r="BB49" s="145">
        <f t="shared" si="16"/>
        <v>0</v>
      </c>
      <c r="BC49" s="141">
        <f t="shared" si="17"/>
        <v>0</v>
      </c>
      <c r="BD49" s="145">
        <f t="shared" si="18"/>
        <v>0</v>
      </c>
      <c r="BE49" s="146">
        <f t="shared" si="6"/>
        <v>0</v>
      </c>
      <c r="BF49" s="146"/>
      <c r="BG49" s="146"/>
      <c r="BH49" s="141">
        <v>234</v>
      </c>
      <c r="BI49" s="143">
        <v>249</v>
      </c>
      <c r="BJ49" s="141">
        <v>500</v>
      </c>
      <c r="BK49" s="141" t="s">
        <v>39</v>
      </c>
      <c r="BL49" s="148">
        <v>3</v>
      </c>
      <c r="BM49" s="149">
        <v>177</v>
      </c>
      <c r="BN49" s="141">
        <f t="shared" si="19"/>
        <v>0</v>
      </c>
      <c r="BO49" s="141">
        <f t="shared" si="20"/>
        <v>0</v>
      </c>
      <c r="BP49" s="145">
        <f t="shared" si="21"/>
        <v>0</v>
      </c>
      <c r="BQ49" s="141">
        <f t="shared" si="22"/>
        <v>0</v>
      </c>
      <c r="BR49" s="145">
        <f t="shared" si="23"/>
        <v>0</v>
      </c>
      <c r="BS49" s="146">
        <f t="shared" si="7"/>
        <v>0</v>
      </c>
    </row>
    <row r="50" spans="1:71" x14ac:dyDescent="0.2">
      <c r="A50" s="155" t="s">
        <v>351</v>
      </c>
      <c r="G50" s="6"/>
      <c r="H50" s="6"/>
      <c r="I50" s="6"/>
      <c r="J50" s="6"/>
      <c r="L50" s="209"/>
      <c r="M50" s="209"/>
      <c r="N50" s="209"/>
      <c r="O50" s="209"/>
      <c r="P50" s="209"/>
      <c r="Q50" s="209"/>
      <c r="R50" s="209"/>
      <c r="S50" s="209"/>
      <c r="T50" s="226"/>
      <c r="U50" s="209"/>
      <c r="V50" s="209"/>
      <c r="W50" s="209"/>
      <c r="X50" s="209"/>
      <c r="Y50" s="154"/>
      <c r="AA50" s="137"/>
      <c r="AB50" s="137"/>
      <c r="AC50" s="137"/>
      <c r="AD50" s="142"/>
      <c r="AE50" s="143">
        <v>50</v>
      </c>
      <c r="AF50" s="143">
        <v>216</v>
      </c>
      <c r="AG50" s="143">
        <v>150</v>
      </c>
      <c r="AH50" s="144" t="s">
        <v>41</v>
      </c>
      <c r="AI50" s="144" t="s">
        <v>42</v>
      </c>
      <c r="AJ50" s="143">
        <v>3.3879999999999999</v>
      </c>
      <c r="AK50" s="143">
        <v>-4.2039999999999997</v>
      </c>
      <c r="AL50" s="141">
        <f t="shared" si="8"/>
        <v>0</v>
      </c>
      <c r="AM50" s="141">
        <f t="shared" si="9"/>
        <v>0</v>
      </c>
      <c r="AN50" s="145">
        <f t="shared" si="10"/>
        <v>0</v>
      </c>
      <c r="AO50" s="141">
        <f t="shared" si="11"/>
        <v>0</v>
      </c>
      <c r="AP50" s="145">
        <f t="shared" si="12"/>
        <v>0</v>
      </c>
      <c r="AQ50" s="146">
        <f t="shared" si="13"/>
        <v>0</v>
      </c>
      <c r="AR50" s="146"/>
      <c r="AS50" s="143"/>
      <c r="AT50" s="150">
        <v>98</v>
      </c>
      <c r="AU50" s="143">
        <v>203</v>
      </c>
      <c r="AV50" s="147">
        <v>50</v>
      </c>
      <c r="AW50" s="147" t="s">
        <v>41</v>
      </c>
      <c r="AX50" s="148">
        <v>3.3870967741935485</v>
      </c>
      <c r="AY50" s="149">
        <v>-78.129032258064512</v>
      </c>
      <c r="AZ50" s="141">
        <f t="shared" si="14"/>
        <v>0</v>
      </c>
      <c r="BA50" s="141">
        <f t="shared" si="15"/>
        <v>0</v>
      </c>
      <c r="BB50" s="145">
        <f t="shared" si="16"/>
        <v>0</v>
      </c>
      <c r="BC50" s="141">
        <f t="shared" si="17"/>
        <v>0</v>
      </c>
      <c r="BD50" s="145">
        <f t="shared" si="18"/>
        <v>0</v>
      </c>
      <c r="BE50" s="146">
        <f t="shared" si="6"/>
        <v>0</v>
      </c>
      <c r="BF50" s="146"/>
      <c r="BG50" s="146"/>
      <c r="BH50" s="141">
        <v>249</v>
      </c>
      <c r="BI50" s="143">
        <v>400</v>
      </c>
      <c r="BJ50" s="141">
        <v>500</v>
      </c>
      <c r="BK50" s="141" t="s">
        <v>39</v>
      </c>
      <c r="BL50" s="148">
        <v>3.9736842105263159</v>
      </c>
      <c r="BM50" s="149">
        <v>153.63157894736841</v>
      </c>
      <c r="BN50" s="141">
        <f t="shared" si="19"/>
        <v>0</v>
      </c>
      <c r="BO50" s="141">
        <f t="shared" si="20"/>
        <v>0</v>
      </c>
      <c r="BP50" s="145">
        <f t="shared" si="21"/>
        <v>0</v>
      </c>
      <c r="BQ50" s="141">
        <f t="shared" si="22"/>
        <v>0</v>
      </c>
      <c r="BR50" s="145">
        <f t="shared" si="23"/>
        <v>0</v>
      </c>
      <c r="BS50" s="146">
        <f t="shared" si="7"/>
        <v>0</v>
      </c>
    </row>
    <row r="51" spans="1:71" x14ac:dyDescent="0.2">
      <c r="A51" s="4" t="s">
        <v>350</v>
      </c>
      <c r="G51" s="6"/>
      <c r="H51" s="6"/>
      <c r="I51" s="6"/>
      <c r="J51" s="6"/>
      <c r="L51" s="209"/>
      <c r="M51" s="209"/>
      <c r="N51" s="209"/>
      <c r="O51" s="209"/>
      <c r="P51" s="209"/>
      <c r="Q51" s="209"/>
      <c r="R51" s="209"/>
      <c r="S51" s="209"/>
      <c r="T51" s="226"/>
      <c r="U51" s="209"/>
      <c r="V51" s="209"/>
      <c r="W51" s="209"/>
      <c r="X51" s="209"/>
      <c r="Y51" s="154"/>
      <c r="AA51" s="137"/>
      <c r="AB51" s="137"/>
      <c r="AC51" s="137"/>
      <c r="AD51" s="142"/>
      <c r="AE51" s="143">
        <v>216</v>
      </c>
      <c r="AF51" s="143">
        <v>266</v>
      </c>
      <c r="AG51" s="143">
        <v>150</v>
      </c>
      <c r="AH51" s="144" t="s">
        <v>41</v>
      </c>
      <c r="AI51" s="144" t="s">
        <v>42</v>
      </c>
      <c r="AJ51" s="143">
        <v>3.3330000000000002</v>
      </c>
      <c r="AK51" s="143">
        <v>-0.66600000000000004</v>
      </c>
      <c r="AL51" s="141">
        <f t="shared" si="8"/>
        <v>0</v>
      </c>
      <c r="AM51" s="141">
        <f t="shared" si="9"/>
        <v>0</v>
      </c>
      <c r="AN51" s="145">
        <f t="shared" si="10"/>
        <v>0</v>
      </c>
      <c r="AO51" s="141">
        <f t="shared" si="11"/>
        <v>0</v>
      </c>
      <c r="AP51" s="145">
        <f t="shared" si="12"/>
        <v>0</v>
      </c>
      <c r="AQ51" s="146">
        <f t="shared" si="13"/>
        <v>0</v>
      </c>
      <c r="AR51" s="146"/>
      <c r="AS51" s="143"/>
      <c r="AT51" s="150">
        <v>203</v>
      </c>
      <c r="AU51" s="143">
        <v>299</v>
      </c>
      <c r="AV51" s="147">
        <v>50</v>
      </c>
      <c r="AW51" s="147" t="s">
        <v>41</v>
      </c>
      <c r="AX51" s="148">
        <v>3.6923076923076925</v>
      </c>
      <c r="AY51" s="149">
        <v>-103.46153846153845</v>
      </c>
      <c r="AZ51" s="141">
        <f t="shared" si="14"/>
        <v>0</v>
      </c>
      <c r="BA51" s="141">
        <f t="shared" si="15"/>
        <v>0</v>
      </c>
      <c r="BB51" s="145">
        <f t="shared" si="16"/>
        <v>0</v>
      </c>
      <c r="BC51" s="141">
        <f t="shared" si="17"/>
        <v>0</v>
      </c>
      <c r="BD51" s="145">
        <f t="shared" si="18"/>
        <v>0</v>
      </c>
      <c r="BE51" s="146">
        <f t="shared" si="6"/>
        <v>0</v>
      </c>
      <c r="BF51" s="146"/>
      <c r="BG51" s="146"/>
      <c r="BH51" s="141">
        <v>49</v>
      </c>
      <c r="BI51" s="143">
        <v>100</v>
      </c>
      <c r="BJ51" s="141">
        <v>50</v>
      </c>
      <c r="BK51" s="141" t="s">
        <v>41</v>
      </c>
      <c r="BL51" s="148">
        <v>2.5641025641025643</v>
      </c>
      <c r="BM51" s="149">
        <v>-39.743589743589752</v>
      </c>
      <c r="BN51" s="141">
        <f t="shared" si="19"/>
        <v>0</v>
      </c>
      <c r="BO51" s="141">
        <f t="shared" si="20"/>
        <v>0</v>
      </c>
      <c r="BP51" s="145">
        <f t="shared" si="21"/>
        <v>0</v>
      </c>
      <c r="BQ51" s="141">
        <f t="shared" si="22"/>
        <v>0</v>
      </c>
      <c r="BR51" s="145">
        <f t="shared" si="23"/>
        <v>0</v>
      </c>
      <c r="BS51" s="146">
        <f t="shared" si="7"/>
        <v>0</v>
      </c>
    </row>
    <row r="52" spans="1:71" x14ac:dyDescent="0.2">
      <c r="A52" s="364" t="s">
        <v>353</v>
      </c>
      <c r="G52" s="6"/>
      <c r="H52" s="6"/>
      <c r="I52" s="6"/>
      <c r="J52" s="6"/>
      <c r="L52" s="209"/>
      <c r="M52" s="209"/>
      <c r="N52" s="209"/>
      <c r="O52" s="209"/>
      <c r="P52" s="209"/>
      <c r="Q52" s="209"/>
      <c r="R52" s="209"/>
      <c r="S52" s="209"/>
      <c r="T52" s="226"/>
      <c r="U52" s="209"/>
      <c r="V52" s="209"/>
      <c r="W52" s="209"/>
      <c r="X52" s="209"/>
      <c r="Y52" s="154"/>
      <c r="AA52" s="137"/>
      <c r="AB52" s="137"/>
      <c r="AC52" s="137"/>
      <c r="AD52" s="142"/>
      <c r="AE52" s="143">
        <v>266</v>
      </c>
      <c r="AF52" s="143">
        <v>345</v>
      </c>
      <c r="AG52" s="143">
        <v>150</v>
      </c>
      <c r="AH52" s="144" t="s">
        <v>41</v>
      </c>
      <c r="AI52" s="144" t="s">
        <v>42</v>
      </c>
      <c r="AJ52" s="143">
        <v>3.95</v>
      </c>
      <c r="AK52" s="143">
        <v>-50</v>
      </c>
      <c r="AL52" s="141">
        <f t="shared" si="8"/>
        <v>0</v>
      </c>
      <c r="AM52" s="141">
        <f t="shared" si="9"/>
        <v>0</v>
      </c>
      <c r="AN52" s="145">
        <f t="shared" si="10"/>
        <v>0</v>
      </c>
      <c r="AO52" s="141">
        <f t="shared" si="11"/>
        <v>0</v>
      </c>
      <c r="AP52" s="145">
        <f t="shared" si="12"/>
        <v>0</v>
      </c>
      <c r="AQ52" s="146">
        <f t="shared" si="13"/>
        <v>0</v>
      </c>
      <c r="AR52" s="146"/>
      <c r="AS52" s="143"/>
      <c r="AT52" s="150">
        <v>299</v>
      </c>
      <c r="AU52" s="143">
        <v>400</v>
      </c>
      <c r="AV52" s="147">
        <v>50</v>
      </c>
      <c r="AW52" s="147" t="s">
        <v>41</v>
      </c>
      <c r="AX52" s="148">
        <v>4.208333333333333</v>
      </c>
      <c r="AY52" s="149">
        <v>-159.70833333333331</v>
      </c>
      <c r="AZ52" s="141">
        <f t="shared" si="14"/>
        <v>0</v>
      </c>
      <c r="BA52" s="141">
        <f t="shared" si="15"/>
        <v>0</v>
      </c>
      <c r="BB52" s="145">
        <f t="shared" si="16"/>
        <v>0</v>
      </c>
      <c r="BC52" s="141">
        <f t="shared" si="17"/>
        <v>0</v>
      </c>
      <c r="BD52" s="145">
        <f t="shared" si="18"/>
        <v>0</v>
      </c>
      <c r="BE52" s="146">
        <f t="shared" si="6"/>
        <v>0</v>
      </c>
      <c r="BF52" s="146"/>
      <c r="BG52" s="146"/>
      <c r="BH52" s="141">
        <v>100</v>
      </c>
      <c r="BI52" s="143">
        <v>200</v>
      </c>
      <c r="BJ52" s="141">
        <v>50</v>
      </c>
      <c r="BK52" s="141" t="s">
        <v>41</v>
      </c>
      <c r="BL52" s="148">
        <v>3.3333333333333335</v>
      </c>
      <c r="BM52" s="149">
        <v>-81.666666666666686</v>
      </c>
      <c r="BN52" s="141">
        <f t="shared" si="19"/>
        <v>0</v>
      </c>
      <c r="BO52" s="141">
        <f t="shared" si="20"/>
        <v>0</v>
      </c>
      <c r="BP52" s="145">
        <f t="shared" si="21"/>
        <v>0</v>
      </c>
      <c r="BQ52" s="141">
        <f t="shared" si="22"/>
        <v>0</v>
      </c>
      <c r="BR52" s="145">
        <f t="shared" si="23"/>
        <v>0</v>
      </c>
      <c r="BS52" s="146">
        <f t="shared" si="7"/>
        <v>0</v>
      </c>
    </row>
    <row r="53" spans="1:71" x14ac:dyDescent="0.2">
      <c r="A53" s="359" t="s">
        <v>292</v>
      </c>
      <c r="G53" s="6"/>
      <c r="H53" s="6"/>
      <c r="I53" s="6"/>
      <c r="J53" s="6"/>
      <c r="L53" s="209"/>
      <c r="M53" s="209"/>
      <c r="N53" s="209"/>
      <c r="O53" s="209"/>
      <c r="P53" s="209"/>
      <c r="Q53" s="209"/>
      <c r="R53" s="209"/>
      <c r="S53" s="209"/>
      <c r="T53" s="226"/>
      <c r="U53" s="209"/>
      <c r="V53" s="209"/>
      <c r="W53" s="209"/>
      <c r="X53" s="209"/>
      <c r="Y53" s="154"/>
      <c r="AA53" s="137"/>
      <c r="AB53" s="137"/>
      <c r="AC53" s="137"/>
      <c r="AD53" s="142"/>
      <c r="AE53" s="143">
        <v>345</v>
      </c>
      <c r="AF53" s="143">
        <v>400</v>
      </c>
      <c r="AG53" s="143">
        <v>150</v>
      </c>
      <c r="AH53" s="144" t="s">
        <v>41</v>
      </c>
      <c r="AI53" s="144" t="s">
        <v>42</v>
      </c>
      <c r="AJ53" s="143">
        <v>4.5830000000000002</v>
      </c>
      <c r="AK53" s="143">
        <v>-113.333</v>
      </c>
      <c r="AL53" s="141">
        <f t="shared" si="8"/>
        <v>0</v>
      </c>
      <c r="AM53" s="141">
        <f t="shared" si="9"/>
        <v>0</v>
      </c>
      <c r="AN53" s="145">
        <f t="shared" si="10"/>
        <v>0</v>
      </c>
      <c r="AO53" s="141">
        <f t="shared" si="11"/>
        <v>0</v>
      </c>
      <c r="AP53" s="145">
        <f t="shared" si="12"/>
        <v>0</v>
      </c>
      <c r="AQ53" s="146">
        <f t="shared" si="13"/>
        <v>0</v>
      </c>
      <c r="AR53" s="146"/>
      <c r="AS53" s="143"/>
      <c r="AT53" s="147">
        <v>49</v>
      </c>
      <c r="AU53" s="143">
        <v>101</v>
      </c>
      <c r="AV53" s="147">
        <v>100</v>
      </c>
      <c r="AW53" s="147" t="s">
        <v>41</v>
      </c>
      <c r="AX53" s="148">
        <v>2.125</v>
      </c>
      <c r="AY53" s="149">
        <v>-3.125</v>
      </c>
      <c r="AZ53" s="141">
        <f t="shared" si="14"/>
        <v>0</v>
      </c>
      <c r="BA53" s="141">
        <f t="shared" si="15"/>
        <v>0</v>
      </c>
      <c r="BB53" s="145">
        <f t="shared" si="16"/>
        <v>0</v>
      </c>
      <c r="BC53" s="141">
        <f t="shared" si="17"/>
        <v>0</v>
      </c>
      <c r="BD53" s="145">
        <f t="shared" si="18"/>
        <v>0</v>
      </c>
      <c r="BE53" s="146">
        <f t="shared" si="6"/>
        <v>0</v>
      </c>
      <c r="BF53" s="146"/>
      <c r="BG53" s="146"/>
      <c r="BH53" s="141">
        <v>200</v>
      </c>
      <c r="BI53" s="143">
        <v>300</v>
      </c>
      <c r="BJ53" s="141">
        <v>50</v>
      </c>
      <c r="BK53" s="141" t="s">
        <v>41</v>
      </c>
      <c r="BL53" s="148">
        <v>3.4482758620689653</v>
      </c>
      <c r="BM53" s="149">
        <v>-91.379310344827559</v>
      </c>
      <c r="BN53" s="141">
        <f t="shared" si="19"/>
        <v>0</v>
      </c>
      <c r="BO53" s="141">
        <f t="shared" si="20"/>
        <v>0</v>
      </c>
      <c r="BP53" s="145">
        <f t="shared" si="21"/>
        <v>0</v>
      </c>
      <c r="BQ53" s="141">
        <f t="shared" si="22"/>
        <v>0</v>
      </c>
      <c r="BR53" s="145">
        <f t="shared" si="23"/>
        <v>0</v>
      </c>
      <c r="BS53" s="146">
        <f t="shared" si="7"/>
        <v>0</v>
      </c>
    </row>
    <row r="54" spans="1:71" x14ac:dyDescent="0.2">
      <c r="A54" s="155"/>
      <c r="G54" s="6"/>
      <c r="H54" s="6"/>
      <c r="I54" s="6"/>
      <c r="J54" s="6"/>
      <c r="L54" s="209"/>
      <c r="M54" s="209"/>
      <c r="N54" s="209"/>
      <c r="O54" s="209"/>
      <c r="P54" s="209"/>
      <c r="Q54" s="209"/>
      <c r="R54" s="209"/>
      <c r="S54" s="209"/>
      <c r="T54" s="226"/>
      <c r="U54" s="209"/>
      <c r="V54" s="209"/>
      <c r="W54" s="209"/>
      <c r="X54" s="209"/>
      <c r="Y54" s="154"/>
      <c r="AA54" s="137"/>
      <c r="AB54" s="137"/>
      <c r="AC54" s="137"/>
      <c r="AD54" s="142"/>
      <c r="AE54" s="143">
        <v>230</v>
      </c>
      <c r="AF54" s="143">
        <v>280</v>
      </c>
      <c r="AG54" s="143">
        <v>200</v>
      </c>
      <c r="AH54" s="144" t="s">
        <v>41</v>
      </c>
      <c r="AI54" s="144" t="s">
        <v>42</v>
      </c>
      <c r="AJ54" s="143">
        <v>3.3330000000000002</v>
      </c>
      <c r="AK54" s="143">
        <v>13.333</v>
      </c>
      <c r="AL54" s="141">
        <f t="shared" si="8"/>
        <v>0</v>
      </c>
      <c r="AM54" s="141">
        <f t="shared" si="9"/>
        <v>0</v>
      </c>
      <c r="AN54" s="145">
        <f t="shared" si="10"/>
        <v>0</v>
      </c>
      <c r="AO54" s="141">
        <f t="shared" si="11"/>
        <v>0</v>
      </c>
      <c r="AP54" s="145">
        <f t="shared" si="12"/>
        <v>0</v>
      </c>
      <c r="AQ54" s="146">
        <f t="shared" si="13"/>
        <v>0</v>
      </c>
      <c r="AR54" s="146"/>
      <c r="AS54" s="143"/>
      <c r="AT54" s="150">
        <v>101</v>
      </c>
      <c r="AU54" s="143">
        <v>202</v>
      </c>
      <c r="AV54" s="147">
        <v>100</v>
      </c>
      <c r="AW54" s="147" t="s">
        <v>41</v>
      </c>
      <c r="AX54" s="148">
        <v>3.3666666666666667</v>
      </c>
      <c r="AY54" s="149">
        <v>-63.966666666666669</v>
      </c>
      <c r="AZ54" s="141">
        <f t="shared" si="14"/>
        <v>0</v>
      </c>
      <c r="BA54" s="141">
        <f t="shared" si="15"/>
        <v>0</v>
      </c>
      <c r="BB54" s="145">
        <f t="shared" si="16"/>
        <v>0</v>
      </c>
      <c r="BC54" s="141">
        <f t="shared" si="17"/>
        <v>0</v>
      </c>
      <c r="BD54" s="145">
        <f t="shared" si="18"/>
        <v>0</v>
      </c>
      <c r="BE54" s="146">
        <f t="shared" si="6"/>
        <v>0</v>
      </c>
      <c r="BF54" s="146"/>
      <c r="BG54" s="146"/>
      <c r="BH54" s="141">
        <v>300</v>
      </c>
      <c r="BI54" s="143">
        <v>400</v>
      </c>
      <c r="BJ54" s="141">
        <v>50</v>
      </c>
      <c r="BK54" s="141" t="s">
        <v>41</v>
      </c>
      <c r="BL54" s="148">
        <v>5.0377833753148629</v>
      </c>
      <c r="BM54" s="149">
        <v>-271.7884130982369</v>
      </c>
      <c r="BN54" s="141">
        <f t="shared" si="19"/>
        <v>0</v>
      </c>
      <c r="BO54" s="141">
        <f t="shared" si="20"/>
        <v>0</v>
      </c>
      <c r="BP54" s="145">
        <f t="shared" si="21"/>
        <v>0</v>
      </c>
      <c r="BQ54" s="141">
        <f t="shared" si="22"/>
        <v>0</v>
      </c>
      <c r="BR54" s="145">
        <f t="shared" si="23"/>
        <v>0</v>
      </c>
      <c r="BS54" s="146">
        <f t="shared" si="7"/>
        <v>0</v>
      </c>
    </row>
    <row r="55" spans="1:71" x14ac:dyDescent="0.2">
      <c r="A55" s="4"/>
      <c r="G55" s="6"/>
      <c r="H55" s="6"/>
      <c r="I55" s="6"/>
      <c r="J55" s="6"/>
      <c r="L55" s="209"/>
      <c r="M55" s="209"/>
      <c r="N55" s="209"/>
      <c r="O55" s="209"/>
      <c r="P55" s="209"/>
      <c r="Q55" s="209"/>
      <c r="R55" s="209"/>
      <c r="S55" s="209"/>
      <c r="T55" s="226"/>
      <c r="U55" s="209"/>
      <c r="V55" s="209"/>
      <c r="W55" s="209"/>
      <c r="X55" s="209"/>
      <c r="Y55" s="154"/>
      <c r="AA55" s="137"/>
      <c r="AB55" s="137"/>
      <c r="AC55" s="137"/>
      <c r="AD55" s="142"/>
      <c r="AE55" s="143">
        <v>280</v>
      </c>
      <c r="AF55" s="143">
        <v>356</v>
      </c>
      <c r="AG55" s="143">
        <v>200</v>
      </c>
      <c r="AH55" s="144" t="s">
        <v>41</v>
      </c>
      <c r="AI55" s="144" t="s">
        <v>42</v>
      </c>
      <c r="AJ55" s="143">
        <v>3.8</v>
      </c>
      <c r="AK55" s="143">
        <v>-24</v>
      </c>
      <c r="AL55" s="141">
        <f t="shared" si="8"/>
        <v>0</v>
      </c>
      <c r="AM55" s="141">
        <f t="shared" si="9"/>
        <v>0</v>
      </c>
      <c r="AN55" s="145">
        <f t="shared" si="10"/>
        <v>0</v>
      </c>
      <c r="AO55" s="141">
        <f t="shared" si="11"/>
        <v>0</v>
      </c>
      <c r="AP55" s="145">
        <f t="shared" si="12"/>
        <v>0</v>
      </c>
      <c r="AQ55" s="146">
        <f t="shared" si="13"/>
        <v>0</v>
      </c>
      <c r="AR55" s="146"/>
      <c r="AS55" s="143"/>
      <c r="AT55" s="150">
        <v>202</v>
      </c>
      <c r="AU55" s="143">
        <v>298</v>
      </c>
      <c r="AV55" s="147">
        <v>100</v>
      </c>
      <c r="AW55" s="147" t="s">
        <v>41</v>
      </c>
      <c r="AX55" s="148">
        <v>3.6923076923076925</v>
      </c>
      <c r="AY55" s="149">
        <v>-89.692307692307736</v>
      </c>
      <c r="AZ55" s="141">
        <f t="shared" si="14"/>
        <v>0</v>
      </c>
      <c r="BA55" s="141">
        <f t="shared" si="15"/>
        <v>0</v>
      </c>
      <c r="BB55" s="145">
        <f t="shared" si="16"/>
        <v>0</v>
      </c>
      <c r="BC55" s="141">
        <f t="shared" si="17"/>
        <v>0</v>
      </c>
      <c r="BD55" s="145">
        <f t="shared" si="18"/>
        <v>0</v>
      </c>
      <c r="BE55" s="146">
        <f t="shared" si="6"/>
        <v>0</v>
      </c>
      <c r="BF55" s="146"/>
      <c r="BG55" s="146"/>
      <c r="BH55" s="141">
        <v>49</v>
      </c>
      <c r="BI55" s="143">
        <v>100</v>
      </c>
      <c r="BJ55" s="141">
        <v>100</v>
      </c>
      <c r="BK55" s="141" t="s">
        <v>41</v>
      </c>
      <c r="BL55" s="148">
        <v>2.5641025641025643</v>
      </c>
      <c r="BM55" s="149">
        <v>-15.384615384615387</v>
      </c>
      <c r="BN55" s="141">
        <f t="shared" si="19"/>
        <v>0</v>
      </c>
      <c r="BO55" s="141">
        <f t="shared" si="20"/>
        <v>0</v>
      </c>
      <c r="BP55" s="145">
        <f t="shared" si="21"/>
        <v>0</v>
      </c>
      <c r="BQ55" s="141">
        <f t="shared" si="22"/>
        <v>0</v>
      </c>
      <c r="BR55" s="145">
        <f t="shared" si="23"/>
        <v>0</v>
      </c>
      <c r="BS55" s="146">
        <f t="shared" si="7"/>
        <v>0</v>
      </c>
    </row>
    <row r="56" spans="1:71" x14ac:dyDescent="0.2">
      <c r="A56" s="364"/>
      <c r="G56" s="6"/>
      <c r="H56" s="6"/>
      <c r="I56" s="6"/>
      <c r="J56" s="6"/>
      <c r="L56" s="210"/>
      <c r="M56" s="210"/>
      <c r="N56" s="210"/>
      <c r="O56" s="210"/>
      <c r="P56" s="210"/>
      <c r="Q56" s="210"/>
      <c r="R56" s="209"/>
      <c r="S56" s="209"/>
      <c r="T56" s="226"/>
      <c r="U56" s="210"/>
      <c r="V56" s="210"/>
      <c r="W56" s="210"/>
      <c r="X56" s="210"/>
      <c r="Y56" s="154"/>
      <c r="AA56" s="137"/>
      <c r="AB56" s="137"/>
      <c r="AC56" s="137"/>
      <c r="AD56" s="142"/>
      <c r="AE56" s="143">
        <v>356</v>
      </c>
      <c r="AF56" s="143">
        <v>400</v>
      </c>
      <c r="AG56" s="143">
        <v>200</v>
      </c>
      <c r="AH56" s="144" t="s">
        <v>41</v>
      </c>
      <c r="AI56" s="144" t="s">
        <v>42</v>
      </c>
      <c r="AJ56" s="143">
        <v>4.4000000000000004</v>
      </c>
      <c r="AK56" s="143">
        <v>-84</v>
      </c>
      <c r="AL56" s="141">
        <f t="shared" si="8"/>
        <v>0</v>
      </c>
      <c r="AM56" s="141">
        <f t="shared" si="9"/>
        <v>0</v>
      </c>
      <c r="AN56" s="145">
        <f t="shared" si="10"/>
        <v>0</v>
      </c>
      <c r="AO56" s="141">
        <f t="shared" si="11"/>
        <v>0</v>
      </c>
      <c r="AP56" s="145">
        <f t="shared" si="12"/>
        <v>0</v>
      </c>
      <c r="AQ56" s="146">
        <f t="shared" si="13"/>
        <v>0</v>
      </c>
      <c r="AR56" s="146"/>
      <c r="AS56" s="143"/>
      <c r="AT56" s="150">
        <v>298</v>
      </c>
      <c r="AU56" s="143">
        <v>400</v>
      </c>
      <c r="AV56" s="147">
        <v>100</v>
      </c>
      <c r="AW56" s="147" t="s">
        <v>41</v>
      </c>
      <c r="AX56" s="148">
        <v>4.08</v>
      </c>
      <c r="AY56" s="149">
        <v>-130.4</v>
      </c>
      <c r="AZ56" s="141">
        <f t="shared" si="14"/>
        <v>0</v>
      </c>
      <c r="BA56" s="141">
        <f t="shared" si="15"/>
        <v>0</v>
      </c>
      <c r="BB56" s="145">
        <f t="shared" si="16"/>
        <v>0</v>
      </c>
      <c r="BC56" s="141">
        <f t="shared" si="17"/>
        <v>0</v>
      </c>
      <c r="BD56" s="145">
        <f t="shared" si="18"/>
        <v>0</v>
      </c>
      <c r="BE56" s="146">
        <f t="shared" si="6"/>
        <v>0</v>
      </c>
      <c r="BF56" s="146"/>
      <c r="BG56" s="146"/>
      <c r="BH56" s="141">
        <v>100</v>
      </c>
      <c r="BI56" s="143">
        <v>200</v>
      </c>
      <c r="BJ56" s="141">
        <v>100</v>
      </c>
      <c r="BK56" s="141" t="s">
        <v>41</v>
      </c>
      <c r="BL56" s="148">
        <v>2.9197080291970803</v>
      </c>
      <c r="BM56" s="149">
        <v>-31.386861313868621</v>
      </c>
      <c r="BN56" s="141">
        <f t="shared" si="19"/>
        <v>0</v>
      </c>
      <c r="BO56" s="141">
        <f t="shared" si="20"/>
        <v>0</v>
      </c>
      <c r="BP56" s="145">
        <f t="shared" si="21"/>
        <v>0</v>
      </c>
      <c r="BQ56" s="141">
        <f t="shared" si="22"/>
        <v>0</v>
      </c>
      <c r="BR56" s="145">
        <f t="shared" si="23"/>
        <v>0</v>
      </c>
      <c r="BS56" s="146">
        <f t="shared" si="7"/>
        <v>0</v>
      </c>
    </row>
    <row r="57" spans="1:71" x14ac:dyDescent="0.2">
      <c r="A57" s="359"/>
      <c r="G57" s="6"/>
      <c r="H57" s="6"/>
      <c r="I57" s="6"/>
      <c r="J57" s="6"/>
      <c r="L57" s="210"/>
      <c r="M57" s="210"/>
      <c r="N57" s="210"/>
      <c r="O57" s="210"/>
      <c r="P57" s="210"/>
      <c r="Q57" s="210"/>
      <c r="R57" s="209"/>
      <c r="S57" s="209"/>
      <c r="T57" s="226"/>
      <c r="U57" s="210"/>
      <c r="V57" s="210"/>
      <c r="W57" s="210"/>
      <c r="X57" s="210"/>
      <c r="Y57" s="154"/>
      <c r="AA57" s="137"/>
      <c r="AB57" s="137"/>
      <c r="AC57" s="137"/>
      <c r="AD57" s="142"/>
      <c r="AE57" s="143">
        <v>245</v>
      </c>
      <c r="AF57" s="143">
        <v>260</v>
      </c>
      <c r="AG57" s="143">
        <v>250</v>
      </c>
      <c r="AH57" s="144" t="s">
        <v>41</v>
      </c>
      <c r="AI57" s="144" t="s">
        <v>42</v>
      </c>
      <c r="AJ57" s="143">
        <v>3</v>
      </c>
      <c r="AK57" s="143">
        <v>50</v>
      </c>
      <c r="AL57" s="141">
        <f t="shared" si="8"/>
        <v>0</v>
      </c>
      <c r="AM57" s="141">
        <f t="shared" si="9"/>
        <v>0</v>
      </c>
      <c r="AN57" s="145">
        <f t="shared" si="10"/>
        <v>0</v>
      </c>
      <c r="AO57" s="141">
        <f t="shared" si="11"/>
        <v>0</v>
      </c>
      <c r="AP57" s="145">
        <f t="shared" si="12"/>
        <v>0</v>
      </c>
      <c r="AQ57" s="146">
        <f t="shared" si="13"/>
        <v>0</v>
      </c>
      <c r="AR57" s="146"/>
      <c r="AS57" s="143"/>
      <c r="AT57" s="147">
        <v>49</v>
      </c>
      <c r="AU57" s="143">
        <v>101</v>
      </c>
      <c r="AV57" s="147">
        <v>150</v>
      </c>
      <c r="AW57" s="147" t="s">
        <v>41</v>
      </c>
      <c r="AX57" s="148">
        <v>2.3333333333333335</v>
      </c>
      <c r="AY57" s="149">
        <v>-1.6666666666666714</v>
      </c>
      <c r="AZ57" s="141">
        <f t="shared" si="14"/>
        <v>0</v>
      </c>
      <c r="BA57" s="141">
        <f t="shared" si="15"/>
        <v>0</v>
      </c>
      <c r="BB57" s="145">
        <f t="shared" si="16"/>
        <v>0</v>
      </c>
      <c r="BC57" s="141">
        <f t="shared" si="17"/>
        <v>0</v>
      </c>
      <c r="BD57" s="145">
        <f t="shared" si="18"/>
        <v>0</v>
      </c>
      <c r="BE57" s="146">
        <f t="shared" si="6"/>
        <v>0</v>
      </c>
      <c r="BF57" s="146"/>
      <c r="BG57" s="146"/>
      <c r="BH57" s="141">
        <v>200</v>
      </c>
      <c r="BI57" s="143">
        <v>300</v>
      </c>
      <c r="BJ57" s="141">
        <v>100</v>
      </c>
      <c r="BK57" s="141" t="s">
        <v>41</v>
      </c>
      <c r="BL57" s="148">
        <v>3.1007751937984498</v>
      </c>
      <c r="BM57" s="149">
        <v>-45.736434108527135</v>
      </c>
      <c r="BN57" s="141">
        <f t="shared" si="19"/>
        <v>0</v>
      </c>
      <c r="BO57" s="141">
        <f t="shared" si="20"/>
        <v>0</v>
      </c>
      <c r="BP57" s="145">
        <f t="shared" si="21"/>
        <v>0</v>
      </c>
      <c r="BQ57" s="141">
        <f t="shared" si="22"/>
        <v>0</v>
      </c>
      <c r="BR57" s="145">
        <f t="shared" si="23"/>
        <v>0</v>
      </c>
      <c r="BS57" s="146">
        <f t="shared" si="7"/>
        <v>0</v>
      </c>
    </row>
    <row r="58" spans="1:71" x14ac:dyDescent="0.2">
      <c r="G58" s="6"/>
      <c r="H58" s="6"/>
      <c r="I58" s="6"/>
      <c r="J58" s="6"/>
      <c r="L58" s="210"/>
      <c r="M58" s="210"/>
      <c r="N58" s="210"/>
      <c r="O58" s="210"/>
      <c r="P58" s="210"/>
      <c r="Q58" s="210"/>
      <c r="R58" s="209"/>
      <c r="S58" s="209"/>
      <c r="T58" s="226"/>
      <c r="U58" s="210"/>
      <c r="V58" s="210"/>
      <c r="W58" s="210"/>
      <c r="X58" s="210"/>
      <c r="Y58" s="154"/>
      <c r="AA58" s="137"/>
      <c r="AB58" s="137"/>
      <c r="AC58" s="137"/>
      <c r="AD58" s="142"/>
      <c r="AE58" s="143">
        <v>260</v>
      </c>
      <c r="AF58" s="143">
        <v>300</v>
      </c>
      <c r="AG58" s="143">
        <v>250</v>
      </c>
      <c r="AH58" s="144" t="s">
        <v>41</v>
      </c>
      <c r="AI58" s="144" t="s">
        <v>42</v>
      </c>
      <c r="AJ58" s="143">
        <v>4</v>
      </c>
      <c r="AK58" s="143">
        <v>-20</v>
      </c>
      <c r="AL58" s="141">
        <f t="shared" si="8"/>
        <v>0</v>
      </c>
      <c r="AM58" s="141">
        <f t="shared" si="9"/>
        <v>0</v>
      </c>
      <c r="AN58" s="145">
        <f t="shared" si="10"/>
        <v>0</v>
      </c>
      <c r="AO58" s="141">
        <f t="shared" si="11"/>
        <v>0</v>
      </c>
      <c r="AP58" s="145">
        <f t="shared" si="12"/>
        <v>0</v>
      </c>
      <c r="AQ58" s="146">
        <f t="shared" si="13"/>
        <v>0</v>
      </c>
      <c r="AR58" s="146"/>
      <c r="AS58" s="143"/>
      <c r="AT58" s="150">
        <v>101</v>
      </c>
      <c r="AU58" s="143">
        <v>201</v>
      </c>
      <c r="AV58" s="147">
        <v>150</v>
      </c>
      <c r="AW58" s="147" t="s">
        <v>41</v>
      </c>
      <c r="AX58" s="148">
        <v>3.4482758620689653</v>
      </c>
      <c r="AY58" s="149">
        <v>-50.724137931034477</v>
      </c>
      <c r="AZ58" s="141">
        <f t="shared" si="14"/>
        <v>0</v>
      </c>
      <c r="BA58" s="141">
        <f t="shared" si="15"/>
        <v>0</v>
      </c>
      <c r="BB58" s="145">
        <f t="shared" si="16"/>
        <v>0</v>
      </c>
      <c r="BC58" s="141">
        <f t="shared" si="17"/>
        <v>0</v>
      </c>
      <c r="BD58" s="145">
        <f t="shared" si="18"/>
        <v>0</v>
      </c>
      <c r="BE58" s="146">
        <f t="shared" si="6"/>
        <v>0</v>
      </c>
      <c r="BF58" s="146"/>
      <c r="BG58" s="146"/>
      <c r="BH58" s="141">
        <v>300</v>
      </c>
      <c r="BI58" s="143">
        <v>400</v>
      </c>
      <c r="BJ58" s="141">
        <v>100</v>
      </c>
      <c r="BK58" s="141" t="s">
        <v>41</v>
      </c>
      <c r="BL58" s="148">
        <v>3.4904013961605576</v>
      </c>
      <c r="BM58" s="149">
        <v>-89.179755671902171</v>
      </c>
      <c r="BN58" s="141">
        <f t="shared" si="19"/>
        <v>0</v>
      </c>
      <c r="BO58" s="141">
        <f t="shared" si="20"/>
        <v>0</v>
      </c>
      <c r="BP58" s="145">
        <f t="shared" si="21"/>
        <v>0</v>
      </c>
      <c r="BQ58" s="141">
        <f t="shared" si="22"/>
        <v>0</v>
      </c>
      <c r="BR58" s="145">
        <f t="shared" si="23"/>
        <v>0</v>
      </c>
      <c r="BS58" s="146">
        <f t="shared" si="7"/>
        <v>0</v>
      </c>
    </row>
    <row r="59" spans="1:71" x14ac:dyDescent="0.2">
      <c r="G59" s="6"/>
      <c r="H59" s="6"/>
      <c r="I59" s="6"/>
      <c r="J59" s="6"/>
      <c r="L59" s="210"/>
      <c r="M59" s="210"/>
      <c r="N59" s="210"/>
      <c r="O59" s="210"/>
      <c r="P59" s="210"/>
      <c r="Q59" s="210"/>
      <c r="R59" s="209"/>
      <c r="S59" s="209"/>
      <c r="T59" s="226"/>
      <c r="U59" s="210"/>
      <c r="V59" s="210"/>
      <c r="W59" s="210"/>
      <c r="X59" s="210"/>
      <c r="Y59" s="154"/>
      <c r="AA59" s="137"/>
      <c r="AB59" s="137"/>
      <c r="AC59" s="137"/>
      <c r="AD59" s="142"/>
      <c r="AE59" s="143">
        <v>300</v>
      </c>
      <c r="AF59" s="143">
        <v>400</v>
      </c>
      <c r="AG59" s="143">
        <v>250</v>
      </c>
      <c r="AH59" s="144" t="s">
        <v>41</v>
      </c>
      <c r="AI59" s="144" t="s">
        <v>42</v>
      </c>
      <c r="AJ59" s="143">
        <v>4.1660000000000004</v>
      </c>
      <c r="AK59" s="143">
        <v>-33.332999999999998</v>
      </c>
      <c r="AL59" s="141">
        <f t="shared" si="8"/>
        <v>0</v>
      </c>
      <c r="AM59" s="141">
        <f t="shared" si="9"/>
        <v>0</v>
      </c>
      <c r="AN59" s="145">
        <f t="shared" si="10"/>
        <v>0</v>
      </c>
      <c r="AO59" s="141">
        <f t="shared" si="11"/>
        <v>0</v>
      </c>
      <c r="AP59" s="145">
        <f t="shared" si="12"/>
        <v>0</v>
      </c>
      <c r="AQ59" s="146">
        <f t="shared" si="13"/>
        <v>0</v>
      </c>
      <c r="AR59" s="146"/>
      <c r="AS59" s="143"/>
      <c r="AT59" s="150">
        <v>201</v>
      </c>
      <c r="AU59" s="143">
        <v>299</v>
      </c>
      <c r="AV59" s="147">
        <v>150</v>
      </c>
      <c r="AW59" s="147" t="s">
        <v>41</v>
      </c>
      <c r="AX59" s="148">
        <v>3.6296296296296298</v>
      </c>
      <c r="AY59" s="149">
        <v>-63.96296296296299</v>
      </c>
      <c r="AZ59" s="141">
        <f t="shared" si="14"/>
        <v>0</v>
      </c>
      <c r="BA59" s="141">
        <f t="shared" si="15"/>
        <v>0</v>
      </c>
      <c r="BB59" s="145">
        <f t="shared" si="16"/>
        <v>0</v>
      </c>
      <c r="BC59" s="141">
        <f t="shared" si="17"/>
        <v>0</v>
      </c>
      <c r="BD59" s="145">
        <f t="shared" si="18"/>
        <v>0</v>
      </c>
      <c r="BE59" s="146">
        <f t="shared" si="6"/>
        <v>0</v>
      </c>
      <c r="BF59" s="146"/>
      <c r="BG59" s="146"/>
      <c r="BH59" s="141">
        <v>55</v>
      </c>
      <c r="BI59" s="143">
        <v>100</v>
      </c>
      <c r="BJ59" s="141">
        <v>150</v>
      </c>
      <c r="BK59" s="141" t="s">
        <v>41</v>
      </c>
      <c r="BL59" s="148">
        <v>2.5</v>
      </c>
      <c r="BM59" s="149">
        <v>8.75</v>
      </c>
      <c r="BN59" s="141">
        <f t="shared" si="19"/>
        <v>0</v>
      </c>
      <c r="BO59" s="141">
        <f t="shared" si="20"/>
        <v>0</v>
      </c>
      <c r="BP59" s="145">
        <f t="shared" si="21"/>
        <v>0</v>
      </c>
      <c r="BQ59" s="141">
        <f t="shared" si="22"/>
        <v>0</v>
      </c>
      <c r="BR59" s="145">
        <f t="shared" si="23"/>
        <v>0</v>
      </c>
      <c r="BS59" s="146">
        <f t="shared" si="7"/>
        <v>0</v>
      </c>
    </row>
    <row r="60" spans="1:71" x14ac:dyDescent="0.2">
      <c r="G60" s="6"/>
      <c r="H60" s="6"/>
      <c r="I60" s="6"/>
      <c r="J60" s="6"/>
      <c r="L60" s="210"/>
      <c r="M60" s="210"/>
      <c r="N60" s="210"/>
      <c r="O60" s="210"/>
      <c r="P60" s="210"/>
      <c r="Q60" s="210"/>
      <c r="R60" s="209"/>
      <c r="S60" s="209"/>
      <c r="T60" s="226"/>
      <c r="U60" s="210"/>
      <c r="V60" s="210"/>
      <c r="W60" s="210"/>
      <c r="X60" s="210"/>
      <c r="Y60" s="154"/>
      <c r="AA60" s="137"/>
      <c r="AB60" s="137"/>
      <c r="AC60" s="137"/>
      <c r="AD60" s="142"/>
      <c r="AE60" s="143">
        <v>275</v>
      </c>
      <c r="AF60" s="143">
        <v>320</v>
      </c>
      <c r="AG60" s="143">
        <v>300</v>
      </c>
      <c r="AH60" s="144" t="s">
        <v>41</v>
      </c>
      <c r="AI60" s="144" t="s">
        <v>42</v>
      </c>
      <c r="AJ60" s="143">
        <v>4.5</v>
      </c>
      <c r="AK60" s="143">
        <v>-17.5</v>
      </c>
      <c r="AL60" s="141">
        <f t="shared" si="8"/>
        <v>0</v>
      </c>
      <c r="AM60" s="141">
        <f t="shared" si="9"/>
        <v>0</v>
      </c>
      <c r="AN60" s="145">
        <f t="shared" si="10"/>
        <v>0</v>
      </c>
      <c r="AO60" s="141">
        <f t="shared" si="11"/>
        <v>0</v>
      </c>
      <c r="AP60" s="145">
        <f t="shared" si="12"/>
        <v>0</v>
      </c>
      <c r="AQ60" s="146">
        <f t="shared" si="13"/>
        <v>0</v>
      </c>
      <c r="AR60" s="146"/>
      <c r="AS60" s="143"/>
      <c r="AT60" s="150">
        <v>299</v>
      </c>
      <c r="AU60" s="143">
        <v>400</v>
      </c>
      <c r="AV60" s="147">
        <v>150</v>
      </c>
      <c r="AW60" s="147" t="s">
        <v>41</v>
      </c>
      <c r="AX60" s="148">
        <v>4.04</v>
      </c>
      <c r="AY60" s="149">
        <v>-105</v>
      </c>
      <c r="AZ60" s="141">
        <f t="shared" si="14"/>
        <v>0</v>
      </c>
      <c r="BA60" s="141">
        <f t="shared" si="15"/>
        <v>0</v>
      </c>
      <c r="BB60" s="145">
        <f t="shared" si="16"/>
        <v>0</v>
      </c>
      <c r="BC60" s="141">
        <f t="shared" si="17"/>
        <v>0</v>
      </c>
      <c r="BD60" s="145">
        <f t="shared" si="18"/>
        <v>0</v>
      </c>
      <c r="BE60" s="146">
        <f t="shared" si="6"/>
        <v>0</v>
      </c>
      <c r="BF60" s="146"/>
      <c r="BG60" s="146"/>
      <c r="BH60" s="141">
        <v>100</v>
      </c>
      <c r="BI60" s="143">
        <v>200</v>
      </c>
      <c r="BJ60" s="141">
        <v>150</v>
      </c>
      <c r="BK60" s="141" t="s">
        <v>41</v>
      </c>
      <c r="BL60" s="148">
        <v>3.0303030303030303</v>
      </c>
      <c r="BM60" s="149">
        <v>-10.606060606060609</v>
      </c>
      <c r="BN60" s="141">
        <f t="shared" si="19"/>
        <v>0</v>
      </c>
      <c r="BO60" s="141">
        <f t="shared" si="20"/>
        <v>0</v>
      </c>
      <c r="BP60" s="145">
        <f t="shared" si="21"/>
        <v>0</v>
      </c>
      <c r="BQ60" s="141">
        <f t="shared" si="22"/>
        <v>0</v>
      </c>
      <c r="BR60" s="145">
        <f t="shared" si="23"/>
        <v>0</v>
      </c>
      <c r="BS60" s="146">
        <f t="shared" si="7"/>
        <v>0</v>
      </c>
    </row>
    <row r="61" spans="1:71" x14ac:dyDescent="0.2">
      <c r="G61" s="6"/>
      <c r="H61" s="6"/>
      <c r="I61" s="6"/>
      <c r="J61" s="6"/>
      <c r="L61" s="210"/>
      <c r="M61" s="210"/>
      <c r="N61" s="210"/>
      <c r="O61" s="210"/>
      <c r="P61" s="210"/>
      <c r="Q61" s="210"/>
      <c r="R61" s="209"/>
      <c r="S61" s="209"/>
      <c r="T61" s="226"/>
      <c r="U61" s="210"/>
      <c r="V61" s="210"/>
      <c r="W61" s="210"/>
      <c r="X61" s="210"/>
      <c r="Y61" s="154"/>
      <c r="AA61" s="137"/>
      <c r="AB61" s="137"/>
      <c r="AC61" s="137"/>
      <c r="AD61" s="142"/>
      <c r="AE61" s="143">
        <v>320</v>
      </c>
      <c r="AF61" s="143">
        <v>400</v>
      </c>
      <c r="AG61" s="143">
        <v>300</v>
      </c>
      <c r="AH61" s="144" t="s">
        <v>41</v>
      </c>
      <c r="AI61" s="144" t="s">
        <v>42</v>
      </c>
      <c r="AJ61" s="143">
        <v>5.3330000000000002</v>
      </c>
      <c r="AK61" s="143">
        <v>-80</v>
      </c>
      <c r="AL61" s="141">
        <f t="shared" si="8"/>
        <v>0</v>
      </c>
      <c r="AM61" s="141">
        <f t="shared" si="9"/>
        <v>0</v>
      </c>
      <c r="AN61" s="145">
        <f t="shared" si="10"/>
        <v>0</v>
      </c>
      <c r="AO61" s="141">
        <f t="shared" si="11"/>
        <v>0</v>
      </c>
      <c r="AP61" s="145">
        <f t="shared" si="12"/>
        <v>0</v>
      </c>
      <c r="AQ61" s="146">
        <f t="shared" si="13"/>
        <v>0</v>
      </c>
      <c r="AR61" s="146"/>
      <c r="AS61" s="143"/>
      <c r="AT61" s="147">
        <v>60</v>
      </c>
      <c r="AU61" s="143">
        <v>98</v>
      </c>
      <c r="AV61" s="147">
        <v>200</v>
      </c>
      <c r="AW61" s="147" t="s">
        <v>41</v>
      </c>
      <c r="AX61" s="148">
        <v>2.2857142857142856</v>
      </c>
      <c r="AY61" s="149">
        <v>15.714285714285715</v>
      </c>
      <c r="AZ61" s="141">
        <f t="shared" si="14"/>
        <v>0</v>
      </c>
      <c r="BA61" s="141">
        <f t="shared" si="15"/>
        <v>0</v>
      </c>
      <c r="BB61" s="145">
        <f t="shared" si="16"/>
        <v>0</v>
      </c>
      <c r="BC61" s="141">
        <f t="shared" si="17"/>
        <v>0</v>
      </c>
      <c r="BD61" s="145">
        <f t="shared" si="18"/>
        <v>0</v>
      </c>
      <c r="BE61" s="146">
        <f t="shared" si="6"/>
        <v>0</v>
      </c>
      <c r="BF61" s="146"/>
      <c r="BG61" s="146"/>
      <c r="BH61" s="141">
        <v>200</v>
      </c>
      <c r="BI61" s="143">
        <v>300</v>
      </c>
      <c r="BJ61" s="141">
        <v>150</v>
      </c>
      <c r="BK61" s="141" t="s">
        <v>41</v>
      </c>
      <c r="BL61" s="148">
        <v>2.9629629629629628</v>
      </c>
      <c r="BM61" s="149">
        <v>-5.9259259259259238</v>
      </c>
      <c r="BN61" s="141">
        <f t="shared" si="19"/>
        <v>0</v>
      </c>
      <c r="BO61" s="141">
        <f t="shared" si="20"/>
        <v>0</v>
      </c>
      <c r="BP61" s="145">
        <f t="shared" si="21"/>
        <v>0</v>
      </c>
      <c r="BQ61" s="141">
        <f t="shared" si="22"/>
        <v>0</v>
      </c>
      <c r="BR61" s="145">
        <f t="shared" si="23"/>
        <v>0</v>
      </c>
      <c r="BS61" s="146">
        <f t="shared" si="7"/>
        <v>0</v>
      </c>
    </row>
    <row r="62" spans="1:71" x14ac:dyDescent="0.2">
      <c r="G62" s="6"/>
      <c r="H62" s="6"/>
      <c r="I62" s="6"/>
      <c r="J62" s="6"/>
      <c r="L62" s="210"/>
      <c r="M62" s="210"/>
      <c r="N62" s="210"/>
      <c r="O62" s="210"/>
      <c r="P62" s="210"/>
      <c r="Q62" s="210"/>
      <c r="R62" s="209"/>
      <c r="S62" s="209"/>
      <c r="T62" s="226"/>
      <c r="U62" s="210"/>
      <c r="V62" s="210"/>
      <c r="W62" s="210"/>
      <c r="X62" s="210"/>
      <c r="Y62" s="154"/>
      <c r="AA62" s="137"/>
      <c r="AB62" s="137"/>
      <c r="AC62" s="137"/>
      <c r="AD62" s="142"/>
      <c r="AE62" s="143">
        <v>314</v>
      </c>
      <c r="AF62" s="143">
        <v>400</v>
      </c>
      <c r="AG62" s="143">
        <v>350</v>
      </c>
      <c r="AH62" s="144" t="s">
        <v>41</v>
      </c>
      <c r="AI62" s="144" t="s">
        <v>42</v>
      </c>
      <c r="AJ62" s="143">
        <v>5.375</v>
      </c>
      <c r="AK62" s="143">
        <v>-35.375</v>
      </c>
      <c r="AL62" s="141">
        <f t="shared" si="8"/>
        <v>0</v>
      </c>
      <c r="AM62" s="141">
        <f t="shared" si="9"/>
        <v>0</v>
      </c>
      <c r="AN62" s="145">
        <f t="shared" si="10"/>
        <v>0</v>
      </c>
      <c r="AO62" s="141">
        <f t="shared" si="11"/>
        <v>0</v>
      </c>
      <c r="AP62" s="145">
        <f t="shared" si="12"/>
        <v>0</v>
      </c>
      <c r="AQ62" s="146">
        <f t="shared" si="13"/>
        <v>0</v>
      </c>
      <c r="AR62" s="146"/>
      <c r="AS62" s="143"/>
      <c r="AT62" s="150">
        <v>98</v>
      </c>
      <c r="AU62" s="143">
        <v>199</v>
      </c>
      <c r="AV62" s="147">
        <v>200</v>
      </c>
      <c r="AW62" s="147" t="s">
        <v>41</v>
      </c>
      <c r="AX62" s="148">
        <v>3.2580645161290325</v>
      </c>
      <c r="AY62" s="149">
        <v>-19.290322580645167</v>
      </c>
      <c r="AZ62" s="141">
        <f t="shared" si="14"/>
        <v>0</v>
      </c>
      <c r="BA62" s="141">
        <f t="shared" si="15"/>
        <v>0</v>
      </c>
      <c r="BB62" s="145">
        <f t="shared" si="16"/>
        <v>0</v>
      </c>
      <c r="BC62" s="141">
        <f t="shared" si="17"/>
        <v>0</v>
      </c>
      <c r="BD62" s="145">
        <f t="shared" si="18"/>
        <v>0</v>
      </c>
      <c r="BE62" s="146">
        <f t="shared" si="6"/>
        <v>0</v>
      </c>
      <c r="BF62" s="146"/>
      <c r="BG62" s="146"/>
      <c r="BH62" s="141">
        <v>300</v>
      </c>
      <c r="BI62" s="143">
        <v>400</v>
      </c>
      <c r="BJ62" s="141">
        <v>150</v>
      </c>
      <c r="BK62" s="141" t="s">
        <v>41</v>
      </c>
      <c r="BL62" s="148">
        <v>3.2</v>
      </c>
      <c r="BM62" s="149">
        <v>-30.4</v>
      </c>
      <c r="BN62" s="141">
        <f t="shared" si="19"/>
        <v>0</v>
      </c>
      <c r="BO62" s="141">
        <f t="shared" si="20"/>
        <v>0</v>
      </c>
      <c r="BP62" s="145">
        <f t="shared" si="21"/>
        <v>0</v>
      </c>
      <c r="BQ62" s="141">
        <f t="shared" si="22"/>
        <v>0</v>
      </c>
      <c r="BR62" s="145">
        <f t="shared" si="23"/>
        <v>0</v>
      </c>
      <c r="BS62" s="146">
        <f t="shared" si="7"/>
        <v>0</v>
      </c>
    </row>
    <row r="63" spans="1:71" x14ac:dyDescent="0.2">
      <c r="G63" s="6"/>
      <c r="H63" s="6"/>
      <c r="I63" s="6"/>
      <c r="J63" s="6"/>
      <c r="L63" s="210"/>
      <c r="M63" s="210"/>
      <c r="N63" s="210"/>
      <c r="O63" s="210"/>
      <c r="P63" s="210"/>
      <c r="Q63" s="210"/>
      <c r="R63" s="209"/>
      <c r="S63" s="209"/>
      <c r="T63" s="226"/>
      <c r="U63" s="210"/>
      <c r="V63" s="210"/>
      <c r="W63" s="210"/>
      <c r="X63" s="210"/>
      <c r="Y63" s="154"/>
      <c r="AA63" s="137"/>
      <c r="AB63" s="137"/>
      <c r="AC63" s="137"/>
      <c r="AD63" s="142"/>
      <c r="AE63" s="143">
        <v>320</v>
      </c>
      <c r="AF63" s="143">
        <v>400</v>
      </c>
      <c r="AG63" s="143">
        <v>400</v>
      </c>
      <c r="AH63" s="144" t="s">
        <v>41</v>
      </c>
      <c r="AI63" s="144" t="s">
        <v>42</v>
      </c>
      <c r="AJ63" s="143">
        <v>6.1539999999999999</v>
      </c>
      <c r="AK63" s="143">
        <v>-80</v>
      </c>
      <c r="AL63" s="141">
        <f t="shared" si="8"/>
        <v>0</v>
      </c>
      <c r="AM63" s="141">
        <f t="shared" si="9"/>
        <v>0</v>
      </c>
      <c r="AN63" s="145">
        <f t="shared" si="10"/>
        <v>0</v>
      </c>
      <c r="AO63" s="141">
        <f t="shared" si="11"/>
        <v>0</v>
      </c>
      <c r="AP63" s="145">
        <f t="shared" si="12"/>
        <v>0</v>
      </c>
      <c r="AQ63" s="146">
        <f t="shared" si="13"/>
        <v>0</v>
      </c>
      <c r="AR63" s="146"/>
      <c r="AS63" s="143"/>
      <c r="AT63" s="150">
        <v>199</v>
      </c>
      <c r="AU63" s="143">
        <v>303</v>
      </c>
      <c r="AV63" s="147">
        <v>200</v>
      </c>
      <c r="AW63" s="147" t="s">
        <v>41</v>
      </c>
      <c r="AX63" s="148">
        <v>3.7142857142857144</v>
      </c>
      <c r="AY63" s="149">
        <v>-49.857142857142861</v>
      </c>
      <c r="AZ63" s="141">
        <f t="shared" si="14"/>
        <v>0</v>
      </c>
      <c r="BA63" s="141">
        <f t="shared" si="15"/>
        <v>0</v>
      </c>
      <c r="BB63" s="145">
        <f t="shared" si="16"/>
        <v>0</v>
      </c>
      <c r="BC63" s="141">
        <f t="shared" si="17"/>
        <v>0</v>
      </c>
      <c r="BD63" s="145">
        <f t="shared" si="18"/>
        <v>0</v>
      </c>
      <c r="BE63" s="146">
        <f t="shared" si="6"/>
        <v>0</v>
      </c>
      <c r="BF63" s="146"/>
      <c r="BG63" s="146"/>
      <c r="BH63" s="141">
        <v>80</v>
      </c>
      <c r="BI63" s="143">
        <v>100</v>
      </c>
      <c r="BJ63" s="141">
        <v>200</v>
      </c>
      <c r="BK63" s="141" t="s">
        <v>41</v>
      </c>
      <c r="BL63" s="148">
        <v>2.0833333333333335</v>
      </c>
      <c r="BM63" s="149">
        <v>38.541666666666664</v>
      </c>
      <c r="BN63" s="141">
        <f t="shared" si="19"/>
        <v>0</v>
      </c>
      <c r="BO63" s="141">
        <f t="shared" si="20"/>
        <v>0</v>
      </c>
      <c r="BP63" s="145">
        <f t="shared" si="21"/>
        <v>0</v>
      </c>
      <c r="BQ63" s="141">
        <f t="shared" si="22"/>
        <v>0</v>
      </c>
      <c r="BR63" s="145">
        <f t="shared" si="23"/>
        <v>0</v>
      </c>
      <c r="BS63" s="146">
        <f t="shared" si="7"/>
        <v>0</v>
      </c>
    </row>
    <row r="64" spans="1:71" x14ac:dyDescent="0.2">
      <c r="G64" s="6"/>
      <c r="H64" s="6"/>
      <c r="I64" s="6"/>
      <c r="J64" s="6"/>
      <c r="L64" s="210"/>
      <c r="M64" s="210"/>
      <c r="N64" s="210"/>
      <c r="O64" s="210"/>
      <c r="P64" s="210"/>
      <c r="Q64" s="210"/>
      <c r="R64" s="209"/>
      <c r="S64" s="209"/>
      <c r="T64" s="226"/>
      <c r="U64" s="210"/>
      <c r="V64" s="210"/>
      <c r="W64" s="210"/>
      <c r="X64" s="210"/>
      <c r="Y64" s="154"/>
      <c r="AA64" s="137"/>
      <c r="AB64" s="137"/>
      <c r="AC64" s="137"/>
      <c r="AD64" s="142"/>
      <c r="AE64" s="143">
        <v>50</v>
      </c>
      <c r="AF64" s="143">
        <v>138</v>
      </c>
      <c r="AG64" s="143">
        <v>50</v>
      </c>
      <c r="AH64" s="144" t="s">
        <v>43</v>
      </c>
      <c r="AI64" s="144" t="s">
        <v>44</v>
      </c>
      <c r="AJ64" s="143">
        <v>2.9329999999999998</v>
      </c>
      <c r="AK64" s="143">
        <v>-52.667000000000002</v>
      </c>
      <c r="AL64" s="141">
        <f t="shared" si="8"/>
        <v>0</v>
      </c>
      <c r="AM64" s="141">
        <f t="shared" si="9"/>
        <v>0</v>
      </c>
      <c r="AN64" s="145">
        <f t="shared" si="10"/>
        <v>0</v>
      </c>
      <c r="AO64" s="141">
        <f t="shared" si="11"/>
        <v>0</v>
      </c>
      <c r="AP64" s="145">
        <f t="shared" si="12"/>
        <v>0</v>
      </c>
      <c r="AQ64" s="146">
        <f t="shared" si="13"/>
        <v>0</v>
      </c>
      <c r="AR64" s="146"/>
      <c r="AS64" s="143"/>
      <c r="AT64" s="150">
        <v>303</v>
      </c>
      <c r="AU64" s="143">
        <v>400</v>
      </c>
      <c r="AV64" s="147">
        <v>200</v>
      </c>
      <c r="AW64" s="147" t="s">
        <v>41</v>
      </c>
      <c r="AX64" s="148">
        <v>3.7307692307692308</v>
      </c>
      <c r="AY64" s="149">
        <v>-51.423076923076906</v>
      </c>
      <c r="AZ64" s="141">
        <f t="shared" si="14"/>
        <v>0</v>
      </c>
      <c r="BA64" s="141">
        <f t="shared" si="15"/>
        <v>0</v>
      </c>
      <c r="BB64" s="145">
        <f t="shared" si="16"/>
        <v>0</v>
      </c>
      <c r="BC64" s="141">
        <f t="shared" si="17"/>
        <v>0</v>
      </c>
      <c r="BD64" s="145">
        <f t="shared" si="18"/>
        <v>0</v>
      </c>
      <c r="BE64" s="146">
        <f t="shared" si="6"/>
        <v>0</v>
      </c>
      <c r="BF64" s="146"/>
      <c r="BG64" s="146"/>
      <c r="BH64" s="141">
        <v>100</v>
      </c>
      <c r="BI64" s="143">
        <v>200</v>
      </c>
      <c r="BJ64" s="141">
        <v>200</v>
      </c>
      <c r="BK64" s="141" t="s">
        <v>41</v>
      </c>
      <c r="BL64" s="148">
        <v>3.1007751937984498</v>
      </c>
      <c r="BM64" s="149">
        <v>8.5271317829457303</v>
      </c>
      <c r="BN64" s="141">
        <f t="shared" si="19"/>
        <v>0</v>
      </c>
      <c r="BO64" s="141">
        <f t="shared" si="20"/>
        <v>0</v>
      </c>
      <c r="BP64" s="145">
        <f t="shared" si="21"/>
        <v>0</v>
      </c>
      <c r="BQ64" s="141">
        <f t="shared" si="22"/>
        <v>0</v>
      </c>
      <c r="BR64" s="145">
        <f t="shared" si="23"/>
        <v>0</v>
      </c>
      <c r="BS64" s="146">
        <f t="shared" si="7"/>
        <v>0</v>
      </c>
    </row>
    <row r="65" spans="1:71" x14ac:dyDescent="0.2">
      <c r="G65" s="6"/>
      <c r="H65" s="6"/>
      <c r="I65" s="6"/>
      <c r="J65" s="6"/>
      <c r="L65" s="210"/>
      <c r="M65" s="210"/>
      <c r="N65" s="210"/>
      <c r="O65" s="210"/>
      <c r="P65" s="210"/>
      <c r="Q65" s="210"/>
      <c r="R65" s="209"/>
      <c r="S65" s="209"/>
      <c r="T65" s="226"/>
      <c r="U65" s="210"/>
      <c r="V65" s="210"/>
      <c r="W65" s="210"/>
      <c r="X65" s="210"/>
      <c r="Y65" s="154"/>
      <c r="AA65" s="137"/>
      <c r="AB65" s="137"/>
      <c r="AC65" s="137"/>
      <c r="AD65" s="142"/>
      <c r="AE65" s="143">
        <v>138</v>
      </c>
      <c r="AF65" s="143">
        <v>194</v>
      </c>
      <c r="AG65" s="143">
        <v>50</v>
      </c>
      <c r="AH65" s="144" t="s">
        <v>43</v>
      </c>
      <c r="AI65" s="144" t="s">
        <v>44</v>
      </c>
      <c r="AJ65" s="143">
        <v>3.294</v>
      </c>
      <c r="AK65" s="143">
        <v>-76.117999999999995</v>
      </c>
      <c r="AL65" s="141">
        <f t="shared" si="8"/>
        <v>0</v>
      </c>
      <c r="AM65" s="141">
        <f t="shared" si="9"/>
        <v>0</v>
      </c>
      <c r="AN65" s="145">
        <f t="shared" si="10"/>
        <v>0</v>
      </c>
      <c r="AO65" s="141">
        <f t="shared" si="11"/>
        <v>0</v>
      </c>
      <c r="AP65" s="145">
        <f t="shared" si="12"/>
        <v>0</v>
      </c>
      <c r="AQ65" s="146">
        <f t="shared" si="13"/>
        <v>0</v>
      </c>
      <c r="AR65" s="146"/>
      <c r="AS65" s="143"/>
      <c r="AT65" s="150">
        <v>100</v>
      </c>
      <c r="AU65" s="143">
        <v>200</v>
      </c>
      <c r="AV65" s="147">
        <v>250</v>
      </c>
      <c r="AW65" s="147" t="s">
        <v>41</v>
      </c>
      <c r="AX65" s="148">
        <v>3.125</v>
      </c>
      <c r="AY65" s="149">
        <v>6.25</v>
      </c>
      <c r="AZ65" s="141">
        <f t="shared" si="14"/>
        <v>0</v>
      </c>
      <c r="BA65" s="141">
        <f t="shared" si="15"/>
        <v>0</v>
      </c>
      <c r="BB65" s="145">
        <f t="shared" si="16"/>
        <v>0</v>
      </c>
      <c r="BC65" s="141">
        <f t="shared" si="17"/>
        <v>0</v>
      </c>
      <c r="BD65" s="145">
        <f t="shared" si="18"/>
        <v>0</v>
      </c>
      <c r="BE65" s="146">
        <f t="shared" si="6"/>
        <v>0</v>
      </c>
      <c r="BF65" s="146"/>
      <c r="BG65" s="146"/>
      <c r="BH65" s="141">
        <v>200</v>
      </c>
      <c r="BI65" s="143">
        <v>300</v>
      </c>
      <c r="BJ65" s="141">
        <v>200</v>
      </c>
      <c r="BK65" s="141" t="s">
        <v>41</v>
      </c>
      <c r="BL65" s="148">
        <v>3.225806451612903</v>
      </c>
      <c r="BM65" s="149">
        <v>0.80645161290323131</v>
      </c>
      <c r="BN65" s="141">
        <f t="shared" si="19"/>
        <v>0</v>
      </c>
      <c r="BO65" s="141">
        <f t="shared" si="20"/>
        <v>0</v>
      </c>
      <c r="BP65" s="145">
        <f t="shared" si="21"/>
        <v>0</v>
      </c>
      <c r="BQ65" s="141">
        <f t="shared" si="22"/>
        <v>0</v>
      </c>
      <c r="BR65" s="145">
        <f t="shared" si="23"/>
        <v>0</v>
      </c>
      <c r="BS65" s="146">
        <f t="shared" si="7"/>
        <v>0</v>
      </c>
    </row>
    <row r="66" spans="1:71" x14ac:dyDescent="0.2">
      <c r="A66" s="4"/>
      <c r="E66" s="4"/>
      <c r="G66" s="6"/>
      <c r="H66" s="6"/>
      <c r="I66" s="6"/>
      <c r="J66" s="6"/>
      <c r="L66" s="210"/>
      <c r="M66" s="210"/>
      <c r="N66" s="210"/>
      <c r="O66" s="210"/>
      <c r="P66" s="210"/>
      <c r="Q66" s="210"/>
      <c r="R66" s="209"/>
      <c r="S66" s="209"/>
      <c r="T66" s="226"/>
      <c r="U66" s="210"/>
      <c r="V66" s="210"/>
      <c r="W66" s="210"/>
      <c r="X66" s="210"/>
      <c r="Y66" s="154"/>
      <c r="AA66" s="137"/>
      <c r="AB66" s="137"/>
      <c r="AC66" s="137"/>
      <c r="AD66" s="142"/>
      <c r="AE66" s="143">
        <v>194</v>
      </c>
      <c r="AF66" s="143">
        <v>260</v>
      </c>
      <c r="AG66" s="143">
        <v>50</v>
      </c>
      <c r="AH66" s="144" t="s">
        <v>43</v>
      </c>
      <c r="AI66" s="144" t="s">
        <v>44</v>
      </c>
      <c r="AJ66" s="143">
        <v>3.8820000000000001</v>
      </c>
      <c r="AK66" s="143">
        <v>-124.35299999999999</v>
      </c>
      <c r="AL66" s="141">
        <f t="shared" si="8"/>
        <v>0</v>
      </c>
      <c r="AM66" s="141">
        <f t="shared" si="9"/>
        <v>0</v>
      </c>
      <c r="AN66" s="145">
        <f t="shared" si="10"/>
        <v>0</v>
      </c>
      <c r="AO66" s="141">
        <f t="shared" si="11"/>
        <v>0</v>
      </c>
      <c r="AP66" s="145">
        <f t="shared" si="12"/>
        <v>0</v>
      </c>
      <c r="AQ66" s="146">
        <f t="shared" si="13"/>
        <v>0</v>
      </c>
      <c r="AR66" s="146"/>
      <c r="AS66" s="143"/>
      <c r="AT66" s="150">
        <v>200</v>
      </c>
      <c r="AU66" s="143">
        <v>301</v>
      </c>
      <c r="AV66" s="147">
        <v>250</v>
      </c>
      <c r="AW66" s="147" t="s">
        <v>41</v>
      </c>
      <c r="AX66" s="148">
        <v>3.8846153846153846</v>
      </c>
      <c r="AY66" s="149">
        <v>-40.84615384615384</v>
      </c>
      <c r="AZ66" s="141">
        <f t="shared" si="14"/>
        <v>0</v>
      </c>
      <c r="BA66" s="141">
        <f t="shared" si="15"/>
        <v>0</v>
      </c>
      <c r="BB66" s="145">
        <f t="shared" si="16"/>
        <v>0</v>
      </c>
      <c r="BC66" s="141">
        <f t="shared" si="17"/>
        <v>0</v>
      </c>
      <c r="BD66" s="145">
        <f t="shared" si="18"/>
        <v>0</v>
      </c>
      <c r="BE66" s="146">
        <f t="shared" si="6"/>
        <v>0</v>
      </c>
      <c r="BF66" s="146"/>
      <c r="BG66" s="146"/>
      <c r="BH66" s="141">
        <v>300</v>
      </c>
      <c r="BI66" s="143">
        <v>400</v>
      </c>
      <c r="BJ66" s="141">
        <v>200</v>
      </c>
      <c r="BK66" s="141" t="s">
        <v>41</v>
      </c>
      <c r="BL66" s="148">
        <v>3.2</v>
      </c>
      <c r="BM66" s="149">
        <v>3.1999999999999886</v>
      </c>
      <c r="BN66" s="141">
        <f t="shared" si="19"/>
        <v>0</v>
      </c>
      <c r="BO66" s="141">
        <f t="shared" si="20"/>
        <v>0</v>
      </c>
      <c r="BP66" s="145">
        <f t="shared" si="21"/>
        <v>0</v>
      </c>
      <c r="BQ66" s="141">
        <f t="shared" si="22"/>
        <v>0</v>
      </c>
      <c r="BR66" s="145">
        <f t="shared" si="23"/>
        <v>0</v>
      </c>
      <c r="BS66" s="146">
        <f t="shared" si="7"/>
        <v>0</v>
      </c>
    </row>
    <row r="67" spans="1:71" x14ac:dyDescent="0.2">
      <c r="A67" s="4"/>
      <c r="E67" s="28"/>
      <c r="G67" s="6"/>
      <c r="H67" s="6"/>
      <c r="I67" s="6"/>
      <c r="J67" s="6"/>
      <c r="L67" s="210"/>
      <c r="M67" s="210"/>
      <c r="N67" s="210"/>
      <c r="O67" s="210"/>
      <c r="P67" s="210"/>
      <c r="Q67" s="210"/>
      <c r="R67" s="209"/>
      <c r="S67" s="209"/>
      <c r="T67" s="226"/>
      <c r="U67" s="210"/>
      <c r="V67" s="210"/>
      <c r="W67" s="210"/>
      <c r="X67" s="210"/>
      <c r="Y67" s="154"/>
      <c r="AA67" s="137"/>
      <c r="AB67" s="137"/>
      <c r="AC67" s="137"/>
      <c r="AD67" s="142"/>
      <c r="AE67" s="143">
        <v>260</v>
      </c>
      <c r="AF67" s="143">
        <v>300</v>
      </c>
      <c r="AG67" s="143">
        <v>50</v>
      </c>
      <c r="AH67" s="144" t="s">
        <v>43</v>
      </c>
      <c r="AI67" s="144" t="s">
        <v>44</v>
      </c>
      <c r="AJ67" s="143">
        <v>4</v>
      </c>
      <c r="AK67" s="143">
        <v>-136</v>
      </c>
      <c r="AL67" s="141">
        <f t="shared" si="8"/>
        <v>0</v>
      </c>
      <c r="AM67" s="141">
        <f t="shared" si="9"/>
        <v>0</v>
      </c>
      <c r="AN67" s="145">
        <f t="shared" si="10"/>
        <v>0</v>
      </c>
      <c r="AO67" s="141">
        <f t="shared" si="11"/>
        <v>0</v>
      </c>
      <c r="AP67" s="145">
        <f t="shared" si="12"/>
        <v>0</v>
      </c>
      <c r="AQ67" s="146">
        <f t="shared" si="13"/>
        <v>0</v>
      </c>
      <c r="AR67" s="146"/>
      <c r="AS67" s="143"/>
      <c r="AT67" s="150">
        <v>301</v>
      </c>
      <c r="AU67" s="143">
        <v>400</v>
      </c>
      <c r="AV67" s="147">
        <v>250</v>
      </c>
      <c r="AW67" s="147" t="s">
        <v>41</v>
      </c>
      <c r="AX67" s="148">
        <v>3.8076923076923075</v>
      </c>
      <c r="AY67" s="149">
        <v>-34.076923076923038</v>
      </c>
      <c r="AZ67" s="141">
        <f t="shared" si="14"/>
        <v>0</v>
      </c>
      <c r="BA67" s="141">
        <f t="shared" si="15"/>
        <v>0</v>
      </c>
      <c r="BB67" s="145">
        <f t="shared" si="16"/>
        <v>0</v>
      </c>
      <c r="BC67" s="141">
        <f t="shared" si="17"/>
        <v>0</v>
      </c>
      <c r="BD67" s="145">
        <f t="shared" si="18"/>
        <v>0</v>
      </c>
      <c r="BE67" s="146">
        <f t="shared" si="6"/>
        <v>0</v>
      </c>
      <c r="BF67" s="146"/>
      <c r="BG67" s="146"/>
      <c r="BH67" s="141">
        <v>99</v>
      </c>
      <c r="BI67" s="143">
        <v>200</v>
      </c>
      <c r="BJ67" s="141">
        <v>250</v>
      </c>
      <c r="BK67" s="141" t="s">
        <v>41</v>
      </c>
      <c r="BL67" s="148">
        <v>3.3898305084745761</v>
      </c>
      <c r="BM67" s="149">
        <v>16.949152542372886</v>
      </c>
      <c r="BN67" s="141">
        <f t="shared" si="19"/>
        <v>0</v>
      </c>
      <c r="BO67" s="141">
        <f t="shared" si="20"/>
        <v>0</v>
      </c>
      <c r="BP67" s="145">
        <f t="shared" si="21"/>
        <v>0</v>
      </c>
      <c r="BQ67" s="141">
        <f t="shared" si="22"/>
        <v>0</v>
      </c>
      <c r="BR67" s="145">
        <f t="shared" si="23"/>
        <v>0</v>
      </c>
      <c r="BS67" s="146">
        <f t="shared" si="7"/>
        <v>0</v>
      </c>
    </row>
    <row r="68" spans="1:71" x14ac:dyDescent="0.2">
      <c r="G68" s="6"/>
      <c r="H68" s="6"/>
      <c r="I68" s="6"/>
      <c r="J68" s="6"/>
      <c r="L68" s="210"/>
      <c r="M68" s="210"/>
      <c r="N68" s="210"/>
      <c r="O68" s="210"/>
      <c r="P68" s="210"/>
      <c r="Q68" s="210"/>
      <c r="R68" s="209"/>
      <c r="S68" s="209"/>
      <c r="T68" s="226"/>
      <c r="U68" s="210"/>
      <c r="V68" s="210"/>
      <c r="W68" s="210"/>
      <c r="X68" s="210"/>
      <c r="Y68" s="154"/>
      <c r="AA68" s="137"/>
      <c r="AB68" s="137"/>
      <c r="AC68" s="137"/>
      <c r="AD68" s="142"/>
      <c r="AE68" s="143">
        <v>300</v>
      </c>
      <c r="AF68" s="143">
        <v>400</v>
      </c>
      <c r="AG68" s="143">
        <v>50</v>
      </c>
      <c r="AH68" s="144" t="s">
        <v>43</v>
      </c>
      <c r="AI68" s="144" t="s">
        <v>44</v>
      </c>
      <c r="AJ68" s="143">
        <v>4.3479999999999999</v>
      </c>
      <c r="AK68" s="143">
        <v>-173.91300000000001</v>
      </c>
      <c r="AL68" s="141">
        <f t="shared" si="8"/>
        <v>0</v>
      </c>
      <c r="AM68" s="141">
        <f t="shared" si="9"/>
        <v>0</v>
      </c>
      <c r="AN68" s="145">
        <f t="shared" si="10"/>
        <v>0</v>
      </c>
      <c r="AO68" s="141">
        <f t="shared" si="11"/>
        <v>0</v>
      </c>
      <c r="AP68" s="145">
        <f t="shared" si="12"/>
        <v>0</v>
      </c>
      <c r="AQ68" s="146">
        <f t="shared" si="13"/>
        <v>0</v>
      </c>
      <c r="AR68" s="146"/>
      <c r="AS68" s="143"/>
      <c r="AT68" s="150">
        <v>95</v>
      </c>
      <c r="AU68" s="143">
        <v>198</v>
      </c>
      <c r="AV68" s="147">
        <v>300</v>
      </c>
      <c r="AW68" s="147" t="s">
        <v>41</v>
      </c>
      <c r="AX68" s="148">
        <v>3.0606060606060606</v>
      </c>
      <c r="AY68" s="149">
        <v>35.787878787878789</v>
      </c>
      <c r="AZ68" s="141">
        <f t="shared" si="14"/>
        <v>0</v>
      </c>
      <c r="BA68" s="141">
        <f t="shared" si="15"/>
        <v>0</v>
      </c>
      <c r="BB68" s="145">
        <f t="shared" si="16"/>
        <v>0</v>
      </c>
      <c r="BC68" s="141">
        <f t="shared" si="17"/>
        <v>0</v>
      </c>
      <c r="BD68" s="145">
        <f t="shared" si="18"/>
        <v>0</v>
      </c>
      <c r="BE68" s="146">
        <f t="shared" si="6"/>
        <v>0</v>
      </c>
      <c r="BF68" s="146"/>
      <c r="BG68" s="146"/>
      <c r="BH68" s="141">
        <v>200</v>
      </c>
      <c r="BI68" s="143">
        <v>300</v>
      </c>
      <c r="BJ68" s="141">
        <v>250</v>
      </c>
      <c r="BK68" s="141" t="s">
        <v>41</v>
      </c>
      <c r="BL68" s="148">
        <v>3.2520325203252032</v>
      </c>
      <c r="BM68" s="149">
        <v>24.390243902439039</v>
      </c>
      <c r="BN68" s="141">
        <f t="shared" si="19"/>
        <v>0</v>
      </c>
      <c r="BO68" s="141">
        <f t="shared" si="20"/>
        <v>0</v>
      </c>
      <c r="BP68" s="145">
        <f t="shared" si="21"/>
        <v>0</v>
      </c>
      <c r="BQ68" s="141">
        <f t="shared" si="22"/>
        <v>0</v>
      </c>
      <c r="BR68" s="145">
        <f t="shared" si="23"/>
        <v>0</v>
      </c>
      <c r="BS68" s="146">
        <f t="shared" si="7"/>
        <v>0</v>
      </c>
    </row>
    <row r="69" spans="1:71" x14ac:dyDescent="0.2">
      <c r="G69" s="6"/>
      <c r="H69" s="6"/>
      <c r="I69" s="6"/>
      <c r="J69" s="6"/>
      <c r="L69" s="210"/>
      <c r="M69" s="210"/>
      <c r="N69" s="210"/>
      <c r="O69" s="210"/>
      <c r="P69" s="210"/>
      <c r="Q69" s="210"/>
      <c r="R69" s="209"/>
      <c r="S69" s="209"/>
      <c r="T69" s="226"/>
      <c r="U69" s="210"/>
      <c r="V69" s="210"/>
      <c r="W69" s="210"/>
      <c r="X69" s="210"/>
      <c r="Y69" s="154"/>
      <c r="AA69" s="137"/>
      <c r="AB69" s="137"/>
      <c r="AC69" s="137"/>
      <c r="AD69" s="142"/>
      <c r="AE69" s="143">
        <v>50</v>
      </c>
      <c r="AF69" s="143">
        <v>160</v>
      </c>
      <c r="AG69" s="143">
        <v>100</v>
      </c>
      <c r="AH69" s="144" t="s">
        <v>43</v>
      </c>
      <c r="AI69" s="144" t="s">
        <v>44</v>
      </c>
      <c r="AJ69" s="143">
        <v>2.8210000000000002</v>
      </c>
      <c r="AK69" s="143">
        <v>-23.332999999999998</v>
      </c>
      <c r="AL69" s="141">
        <f t="shared" si="8"/>
        <v>0</v>
      </c>
      <c r="AM69" s="141">
        <f t="shared" si="9"/>
        <v>0</v>
      </c>
      <c r="AN69" s="145">
        <f t="shared" si="10"/>
        <v>0</v>
      </c>
      <c r="AO69" s="141">
        <f t="shared" si="11"/>
        <v>0</v>
      </c>
      <c r="AP69" s="145">
        <f t="shared" si="12"/>
        <v>0</v>
      </c>
      <c r="AQ69" s="146">
        <f t="shared" si="13"/>
        <v>0</v>
      </c>
      <c r="AR69" s="146"/>
      <c r="AS69" s="143"/>
      <c r="AT69" s="150">
        <v>198</v>
      </c>
      <c r="AU69" s="143">
        <v>304</v>
      </c>
      <c r="AV69" s="147">
        <v>300</v>
      </c>
      <c r="AW69" s="147" t="s">
        <v>41</v>
      </c>
      <c r="AX69" s="148">
        <v>3.4193548387096775</v>
      </c>
      <c r="AY69" s="149">
        <v>16.774193548387103</v>
      </c>
      <c r="AZ69" s="141">
        <f t="shared" si="14"/>
        <v>0</v>
      </c>
      <c r="BA69" s="141">
        <f t="shared" si="15"/>
        <v>0</v>
      </c>
      <c r="BB69" s="145">
        <f t="shared" si="16"/>
        <v>0</v>
      </c>
      <c r="BC69" s="141">
        <f t="shared" si="17"/>
        <v>0</v>
      </c>
      <c r="BD69" s="145">
        <f t="shared" si="18"/>
        <v>0</v>
      </c>
      <c r="BE69" s="146">
        <f t="shared" si="6"/>
        <v>0</v>
      </c>
      <c r="BF69" s="146"/>
      <c r="BG69" s="146"/>
      <c r="BH69" s="141">
        <v>300</v>
      </c>
      <c r="BI69" s="143">
        <v>400</v>
      </c>
      <c r="BJ69" s="141">
        <v>250</v>
      </c>
      <c r="BK69" s="141" t="s">
        <v>41</v>
      </c>
      <c r="BL69" s="148">
        <v>3.2362459546925559</v>
      </c>
      <c r="BM69" s="149">
        <v>25.72815533980588</v>
      </c>
      <c r="BN69" s="141">
        <f t="shared" si="19"/>
        <v>0</v>
      </c>
      <c r="BO69" s="141">
        <f t="shared" si="20"/>
        <v>0</v>
      </c>
      <c r="BP69" s="145">
        <f t="shared" si="21"/>
        <v>0</v>
      </c>
      <c r="BQ69" s="141">
        <f t="shared" si="22"/>
        <v>0</v>
      </c>
      <c r="BR69" s="145">
        <f t="shared" si="23"/>
        <v>0</v>
      </c>
      <c r="BS69" s="146">
        <f t="shared" si="7"/>
        <v>0</v>
      </c>
    </row>
    <row r="70" spans="1:71" x14ac:dyDescent="0.2">
      <c r="G70" s="6"/>
      <c r="H70" s="6"/>
      <c r="I70" s="6"/>
      <c r="J70" s="6"/>
      <c r="L70" s="210"/>
      <c r="M70" s="210"/>
      <c r="N70" s="210"/>
      <c r="O70" s="210"/>
      <c r="P70" s="210"/>
      <c r="Q70" s="210"/>
      <c r="R70" s="209"/>
      <c r="S70" s="209"/>
      <c r="T70" s="226"/>
      <c r="U70" s="210"/>
      <c r="V70" s="210"/>
      <c r="W70" s="210"/>
      <c r="X70" s="210"/>
      <c r="Y70" s="154"/>
      <c r="AA70" s="137"/>
      <c r="AB70" s="137"/>
      <c r="AC70" s="137"/>
      <c r="AD70" s="142"/>
      <c r="AE70" s="143">
        <v>160</v>
      </c>
      <c r="AF70" s="143">
        <v>200</v>
      </c>
      <c r="AG70" s="143">
        <v>100</v>
      </c>
      <c r="AH70" s="144" t="s">
        <v>43</v>
      </c>
      <c r="AI70" s="144" t="s">
        <v>44</v>
      </c>
      <c r="AJ70" s="143">
        <v>3.3330000000000002</v>
      </c>
      <c r="AK70" s="143">
        <v>-56.665999999999997</v>
      </c>
      <c r="AL70" s="141">
        <f t="shared" si="8"/>
        <v>0</v>
      </c>
      <c r="AM70" s="141">
        <f t="shared" si="9"/>
        <v>0</v>
      </c>
      <c r="AN70" s="145">
        <f t="shared" si="10"/>
        <v>0</v>
      </c>
      <c r="AO70" s="141">
        <f t="shared" si="11"/>
        <v>0</v>
      </c>
      <c r="AP70" s="145">
        <f t="shared" si="12"/>
        <v>0</v>
      </c>
      <c r="AQ70" s="146">
        <f t="shared" si="13"/>
        <v>0</v>
      </c>
      <c r="AR70" s="146"/>
      <c r="AS70" s="143"/>
      <c r="AT70" s="150">
        <v>304</v>
      </c>
      <c r="AU70" s="143">
        <v>400</v>
      </c>
      <c r="AV70" s="147">
        <v>300</v>
      </c>
      <c r="AW70" s="147" t="s">
        <v>41</v>
      </c>
      <c r="AX70" s="148">
        <v>3.6190476190476191</v>
      </c>
      <c r="AY70" s="149">
        <v>0</v>
      </c>
      <c r="AZ70" s="141">
        <f t="shared" si="14"/>
        <v>0</v>
      </c>
      <c r="BA70" s="141">
        <f t="shared" si="15"/>
        <v>0</v>
      </c>
      <c r="BB70" s="145">
        <f t="shared" si="16"/>
        <v>0</v>
      </c>
      <c r="BC70" s="141">
        <f t="shared" si="17"/>
        <v>0</v>
      </c>
      <c r="BD70" s="145">
        <f t="shared" si="18"/>
        <v>0</v>
      </c>
      <c r="BE70" s="146">
        <f t="shared" si="6"/>
        <v>0</v>
      </c>
      <c r="BF70" s="146"/>
      <c r="BG70" s="146"/>
      <c r="BH70" s="141">
        <v>98</v>
      </c>
      <c r="BI70" s="143">
        <v>200</v>
      </c>
      <c r="BJ70" s="141">
        <v>300</v>
      </c>
      <c r="BK70" s="141" t="s">
        <v>41</v>
      </c>
      <c r="BL70" s="148">
        <v>3.883495145631068</v>
      </c>
      <c r="BM70" s="149">
        <v>21.359223300970868</v>
      </c>
      <c r="BN70" s="141">
        <f t="shared" si="19"/>
        <v>0</v>
      </c>
      <c r="BO70" s="141">
        <f t="shared" si="20"/>
        <v>0</v>
      </c>
      <c r="BP70" s="145">
        <f t="shared" si="21"/>
        <v>0</v>
      </c>
      <c r="BQ70" s="141">
        <f t="shared" si="22"/>
        <v>0</v>
      </c>
      <c r="BR70" s="145">
        <f t="shared" si="23"/>
        <v>0</v>
      </c>
      <c r="BS70" s="146">
        <f t="shared" si="7"/>
        <v>0</v>
      </c>
    </row>
    <row r="71" spans="1:71" x14ac:dyDescent="0.2">
      <c r="G71" s="6"/>
      <c r="H71" s="6"/>
      <c r="I71" s="6"/>
      <c r="J71" s="6"/>
      <c r="L71" s="210"/>
      <c r="M71" s="210"/>
      <c r="N71" s="210"/>
      <c r="O71" s="210"/>
      <c r="P71" s="210"/>
      <c r="Q71" s="210"/>
      <c r="R71" s="209"/>
      <c r="S71" s="209"/>
      <c r="T71" s="226"/>
      <c r="U71" s="210"/>
      <c r="V71" s="210"/>
      <c r="W71" s="210"/>
      <c r="X71" s="210"/>
      <c r="Y71" s="154"/>
      <c r="AA71" s="137"/>
      <c r="AB71" s="137"/>
      <c r="AC71" s="137"/>
      <c r="AD71" s="142"/>
      <c r="AE71" s="143">
        <v>200</v>
      </c>
      <c r="AF71" s="143">
        <v>260</v>
      </c>
      <c r="AG71" s="143">
        <v>100</v>
      </c>
      <c r="AH71" s="144" t="s">
        <v>43</v>
      </c>
      <c r="AI71" s="144" t="s">
        <v>44</v>
      </c>
      <c r="AJ71" s="143">
        <v>3.75</v>
      </c>
      <c r="AK71" s="143">
        <v>-88.75</v>
      </c>
      <c r="AL71" s="141">
        <f t="shared" si="8"/>
        <v>0</v>
      </c>
      <c r="AM71" s="141">
        <f t="shared" si="9"/>
        <v>0</v>
      </c>
      <c r="AN71" s="145">
        <f t="shared" si="10"/>
        <v>0</v>
      </c>
      <c r="AO71" s="141">
        <f t="shared" si="11"/>
        <v>0</v>
      </c>
      <c r="AP71" s="145">
        <f t="shared" si="12"/>
        <v>0</v>
      </c>
      <c r="AQ71" s="146">
        <f t="shared" si="13"/>
        <v>0</v>
      </c>
      <c r="AR71" s="146"/>
      <c r="AS71" s="143"/>
      <c r="AT71" s="150">
        <v>200</v>
      </c>
      <c r="AU71" s="143">
        <v>301</v>
      </c>
      <c r="AV71" s="147">
        <v>350</v>
      </c>
      <c r="AW71" s="147" t="s">
        <v>41</v>
      </c>
      <c r="AX71" s="148">
        <v>3.225806451612903</v>
      </c>
      <c r="AY71" s="149">
        <v>59.064516129032256</v>
      </c>
      <c r="AZ71" s="141">
        <f t="shared" si="14"/>
        <v>0</v>
      </c>
      <c r="BA71" s="141">
        <f t="shared" si="15"/>
        <v>0</v>
      </c>
      <c r="BB71" s="145">
        <f t="shared" si="16"/>
        <v>0</v>
      </c>
      <c r="BC71" s="141">
        <f t="shared" si="17"/>
        <v>0</v>
      </c>
      <c r="BD71" s="145">
        <f t="shared" si="18"/>
        <v>0</v>
      </c>
      <c r="BE71" s="146">
        <f t="shared" si="6"/>
        <v>0</v>
      </c>
      <c r="BF71" s="146"/>
      <c r="BG71" s="146"/>
      <c r="BH71" s="141">
        <v>200</v>
      </c>
      <c r="BI71" s="143">
        <v>300</v>
      </c>
      <c r="BJ71" s="141">
        <v>300</v>
      </c>
      <c r="BK71" s="141" t="s">
        <v>41</v>
      </c>
      <c r="BL71" s="148">
        <v>3.6363636363636362</v>
      </c>
      <c r="BM71" s="149">
        <v>32.72727272727272</v>
      </c>
      <c r="BN71" s="141">
        <f t="shared" si="19"/>
        <v>0</v>
      </c>
      <c r="BO71" s="141">
        <f t="shared" si="20"/>
        <v>0</v>
      </c>
      <c r="BP71" s="145">
        <f t="shared" si="21"/>
        <v>0</v>
      </c>
      <c r="BQ71" s="141">
        <f t="shared" si="22"/>
        <v>0</v>
      </c>
      <c r="BR71" s="145">
        <f t="shared" si="23"/>
        <v>0</v>
      </c>
      <c r="BS71" s="146">
        <f t="shared" si="7"/>
        <v>0</v>
      </c>
    </row>
    <row r="72" spans="1:71" x14ac:dyDescent="0.2">
      <c r="G72" s="6"/>
      <c r="H72" s="6"/>
      <c r="I72" s="6"/>
      <c r="J72" s="6"/>
      <c r="L72" s="210"/>
      <c r="M72" s="210"/>
      <c r="N72" s="210"/>
      <c r="O72" s="210"/>
      <c r="P72" s="210"/>
      <c r="Q72" s="210"/>
      <c r="R72" s="209"/>
      <c r="S72" s="209"/>
      <c r="T72" s="226"/>
      <c r="U72" s="210"/>
      <c r="V72" s="210"/>
      <c r="W72" s="210"/>
      <c r="X72" s="210"/>
      <c r="Y72" s="154"/>
      <c r="AA72" s="137"/>
      <c r="AB72" s="137"/>
      <c r="AC72" s="137"/>
      <c r="AD72" s="142"/>
      <c r="AE72" s="143">
        <v>260</v>
      </c>
      <c r="AF72" s="143">
        <v>331</v>
      </c>
      <c r="AG72" s="143">
        <v>100</v>
      </c>
      <c r="AH72" s="144" t="s">
        <v>43</v>
      </c>
      <c r="AI72" s="144" t="s">
        <v>44</v>
      </c>
      <c r="AJ72" s="143">
        <v>4.1769999999999996</v>
      </c>
      <c r="AK72" s="143">
        <v>-128.41200000000001</v>
      </c>
      <c r="AL72" s="141">
        <f t="shared" si="8"/>
        <v>0</v>
      </c>
      <c r="AM72" s="141">
        <f t="shared" si="9"/>
        <v>0</v>
      </c>
      <c r="AN72" s="145">
        <f t="shared" si="10"/>
        <v>0</v>
      </c>
      <c r="AO72" s="141">
        <f t="shared" si="11"/>
        <v>0</v>
      </c>
      <c r="AP72" s="145">
        <f t="shared" si="12"/>
        <v>0</v>
      </c>
      <c r="AQ72" s="146">
        <f t="shared" si="13"/>
        <v>0</v>
      </c>
      <c r="AR72" s="146"/>
      <c r="AS72" s="143"/>
      <c r="AT72" s="150">
        <v>301</v>
      </c>
      <c r="AU72" s="143">
        <v>400</v>
      </c>
      <c r="AV72" s="147">
        <v>350</v>
      </c>
      <c r="AW72" s="147" t="s">
        <v>41</v>
      </c>
      <c r="AX72" s="148">
        <v>4.0133333333333328</v>
      </c>
      <c r="AY72" s="149">
        <v>0</v>
      </c>
      <c r="AZ72" s="141">
        <f t="shared" si="14"/>
        <v>0</v>
      </c>
      <c r="BA72" s="141">
        <f t="shared" si="15"/>
        <v>0</v>
      </c>
      <c r="BB72" s="145">
        <f t="shared" si="16"/>
        <v>0</v>
      </c>
      <c r="BC72" s="141">
        <f t="shared" si="17"/>
        <v>0</v>
      </c>
      <c r="BD72" s="145">
        <f t="shared" si="18"/>
        <v>0</v>
      </c>
      <c r="BE72" s="146">
        <f t="shared" si="6"/>
        <v>0</v>
      </c>
      <c r="BF72" s="146"/>
      <c r="BG72" s="146"/>
      <c r="BH72" s="141">
        <v>300</v>
      </c>
      <c r="BI72" s="143">
        <v>400</v>
      </c>
      <c r="BJ72" s="141">
        <v>300</v>
      </c>
      <c r="BK72" s="141" t="s">
        <v>41</v>
      </c>
      <c r="BL72" s="148">
        <v>3.9215686274509802</v>
      </c>
      <c r="BM72" s="149">
        <v>11.764705882352928</v>
      </c>
      <c r="BN72" s="141">
        <f t="shared" si="19"/>
        <v>0</v>
      </c>
      <c r="BO72" s="141">
        <f t="shared" si="20"/>
        <v>0</v>
      </c>
      <c r="BP72" s="145">
        <f t="shared" si="21"/>
        <v>0</v>
      </c>
      <c r="BQ72" s="141">
        <f t="shared" si="22"/>
        <v>0</v>
      </c>
      <c r="BR72" s="145">
        <f t="shared" si="23"/>
        <v>0</v>
      </c>
      <c r="BS72" s="146">
        <f t="shared" si="7"/>
        <v>0</v>
      </c>
    </row>
    <row r="73" spans="1:71" x14ac:dyDescent="0.2">
      <c r="G73" s="6"/>
      <c r="H73" s="6"/>
      <c r="I73" s="6"/>
      <c r="J73" s="6"/>
      <c r="L73" s="210"/>
      <c r="M73" s="210"/>
      <c r="N73" s="210"/>
      <c r="O73" s="210"/>
      <c r="P73" s="210"/>
      <c r="Q73" s="210"/>
      <c r="R73" s="209"/>
      <c r="S73" s="209"/>
      <c r="T73" s="226"/>
      <c r="U73" s="210"/>
      <c r="V73" s="210"/>
      <c r="W73" s="210"/>
      <c r="X73" s="210"/>
      <c r="Y73" s="154"/>
      <c r="AA73" s="137"/>
      <c r="AB73" s="137"/>
      <c r="AC73" s="137"/>
      <c r="AD73" s="142"/>
      <c r="AE73" s="143">
        <v>331</v>
      </c>
      <c r="AF73" s="143">
        <v>400</v>
      </c>
      <c r="AG73" s="143">
        <v>100</v>
      </c>
      <c r="AH73" s="144" t="s">
        <v>43</v>
      </c>
      <c r="AI73" s="144" t="s">
        <v>44</v>
      </c>
      <c r="AJ73" s="143">
        <v>4.9290000000000003</v>
      </c>
      <c r="AK73" s="143">
        <v>-211.143</v>
      </c>
      <c r="AL73" s="141">
        <f t="shared" si="8"/>
        <v>0</v>
      </c>
      <c r="AM73" s="141">
        <f t="shared" si="9"/>
        <v>0</v>
      </c>
      <c r="AN73" s="145">
        <f t="shared" si="10"/>
        <v>0</v>
      </c>
      <c r="AO73" s="141">
        <f t="shared" si="11"/>
        <v>0</v>
      </c>
      <c r="AP73" s="145">
        <f t="shared" si="12"/>
        <v>0</v>
      </c>
      <c r="AQ73" s="146">
        <f t="shared" si="13"/>
        <v>0</v>
      </c>
      <c r="AR73" s="146"/>
      <c r="AS73" s="143"/>
      <c r="AT73" s="150">
        <v>198</v>
      </c>
      <c r="AU73" s="143">
        <v>304</v>
      </c>
      <c r="AV73" s="147">
        <v>400</v>
      </c>
      <c r="AW73" s="147" t="s">
        <v>41</v>
      </c>
      <c r="AX73" s="148">
        <v>3.3125</v>
      </c>
      <c r="AY73" s="149">
        <v>85.375</v>
      </c>
      <c r="AZ73" s="141">
        <f t="shared" si="14"/>
        <v>0</v>
      </c>
      <c r="BA73" s="141">
        <f t="shared" si="15"/>
        <v>0</v>
      </c>
      <c r="BB73" s="145">
        <f t="shared" si="16"/>
        <v>0</v>
      </c>
      <c r="BC73" s="141">
        <f t="shared" si="17"/>
        <v>0</v>
      </c>
      <c r="BD73" s="145">
        <f t="shared" si="18"/>
        <v>0</v>
      </c>
      <c r="BE73" s="146">
        <f t="shared" si="6"/>
        <v>0</v>
      </c>
      <c r="BF73" s="146"/>
      <c r="BG73" s="146"/>
      <c r="BH73" s="141">
        <v>199</v>
      </c>
      <c r="BI73" s="143">
        <v>300</v>
      </c>
      <c r="BJ73" s="141">
        <v>350</v>
      </c>
      <c r="BK73" s="141" t="s">
        <v>41</v>
      </c>
      <c r="BL73" s="148">
        <v>3.8461538461538463</v>
      </c>
      <c r="BM73" s="149">
        <v>47.115384615384613</v>
      </c>
      <c r="BN73" s="141">
        <f t="shared" si="19"/>
        <v>0</v>
      </c>
      <c r="BO73" s="141">
        <f t="shared" si="20"/>
        <v>0</v>
      </c>
      <c r="BP73" s="145">
        <f t="shared" si="21"/>
        <v>0</v>
      </c>
      <c r="BQ73" s="141">
        <f t="shared" si="22"/>
        <v>0</v>
      </c>
      <c r="BR73" s="145">
        <f t="shared" si="23"/>
        <v>0</v>
      </c>
      <c r="BS73" s="146">
        <f t="shared" si="7"/>
        <v>0</v>
      </c>
    </row>
    <row r="74" spans="1:71" x14ac:dyDescent="0.2">
      <c r="G74" s="6"/>
      <c r="H74" s="6"/>
      <c r="I74" s="6"/>
      <c r="J74" s="6"/>
      <c r="L74" s="210"/>
      <c r="M74" s="210"/>
      <c r="N74" s="210"/>
      <c r="O74" s="210"/>
      <c r="P74" s="210"/>
      <c r="Q74" s="210"/>
      <c r="R74" s="209"/>
      <c r="S74" s="209"/>
      <c r="T74" s="226"/>
      <c r="U74" s="210"/>
      <c r="V74" s="210"/>
      <c r="W74" s="210"/>
      <c r="X74" s="210"/>
      <c r="Y74" s="154"/>
      <c r="AA74" s="137"/>
      <c r="AB74" s="137"/>
      <c r="AC74" s="137"/>
      <c r="AD74" s="142"/>
      <c r="AE74" s="143">
        <v>50</v>
      </c>
      <c r="AF74" s="143">
        <v>195</v>
      </c>
      <c r="AG74" s="143">
        <v>150</v>
      </c>
      <c r="AH74" s="144" t="s">
        <v>43</v>
      </c>
      <c r="AI74" s="144" t="s">
        <v>44</v>
      </c>
      <c r="AJ74" s="143">
        <v>3.2949999999999999</v>
      </c>
      <c r="AK74" s="143">
        <v>-19.204999999999998</v>
      </c>
      <c r="AL74" s="141">
        <f t="shared" si="8"/>
        <v>0</v>
      </c>
      <c r="AM74" s="141">
        <f t="shared" si="9"/>
        <v>0</v>
      </c>
      <c r="AN74" s="145">
        <f t="shared" si="10"/>
        <v>0</v>
      </c>
      <c r="AO74" s="141">
        <f t="shared" si="11"/>
        <v>0</v>
      </c>
      <c r="AP74" s="145">
        <f t="shared" si="12"/>
        <v>0</v>
      </c>
      <c r="AQ74" s="146">
        <f t="shared" si="13"/>
        <v>0</v>
      </c>
      <c r="AR74" s="146"/>
      <c r="AS74" s="143"/>
      <c r="AT74" s="150">
        <v>304</v>
      </c>
      <c r="AU74" s="143">
        <v>400</v>
      </c>
      <c r="AV74" s="147">
        <v>400</v>
      </c>
      <c r="AW74" s="147" t="s">
        <v>41</v>
      </c>
      <c r="AX74" s="148">
        <v>4.6060606060606073</v>
      </c>
      <c r="AY74" s="149">
        <v>0</v>
      </c>
      <c r="AZ74" s="141">
        <f t="shared" si="14"/>
        <v>0</v>
      </c>
      <c r="BA74" s="141">
        <f t="shared" si="15"/>
        <v>0</v>
      </c>
      <c r="BB74" s="145">
        <f t="shared" si="16"/>
        <v>0</v>
      </c>
      <c r="BC74" s="141">
        <f t="shared" si="17"/>
        <v>0</v>
      </c>
      <c r="BD74" s="145">
        <f t="shared" si="18"/>
        <v>0</v>
      </c>
      <c r="BE74" s="146">
        <f t="shared" si="6"/>
        <v>0</v>
      </c>
      <c r="BF74" s="146"/>
      <c r="BG74" s="146"/>
      <c r="BH74" s="141">
        <v>300</v>
      </c>
      <c r="BI74" s="143">
        <v>400</v>
      </c>
      <c r="BJ74" s="141">
        <v>350</v>
      </c>
      <c r="BK74" s="141" t="s">
        <v>41</v>
      </c>
      <c r="BL74" s="148">
        <v>4.2105263157894735</v>
      </c>
      <c r="BM74" s="149">
        <v>23.157894736842138</v>
      </c>
      <c r="BN74" s="141">
        <f t="shared" si="19"/>
        <v>0</v>
      </c>
      <c r="BO74" s="141">
        <f t="shared" si="20"/>
        <v>0</v>
      </c>
      <c r="BP74" s="145">
        <f t="shared" si="21"/>
        <v>0</v>
      </c>
      <c r="BQ74" s="141">
        <f t="shared" si="22"/>
        <v>0</v>
      </c>
      <c r="BR74" s="145">
        <f t="shared" si="23"/>
        <v>0</v>
      </c>
      <c r="BS74" s="146">
        <f t="shared" si="7"/>
        <v>0</v>
      </c>
    </row>
    <row r="75" spans="1:71" x14ac:dyDescent="0.2">
      <c r="G75" s="6"/>
      <c r="H75" s="6"/>
      <c r="I75" s="6"/>
      <c r="J75" s="6"/>
      <c r="L75" s="210"/>
      <c r="M75" s="210"/>
      <c r="N75" s="210"/>
      <c r="O75" s="210"/>
      <c r="P75" s="210"/>
      <c r="Q75" s="210"/>
      <c r="R75" s="209"/>
      <c r="S75" s="209"/>
      <c r="T75" s="226"/>
      <c r="U75" s="210"/>
      <c r="V75" s="210"/>
      <c r="W75" s="210"/>
      <c r="X75" s="210"/>
      <c r="Y75" s="154"/>
      <c r="AA75" s="137"/>
      <c r="AB75" s="137"/>
      <c r="AC75" s="137"/>
      <c r="AD75" s="142"/>
      <c r="AE75" s="143">
        <v>195</v>
      </c>
      <c r="AF75" s="143">
        <v>250</v>
      </c>
      <c r="AG75" s="143">
        <v>150</v>
      </c>
      <c r="AH75" s="144" t="s">
        <v>43</v>
      </c>
      <c r="AI75" s="144" t="s">
        <v>44</v>
      </c>
      <c r="AJ75" s="143">
        <v>3.6659999999999999</v>
      </c>
      <c r="AK75" s="143">
        <v>-43.332999999999998</v>
      </c>
      <c r="AL75" s="141">
        <f t="shared" si="8"/>
        <v>0</v>
      </c>
      <c r="AM75" s="141">
        <f t="shared" si="9"/>
        <v>0</v>
      </c>
      <c r="AN75" s="145">
        <f t="shared" si="10"/>
        <v>0</v>
      </c>
      <c r="AO75" s="141">
        <f t="shared" si="11"/>
        <v>0</v>
      </c>
      <c r="AP75" s="145">
        <f t="shared" si="12"/>
        <v>0</v>
      </c>
      <c r="AQ75" s="146">
        <f t="shared" si="13"/>
        <v>0</v>
      </c>
      <c r="AR75" s="146"/>
      <c r="AS75" s="143"/>
      <c r="AT75" s="150">
        <v>200</v>
      </c>
      <c r="AU75" s="143">
        <v>288</v>
      </c>
      <c r="AV75" s="147">
        <v>450</v>
      </c>
      <c r="AW75" s="147" t="s">
        <v>41</v>
      </c>
      <c r="AX75" s="148">
        <v>3.2592592592592591</v>
      </c>
      <c r="AY75" s="149">
        <v>115.25925925925927</v>
      </c>
      <c r="AZ75" s="141">
        <f t="shared" si="14"/>
        <v>0</v>
      </c>
      <c r="BA75" s="141">
        <f t="shared" si="15"/>
        <v>0</v>
      </c>
      <c r="BB75" s="145">
        <f t="shared" si="16"/>
        <v>0</v>
      </c>
      <c r="BC75" s="141">
        <f t="shared" si="17"/>
        <v>0</v>
      </c>
      <c r="BD75" s="145">
        <f t="shared" si="18"/>
        <v>0</v>
      </c>
      <c r="BE75" s="146">
        <f t="shared" si="6"/>
        <v>0</v>
      </c>
      <c r="BF75" s="146"/>
      <c r="BG75" s="146"/>
      <c r="BH75" s="141">
        <v>199</v>
      </c>
      <c r="BI75" s="143">
        <v>300</v>
      </c>
      <c r="BJ75" s="141">
        <v>400</v>
      </c>
      <c r="BK75" s="141" t="s">
        <v>41</v>
      </c>
      <c r="BL75" s="148">
        <v>4.5454545454545459</v>
      </c>
      <c r="BM75" s="149">
        <v>43.181818181818159</v>
      </c>
      <c r="BN75" s="141">
        <f t="shared" si="19"/>
        <v>0</v>
      </c>
      <c r="BO75" s="141">
        <f t="shared" si="20"/>
        <v>0</v>
      </c>
      <c r="BP75" s="145">
        <f t="shared" si="21"/>
        <v>0</v>
      </c>
      <c r="BQ75" s="141">
        <f t="shared" si="22"/>
        <v>0</v>
      </c>
      <c r="BR75" s="145">
        <f t="shared" si="23"/>
        <v>0</v>
      </c>
      <c r="BS75" s="146">
        <f t="shared" si="7"/>
        <v>0</v>
      </c>
    </row>
    <row r="76" spans="1:71" x14ac:dyDescent="0.2">
      <c r="G76" s="6"/>
      <c r="H76" s="6"/>
      <c r="I76" s="6"/>
      <c r="J76" s="6"/>
      <c r="L76" s="210"/>
      <c r="M76" s="210"/>
      <c r="N76" s="210"/>
      <c r="O76" s="210"/>
      <c r="P76" s="210"/>
      <c r="Q76" s="210"/>
      <c r="R76" s="209"/>
      <c r="S76" s="209"/>
      <c r="T76" s="226"/>
      <c r="U76" s="210"/>
      <c r="V76" s="210"/>
      <c r="W76" s="210"/>
      <c r="X76" s="210"/>
      <c r="Y76" s="154"/>
      <c r="AA76" s="137"/>
      <c r="AB76" s="137"/>
      <c r="AC76" s="137"/>
      <c r="AD76" s="142"/>
      <c r="AE76" s="143">
        <v>250</v>
      </c>
      <c r="AF76" s="143">
        <v>330</v>
      </c>
      <c r="AG76" s="143">
        <v>150</v>
      </c>
      <c r="AH76" s="144" t="s">
        <v>43</v>
      </c>
      <c r="AI76" s="144" t="s">
        <v>44</v>
      </c>
      <c r="AJ76" s="143">
        <v>4</v>
      </c>
      <c r="AK76" s="143">
        <v>-70</v>
      </c>
      <c r="AL76" s="141">
        <f t="shared" si="8"/>
        <v>0</v>
      </c>
      <c r="AM76" s="141">
        <f t="shared" si="9"/>
        <v>0</v>
      </c>
      <c r="AN76" s="145">
        <f t="shared" si="10"/>
        <v>0</v>
      </c>
      <c r="AO76" s="141">
        <f t="shared" si="11"/>
        <v>0</v>
      </c>
      <c r="AP76" s="145">
        <f t="shared" si="12"/>
        <v>0</v>
      </c>
      <c r="AQ76" s="146">
        <f t="shared" si="13"/>
        <v>0</v>
      </c>
      <c r="AR76" s="146"/>
      <c r="AS76" s="143"/>
      <c r="AT76" s="150">
        <v>288</v>
      </c>
      <c r="AU76" s="143">
        <v>400</v>
      </c>
      <c r="AV76" s="147">
        <v>450</v>
      </c>
      <c r="AW76" s="147" t="s">
        <v>41</v>
      </c>
      <c r="AX76" s="148">
        <v>5.4339622641509422</v>
      </c>
      <c r="AY76" s="149">
        <v>0</v>
      </c>
      <c r="AZ76" s="141">
        <f t="shared" si="14"/>
        <v>0</v>
      </c>
      <c r="BA76" s="141">
        <f t="shared" si="15"/>
        <v>0</v>
      </c>
      <c r="BB76" s="145">
        <f t="shared" si="16"/>
        <v>0</v>
      </c>
      <c r="BC76" s="141">
        <f t="shared" si="17"/>
        <v>0</v>
      </c>
      <c r="BD76" s="145">
        <f t="shared" si="18"/>
        <v>0</v>
      </c>
      <c r="BE76" s="146">
        <f t="shared" si="6"/>
        <v>0</v>
      </c>
      <c r="BF76" s="146"/>
      <c r="BG76" s="146"/>
      <c r="BH76" s="141">
        <v>300</v>
      </c>
      <c r="BI76" s="143">
        <v>400</v>
      </c>
      <c r="BJ76" s="141">
        <v>400</v>
      </c>
      <c r="BK76" s="141" t="s">
        <v>41</v>
      </c>
      <c r="BL76" s="148">
        <v>4.166666666666667</v>
      </c>
      <c r="BM76" s="149">
        <v>64.583333333333314</v>
      </c>
      <c r="BN76" s="141">
        <f t="shared" si="19"/>
        <v>0</v>
      </c>
      <c r="BO76" s="141">
        <f t="shared" si="20"/>
        <v>0</v>
      </c>
      <c r="BP76" s="145">
        <f t="shared" si="21"/>
        <v>0</v>
      </c>
      <c r="BQ76" s="141">
        <f t="shared" si="22"/>
        <v>0</v>
      </c>
      <c r="BR76" s="145">
        <f t="shared" si="23"/>
        <v>0</v>
      </c>
      <c r="BS76" s="146">
        <f t="shared" si="7"/>
        <v>0</v>
      </c>
    </row>
    <row r="77" spans="1:71" x14ac:dyDescent="0.2">
      <c r="G77" s="6"/>
      <c r="H77" s="6"/>
      <c r="I77" s="6"/>
      <c r="J77" s="6"/>
      <c r="L77" s="210"/>
      <c r="M77" s="210"/>
      <c r="N77" s="210"/>
      <c r="O77" s="210"/>
      <c r="P77" s="210"/>
      <c r="Q77" s="210"/>
      <c r="R77" s="209"/>
      <c r="S77" s="209"/>
      <c r="T77" s="226"/>
      <c r="U77" s="210"/>
      <c r="V77" s="210"/>
      <c r="W77" s="210"/>
      <c r="X77" s="210"/>
      <c r="Y77" s="154"/>
      <c r="AA77" s="137"/>
      <c r="AB77" s="137"/>
      <c r="AC77" s="137"/>
      <c r="AD77" s="142"/>
      <c r="AE77" s="143">
        <v>330</v>
      </c>
      <c r="AF77" s="143">
        <v>400</v>
      </c>
      <c r="AG77" s="143">
        <v>150</v>
      </c>
      <c r="AH77" s="144" t="s">
        <v>43</v>
      </c>
      <c r="AI77" s="144" t="s">
        <v>44</v>
      </c>
      <c r="AJ77" s="143">
        <v>4.375</v>
      </c>
      <c r="AK77" s="143">
        <v>-107.5</v>
      </c>
      <c r="AL77" s="141">
        <f t="shared" si="8"/>
        <v>0</v>
      </c>
      <c r="AM77" s="141">
        <f t="shared" si="9"/>
        <v>0</v>
      </c>
      <c r="AN77" s="145">
        <f t="shared" si="10"/>
        <v>0</v>
      </c>
      <c r="AO77" s="141">
        <f t="shared" si="11"/>
        <v>0</v>
      </c>
      <c r="AP77" s="145">
        <f t="shared" si="12"/>
        <v>0</v>
      </c>
      <c r="AQ77" s="146">
        <f t="shared" si="13"/>
        <v>0</v>
      </c>
      <c r="AR77" s="146"/>
      <c r="AS77" s="143"/>
      <c r="AT77" s="147">
        <v>49</v>
      </c>
      <c r="AU77" s="143">
        <v>100</v>
      </c>
      <c r="AV77" s="147">
        <v>50</v>
      </c>
      <c r="AW77" s="147" t="s">
        <v>43</v>
      </c>
      <c r="AX77" s="148">
        <v>1.9615384615384615</v>
      </c>
      <c r="AY77" s="149">
        <v>-29.461538461538453</v>
      </c>
      <c r="AZ77" s="141">
        <f t="shared" si="14"/>
        <v>0</v>
      </c>
      <c r="BA77" s="141">
        <f t="shared" si="15"/>
        <v>0</v>
      </c>
      <c r="BB77" s="145">
        <f t="shared" si="16"/>
        <v>0</v>
      </c>
      <c r="BC77" s="141">
        <f t="shared" si="17"/>
        <v>0</v>
      </c>
      <c r="BD77" s="145">
        <f t="shared" si="18"/>
        <v>0</v>
      </c>
      <c r="BE77" s="146">
        <f t="shared" si="6"/>
        <v>0</v>
      </c>
      <c r="BF77" s="146"/>
      <c r="BG77" s="146"/>
      <c r="BH77" s="141">
        <v>199</v>
      </c>
      <c r="BI77" s="143">
        <v>300</v>
      </c>
      <c r="BJ77" s="141">
        <v>450</v>
      </c>
      <c r="BK77" s="141" t="s">
        <v>41</v>
      </c>
      <c r="BL77" s="148">
        <v>4.1237113402061851</v>
      </c>
      <c r="BM77" s="149">
        <v>84.536082474226816</v>
      </c>
      <c r="BN77" s="141">
        <f t="shared" si="19"/>
        <v>0</v>
      </c>
      <c r="BO77" s="141">
        <f t="shared" si="20"/>
        <v>0</v>
      </c>
      <c r="BP77" s="145">
        <f t="shared" si="21"/>
        <v>0</v>
      </c>
      <c r="BQ77" s="141">
        <f t="shared" si="22"/>
        <v>0</v>
      </c>
      <c r="BR77" s="145">
        <f t="shared" si="23"/>
        <v>0</v>
      </c>
      <c r="BS77" s="146">
        <f t="shared" si="7"/>
        <v>0</v>
      </c>
    </row>
    <row r="78" spans="1:71" x14ac:dyDescent="0.2">
      <c r="G78" s="6"/>
      <c r="H78" s="6"/>
      <c r="I78" s="6"/>
      <c r="J78" s="6"/>
      <c r="L78" s="210"/>
      <c r="M78" s="210"/>
      <c r="N78" s="210"/>
      <c r="O78" s="210"/>
      <c r="P78" s="210"/>
      <c r="Q78" s="210"/>
      <c r="R78" s="209"/>
      <c r="S78" s="209"/>
      <c r="T78" s="226"/>
      <c r="U78" s="210"/>
      <c r="V78" s="210"/>
      <c r="W78" s="210"/>
      <c r="X78" s="210"/>
      <c r="Y78" s="154"/>
      <c r="AA78" s="137"/>
      <c r="AB78" s="137"/>
      <c r="AC78" s="137"/>
      <c r="AD78" s="142"/>
      <c r="AE78" s="143">
        <v>213</v>
      </c>
      <c r="AF78" s="143">
        <v>263</v>
      </c>
      <c r="AG78" s="143">
        <v>200</v>
      </c>
      <c r="AH78" s="144" t="s">
        <v>43</v>
      </c>
      <c r="AI78" s="144" t="s">
        <v>44</v>
      </c>
      <c r="AJ78" s="143">
        <v>3.3330000000000002</v>
      </c>
      <c r="AK78" s="143">
        <v>-3.6667000000000001</v>
      </c>
      <c r="AL78" s="141">
        <f t="shared" si="8"/>
        <v>0</v>
      </c>
      <c r="AM78" s="141">
        <f t="shared" si="9"/>
        <v>0</v>
      </c>
      <c r="AN78" s="145">
        <f t="shared" si="10"/>
        <v>0</v>
      </c>
      <c r="AO78" s="141">
        <f t="shared" si="11"/>
        <v>0</v>
      </c>
      <c r="AP78" s="145">
        <f t="shared" si="12"/>
        <v>0</v>
      </c>
      <c r="AQ78" s="146">
        <f t="shared" si="13"/>
        <v>0</v>
      </c>
      <c r="AR78" s="146"/>
      <c r="AS78" s="143"/>
      <c r="AT78" s="150">
        <v>100</v>
      </c>
      <c r="AU78" s="143">
        <v>200</v>
      </c>
      <c r="AV78" s="147">
        <v>50</v>
      </c>
      <c r="AW78" s="147" t="s">
        <v>43</v>
      </c>
      <c r="AX78" s="148">
        <v>3.4482758620689653</v>
      </c>
      <c r="AY78" s="149">
        <v>-127.58620689655172</v>
      </c>
      <c r="AZ78" s="141">
        <f t="shared" si="14"/>
        <v>0</v>
      </c>
      <c r="BA78" s="141">
        <f t="shared" si="15"/>
        <v>0</v>
      </c>
      <c r="BB78" s="145">
        <f t="shared" si="16"/>
        <v>0</v>
      </c>
      <c r="BC78" s="141">
        <f t="shared" si="17"/>
        <v>0</v>
      </c>
      <c r="BD78" s="145">
        <f t="shared" si="18"/>
        <v>0</v>
      </c>
      <c r="BE78" s="146">
        <f t="shared" si="6"/>
        <v>0</v>
      </c>
      <c r="BF78" s="146"/>
      <c r="BG78" s="146"/>
      <c r="BH78" s="141">
        <v>300</v>
      </c>
      <c r="BI78" s="143">
        <v>400</v>
      </c>
      <c r="BJ78" s="141">
        <v>450</v>
      </c>
      <c r="BK78" s="141" t="s">
        <v>41</v>
      </c>
      <c r="BL78" s="148">
        <v>4.4247787610619485</v>
      </c>
      <c r="BM78" s="149">
        <v>68.805309734513202</v>
      </c>
      <c r="BN78" s="141">
        <f t="shared" si="19"/>
        <v>0</v>
      </c>
      <c r="BO78" s="141">
        <f t="shared" si="20"/>
        <v>0</v>
      </c>
      <c r="BP78" s="145">
        <f t="shared" si="21"/>
        <v>0</v>
      </c>
      <c r="BQ78" s="141">
        <f t="shared" si="22"/>
        <v>0</v>
      </c>
      <c r="BR78" s="145">
        <f t="shared" si="23"/>
        <v>0</v>
      </c>
      <c r="BS78" s="146">
        <f t="shared" si="7"/>
        <v>0</v>
      </c>
    </row>
    <row r="79" spans="1:71" x14ac:dyDescent="0.2">
      <c r="G79" s="6"/>
      <c r="H79" s="6"/>
      <c r="I79" s="6"/>
      <c r="J79" s="6"/>
      <c r="L79" s="210"/>
      <c r="M79" s="210"/>
      <c r="N79" s="210"/>
      <c r="O79" s="210"/>
      <c r="P79" s="210"/>
      <c r="Q79" s="210"/>
      <c r="R79" s="209"/>
      <c r="S79" s="209"/>
      <c r="T79" s="226"/>
      <c r="U79" s="210"/>
      <c r="V79" s="210"/>
      <c r="W79" s="210"/>
      <c r="X79" s="210"/>
      <c r="Y79" s="154"/>
      <c r="AA79" s="137"/>
      <c r="AB79" s="137"/>
      <c r="AC79" s="137"/>
      <c r="AD79" s="142"/>
      <c r="AE79" s="143">
        <v>263</v>
      </c>
      <c r="AF79" s="143">
        <v>338</v>
      </c>
      <c r="AG79" s="143">
        <v>200</v>
      </c>
      <c r="AH79" s="144" t="s">
        <v>43</v>
      </c>
      <c r="AI79" s="144" t="s">
        <v>44</v>
      </c>
      <c r="AJ79" s="143">
        <v>3.75</v>
      </c>
      <c r="AK79" s="143">
        <v>-37</v>
      </c>
      <c r="AL79" s="141">
        <f t="shared" si="8"/>
        <v>0</v>
      </c>
      <c r="AM79" s="141">
        <f t="shared" si="9"/>
        <v>0</v>
      </c>
      <c r="AN79" s="145">
        <f t="shared" si="10"/>
        <v>0</v>
      </c>
      <c r="AO79" s="141">
        <f t="shared" si="11"/>
        <v>0</v>
      </c>
      <c r="AP79" s="145">
        <f t="shared" si="12"/>
        <v>0</v>
      </c>
      <c r="AQ79" s="146">
        <f t="shared" si="13"/>
        <v>0</v>
      </c>
      <c r="AR79" s="146"/>
      <c r="AS79" s="143"/>
      <c r="AT79" s="150">
        <v>200</v>
      </c>
      <c r="AU79" s="143">
        <v>300</v>
      </c>
      <c r="AV79" s="147">
        <v>50</v>
      </c>
      <c r="AW79" s="147" t="s">
        <v>43</v>
      </c>
      <c r="AX79" s="148">
        <v>4.3478260869565215</v>
      </c>
      <c r="AY79" s="149">
        <v>-213.04347826086956</v>
      </c>
      <c r="AZ79" s="141">
        <f t="shared" si="14"/>
        <v>0</v>
      </c>
      <c r="BA79" s="141">
        <f t="shared" si="15"/>
        <v>0</v>
      </c>
      <c r="BB79" s="145">
        <f t="shared" si="16"/>
        <v>0</v>
      </c>
      <c r="BC79" s="141">
        <f t="shared" si="17"/>
        <v>0</v>
      </c>
      <c r="BD79" s="145">
        <f t="shared" si="18"/>
        <v>0</v>
      </c>
      <c r="BE79" s="146">
        <f t="shared" si="6"/>
        <v>0</v>
      </c>
      <c r="BF79" s="146"/>
      <c r="BG79" s="146"/>
      <c r="BH79" s="141">
        <v>200</v>
      </c>
      <c r="BI79" s="143">
        <v>300</v>
      </c>
      <c r="BJ79" s="141">
        <v>500</v>
      </c>
      <c r="BK79" s="141" t="s">
        <v>41</v>
      </c>
      <c r="BL79" s="148">
        <v>3.5714285714285716</v>
      </c>
      <c r="BM79" s="149">
        <v>132.14285714285714</v>
      </c>
      <c r="BN79" s="141">
        <f t="shared" si="19"/>
        <v>0</v>
      </c>
      <c r="BO79" s="141">
        <f t="shared" si="20"/>
        <v>0</v>
      </c>
      <c r="BP79" s="145">
        <f t="shared" si="21"/>
        <v>0</v>
      </c>
      <c r="BQ79" s="141">
        <f t="shared" si="22"/>
        <v>0</v>
      </c>
      <c r="BR79" s="145">
        <f t="shared" si="23"/>
        <v>0</v>
      </c>
      <c r="BS79" s="146">
        <f t="shared" si="7"/>
        <v>0</v>
      </c>
    </row>
    <row r="80" spans="1:71" x14ac:dyDescent="0.2">
      <c r="G80" s="6"/>
      <c r="H80" s="6"/>
      <c r="I80" s="6"/>
      <c r="J80" s="6"/>
      <c r="L80" s="210"/>
      <c r="M80" s="210"/>
      <c r="N80" s="210"/>
      <c r="O80" s="210"/>
      <c r="P80" s="210"/>
      <c r="Q80" s="210"/>
      <c r="R80" s="209"/>
      <c r="S80" s="209"/>
      <c r="T80" s="226"/>
      <c r="U80" s="210"/>
      <c r="V80" s="210"/>
      <c r="W80" s="210"/>
      <c r="X80" s="210"/>
      <c r="Y80" s="154"/>
      <c r="AA80" s="137"/>
      <c r="AB80" s="137"/>
      <c r="AC80" s="137"/>
      <c r="AD80" s="142"/>
      <c r="AE80" s="143">
        <v>338</v>
      </c>
      <c r="AF80" s="143">
        <v>400</v>
      </c>
      <c r="AG80" s="143">
        <v>200</v>
      </c>
      <c r="AH80" s="144" t="s">
        <v>43</v>
      </c>
      <c r="AI80" s="144" t="s">
        <v>44</v>
      </c>
      <c r="AJ80" s="143">
        <v>4.4290000000000003</v>
      </c>
      <c r="AK80" s="143">
        <v>-104.857</v>
      </c>
      <c r="AL80" s="141">
        <f t="shared" si="8"/>
        <v>0</v>
      </c>
      <c r="AM80" s="141">
        <f t="shared" si="9"/>
        <v>0</v>
      </c>
      <c r="AN80" s="145">
        <f t="shared" si="10"/>
        <v>0</v>
      </c>
      <c r="AO80" s="141">
        <f t="shared" si="11"/>
        <v>0</v>
      </c>
      <c r="AP80" s="145">
        <f t="shared" si="12"/>
        <v>0</v>
      </c>
      <c r="AQ80" s="146">
        <f t="shared" si="13"/>
        <v>0</v>
      </c>
      <c r="AR80" s="146"/>
      <c r="AS80" s="143"/>
      <c r="AT80" s="150">
        <v>300</v>
      </c>
      <c r="AU80" s="143">
        <v>400</v>
      </c>
      <c r="AV80" s="147">
        <v>50</v>
      </c>
      <c r="AW80" s="147" t="s">
        <v>43</v>
      </c>
      <c r="AX80" s="148">
        <v>3.7037037037037037</v>
      </c>
      <c r="AY80" s="149">
        <v>-137.03703703703707</v>
      </c>
      <c r="AZ80" s="141">
        <f t="shared" si="14"/>
        <v>0</v>
      </c>
      <c r="BA80" s="141">
        <f t="shared" si="15"/>
        <v>0</v>
      </c>
      <c r="BB80" s="145">
        <f t="shared" si="16"/>
        <v>0</v>
      </c>
      <c r="BC80" s="141">
        <f t="shared" si="17"/>
        <v>0</v>
      </c>
      <c r="BD80" s="145">
        <f t="shared" si="18"/>
        <v>0</v>
      </c>
      <c r="BE80" s="146">
        <f t="shared" si="6"/>
        <v>0</v>
      </c>
      <c r="BF80" s="146"/>
      <c r="BG80" s="146"/>
      <c r="BH80" s="141">
        <v>300</v>
      </c>
      <c r="BI80" s="143">
        <v>400</v>
      </c>
      <c r="BJ80" s="141">
        <v>500</v>
      </c>
      <c r="BK80" s="141" t="s">
        <v>41</v>
      </c>
      <c r="BL80" s="148">
        <v>3.8684719535783376</v>
      </c>
      <c r="BM80" s="149">
        <v>118.18181818181813</v>
      </c>
      <c r="BN80" s="141">
        <f t="shared" si="19"/>
        <v>0</v>
      </c>
      <c r="BO80" s="141">
        <f t="shared" si="20"/>
        <v>0</v>
      </c>
      <c r="BP80" s="145">
        <f t="shared" si="21"/>
        <v>0</v>
      </c>
      <c r="BQ80" s="141">
        <f t="shared" si="22"/>
        <v>0</v>
      </c>
      <c r="BR80" s="145">
        <f t="shared" si="23"/>
        <v>0</v>
      </c>
      <c r="BS80" s="146">
        <f t="shared" si="7"/>
        <v>0</v>
      </c>
    </row>
    <row r="81" spans="7:71" x14ac:dyDescent="0.2">
      <c r="G81" s="6"/>
      <c r="H81" s="6"/>
      <c r="I81" s="6"/>
      <c r="J81" s="6"/>
      <c r="L81" s="210"/>
      <c r="M81" s="210"/>
      <c r="N81" s="210"/>
      <c r="O81" s="210"/>
      <c r="P81" s="210"/>
      <c r="Q81" s="210"/>
      <c r="R81" s="209"/>
      <c r="S81" s="209"/>
      <c r="T81" s="226"/>
      <c r="U81" s="210"/>
      <c r="V81" s="210"/>
      <c r="W81" s="210"/>
      <c r="X81" s="210"/>
      <c r="Y81" s="154"/>
      <c r="AA81" s="137"/>
      <c r="AB81" s="137"/>
      <c r="AC81" s="137"/>
      <c r="AD81" s="142"/>
      <c r="AE81" s="143">
        <v>230</v>
      </c>
      <c r="AF81" s="143">
        <v>320</v>
      </c>
      <c r="AG81" s="143">
        <v>250</v>
      </c>
      <c r="AH81" s="144" t="s">
        <v>43</v>
      </c>
      <c r="AI81" s="144" t="s">
        <v>44</v>
      </c>
      <c r="AJ81" s="143">
        <v>3.6</v>
      </c>
      <c r="AK81" s="143">
        <v>-4</v>
      </c>
      <c r="AL81" s="141">
        <f t="shared" si="8"/>
        <v>0</v>
      </c>
      <c r="AM81" s="141">
        <f t="shared" si="9"/>
        <v>0</v>
      </c>
      <c r="AN81" s="145">
        <f t="shared" si="10"/>
        <v>0</v>
      </c>
      <c r="AO81" s="141">
        <f t="shared" si="11"/>
        <v>0</v>
      </c>
      <c r="AP81" s="145">
        <f t="shared" si="12"/>
        <v>0</v>
      </c>
      <c r="AQ81" s="146">
        <f t="shared" si="13"/>
        <v>0</v>
      </c>
      <c r="AR81" s="146"/>
      <c r="AS81" s="143"/>
      <c r="AT81" s="147">
        <v>49</v>
      </c>
      <c r="AU81" s="143">
        <v>100</v>
      </c>
      <c r="AV81" s="147">
        <v>100</v>
      </c>
      <c r="AW81" s="147" t="s">
        <v>43</v>
      </c>
      <c r="AX81" s="148">
        <v>2.3636363636363638</v>
      </c>
      <c r="AY81" s="149">
        <v>-37.090909090909093</v>
      </c>
      <c r="AZ81" s="141">
        <f t="shared" si="14"/>
        <v>0</v>
      </c>
      <c r="BA81" s="141">
        <f t="shared" si="15"/>
        <v>0</v>
      </c>
      <c r="BB81" s="145">
        <f t="shared" si="16"/>
        <v>0</v>
      </c>
      <c r="BC81" s="141">
        <f t="shared" si="17"/>
        <v>0</v>
      </c>
      <c r="BD81" s="145">
        <f t="shared" si="18"/>
        <v>0</v>
      </c>
      <c r="BE81" s="146">
        <f t="shared" si="6"/>
        <v>0</v>
      </c>
      <c r="BF81" s="146"/>
      <c r="BG81" s="146"/>
      <c r="BH81" s="141">
        <v>49</v>
      </c>
      <c r="BI81" s="143">
        <v>100</v>
      </c>
      <c r="BJ81" s="141">
        <v>50</v>
      </c>
      <c r="BK81" s="141" t="s">
        <v>43</v>
      </c>
      <c r="BL81" s="148">
        <v>2.6315789473684212</v>
      </c>
      <c r="BM81" s="149">
        <v>-68.421052631578959</v>
      </c>
      <c r="BN81" s="141">
        <f t="shared" si="19"/>
        <v>0</v>
      </c>
      <c r="BO81" s="141">
        <f t="shared" si="20"/>
        <v>0</v>
      </c>
      <c r="BP81" s="145">
        <f t="shared" si="21"/>
        <v>0</v>
      </c>
      <c r="BQ81" s="141">
        <f t="shared" si="22"/>
        <v>0</v>
      </c>
      <c r="BR81" s="145">
        <f t="shared" si="23"/>
        <v>0</v>
      </c>
      <c r="BS81" s="146">
        <f t="shared" si="7"/>
        <v>0</v>
      </c>
    </row>
    <row r="82" spans="7:71" x14ac:dyDescent="0.2">
      <c r="G82" s="6"/>
      <c r="H82" s="6"/>
      <c r="I82" s="6"/>
      <c r="J82" s="6"/>
      <c r="L82" s="210"/>
      <c r="M82" s="210"/>
      <c r="N82" s="210"/>
      <c r="O82" s="210"/>
      <c r="P82" s="210"/>
      <c r="Q82" s="210"/>
      <c r="R82" s="209"/>
      <c r="S82" s="209"/>
      <c r="T82" s="226"/>
      <c r="U82" s="210"/>
      <c r="V82" s="210"/>
      <c r="W82" s="210"/>
      <c r="X82" s="210"/>
      <c r="Y82" s="154"/>
      <c r="AA82" s="137"/>
      <c r="AB82" s="137"/>
      <c r="AC82" s="137"/>
      <c r="AD82" s="142"/>
      <c r="AE82" s="143">
        <v>320</v>
      </c>
      <c r="AF82" s="143">
        <v>400</v>
      </c>
      <c r="AG82" s="143">
        <v>250</v>
      </c>
      <c r="AH82" s="144" t="s">
        <v>43</v>
      </c>
      <c r="AI82" s="144" t="s">
        <v>44</v>
      </c>
      <c r="AJ82" s="143">
        <v>4.444</v>
      </c>
      <c r="AK82" s="143">
        <v>-80</v>
      </c>
      <c r="AL82" s="141">
        <f t="shared" si="8"/>
        <v>0</v>
      </c>
      <c r="AM82" s="141">
        <f t="shared" si="9"/>
        <v>0</v>
      </c>
      <c r="AN82" s="145">
        <f t="shared" si="10"/>
        <v>0</v>
      </c>
      <c r="AO82" s="141">
        <f t="shared" si="11"/>
        <v>0</v>
      </c>
      <c r="AP82" s="145">
        <f t="shared" si="12"/>
        <v>0</v>
      </c>
      <c r="AQ82" s="146">
        <f t="shared" si="13"/>
        <v>0</v>
      </c>
      <c r="AR82" s="146"/>
      <c r="AS82" s="143"/>
      <c r="AT82" s="150">
        <v>100</v>
      </c>
      <c r="AU82" s="143">
        <v>200</v>
      </c>
      <c r="AV82" s="147">
        <v>100</v>
      </c>
      <c r="AW82" s="147" t="s">
        <v>43</v>
      </c>
      <c r="AX82" s="148">
        <v>3.225806451612903</v>
      </c>
      <c r="AY82" s="149">
        <v>-87.096774193548384</v>
      </c>
      <c r="AZ82" s="141">
        <f t="shared" si="14"/>
        <v>0</v>
      </c>
      <c r="BA82" s="141">
        <f t="shared" si="15"/>
        <v>0</v>
      </c>
      <c r="BB82" s="145">
        <f t="shared" si="16"/>
        <v>0</v>
      </c>
      <c r="BC82" s="141">
        <f t="shared" si="17"/>
        <v>0</v>
      </c>
      <c r="BD82" s="145">
        <f t="shared" si="18"/>
        <v>0</v>
      </c>
      <c r="BE82" s="146">
        <f t="shared" si="6"/>
        <v>0</v>
      </c>
      <c r="BF82" s="146"/>
      <c r="BG82" s="146"/>
      <c r="BH82" s="141">
        <v>100</v>
      </c>
      <c r="BI82" s="143">
        <v>200</v>
      </c>
      <c r="BJ82" s="141">
        <v>50</v>
      </c>
      <c r="BK82" s="141" t="s">
        <v>43</v>
      </c>
      <c r="BL82" s="148">
        <v>3.225806451612903</v>
      </c>
      <c r="BM82" s="149">
        <v>-106.45161290322579</v>
      </c>
      <c r="BN82" s="141">
        <f t="shared" si="19"/>
        <v>0</v>
      </c>
      <c r="BO82" s="141">
        <f t="shared" si="20"/>
        <v>0</v>
      </c>
      <c r="BP82" s="145">
        <f t="shared" si="21"/>
        <v>0</v>
      </c>
      <c r="BQ82" s="141">
        <f t="shared" si="22"/>
        <v>0</v>
      </c>
      <c r="BR82" s="145">
        <f t="shared" si="23"/>
        <v>0</v>
      </c>
      <c r="BS82" s="146">
        <f t="shared" si="7"/>
        <v>0</v>
      </c>
    </row>
    <row r="83" spans="7:71" x14ac:dyDescent="0.2">
      <c r="G83" s="6"/>
      <c r="H83" s="6"/>
      <c r="I83" s="6"/>
      <c r="J83" s="6"/>
      <c r="L83" s="210"/>
      <c r="M83" s="210"/>
      <c r="N83" s="210"/>
      <c r="O83" s="210"/>
      <c r="P83" s="210"/>
      <c r="Q83" s="210"/>
      <c r="R83" s="209"/>
      <c r="S83" s="209"/>
      <c r="T83" s="226"/>
      <c r="U83" s="210"/>
      <c r="V83" s="210"/>
      <c r="W83" s="210"/>
      <c r="X83" s="210"/>
      <c r="Y83" s="154"/>
      <c r="AA83" s="137"/>
      <c r="AB83" s="137"/>
      <c r="AC83" s="137"/>
      <c r="AD83" s="142"/>
      <c r="AE83" s="143">
        <v>260</v>
      </c>
      <c r="AF83" s="143">
        <v>330</v>
      </c>
      <c r="AG83" s="143">
        <v>300</v>
      </c>
      <c r="AH83" s="144" t="s">
        <v>43</v>
      </c>
      <c r="AI83" s="144" t="s">
        <v>44</v>
      </c>
      <c r="AJ83" s="143">
        <v>4.6660000000000004</v>
      </c>
      <c r="AK83" s="143">
        <v>-43.332999999999998</v>
      </c>
      <c r="AL83" s="141">
        <f t="shared" si="8"/>
        <v>0</v>
      </c>
      <c r="AM83" s="141">
        <f t="shared" si="9"/>
        <v>0</v>
      </c>
      <c r="AN83" s="145">
        <f t="shared" si="10"/>
        <v>0</v>
      </c>
      <c r="AO83" s="141">
        <f t="shared" si="11"/>
        <v>0</v>
      </c>
      <c r="AP83" s="145">
        <f t="shared" si="12"/>
        <v>0</v>
      </c>
      <c r="AQ83" s="146">
        <f t="shared" si="13"/>
        <v>0</v>
      </c>
      <c r="AR83" s="146"/>
      <c r="AS83" s="143"/>
      <c r="AT83" s="150">
        <v>200</v>
      </c>
      <c r="AU83" s="143">
        <v>300</v>
      </c>
      <c r="AV83" s="147">
        <v>100</v>
      </c>
      <c r="AW83" s="147" t="s">
        <v>43</v>
      </c>
      <c r="AX83" s="148">
        <v>4</v>
      </c>
      <c r="AY83" s="149">
        <v>-156</v>
      </c>
      <c r="AZ83" s="141">
        <f t="shared" si="14"/>
        <v>0</v>
      </c>
      <c r="BA83" s="141">
        <f t="shared" si="15"/>
        <v>0</v>
      </c>
      <c r="BB83" s="145">
        <f t="shared" si="16"/>
        <v>0</v>
      </c>
      <c r="BC83" s="141">
        <f t="shared" si="17"/>
        <v>0</v>
      </c>
      <c r="BD83" s="145">
        <f t="shared" si="18"/>
        <v>0</v>
      </c>
      <c r="BE83" s="146">
        <f t="shared" si="6"/>
        <v>0</v>
      </c>
      <c r="BF83" s="146"/>
      <c r="BG83" s="146"/>
      <c r="BH83" s="141">
        <v>200</v>
      </c>
      <c r="BI83" s="143">
        <v>300</v>
      </c>
      <c r="BJ83" s="141">
        <v>50</v>
      </c>
      <c r="BK83" s="141" t="s">
        <v>43</v>
      </c>
      <c r="BL83" s="148">
        <v>3.3333333333333335</v>
      </c>
      <c r="BM83" s="149">
        <v>-116.66666666666669</v>
      </c>
      <c r="BN83" s="141">
        <f t="shared" si="19"/>
        <v>0</v>
      </c>
      <c r="BO83" s="141">
        <f t="shared" si="20"/>
        <v>0</v>
      </c>
      <c r="BP83" s="145">
        <f t="shared" si="21"/>
        <v>0</v>
      </c>
      <c r="BQ83" s="141">
        <f t="shared" si="22"/>
        <v>0</v>
      </c>
      <c r="BR83" s="145">
        <f t="shared" si="23"/>
        <v>0</v>
      </c>
      <c r="BS83" s="146">
        <f t="shared" si="7"/>
        <v>0</v>
      </c>
    </row>
    <row r="84" spans="7:71" x14ac:dyDescent="0.2">
      <c r="G84" s="6"/>
      <c r="H84" s="6"/>
      <c r="I84" s="6"/>
      <c r="J84" s="6"/>
      <c r="L84" s="210"/>
      <c r="M84" s="210"/>
      <c r="N84" s="210"/>
      <c r="O84" s="210"/>
      <c r="P84" s="210"/>
      <c r="Q84" s="210"/>
      <c r="R84" s="209"/>
      <c r="S84" s="209"/>
      <c r="T84" s="226"/>
      <c r="U84" s="210"/>
      <c r="V84" s="210"/>
      <c r="W84" s="210"/>
      <c r="X84" s="210"/>
      <c r="Y84" s="154"/>
      <c r="AA84" s="137"/>
      <c r="AB84" s="137"/>
      <c r="AC84" s="137"/>
      <c r="AD84" s="142"/>
      <c r="AE84" s="143">
        <v>330</v>
      </c>
      <c r="AF84" s="143">
        <v>400</v>
      </c>
      <c r="AG84" s="143">
        <v>300</v>
      </c>
      <c r="AH84" s="144" t="s">
        <v>43</v>
      </c>
      <c r="AI84" s="144" t="s">
        <v>44</v>
      </c>
      <c r="AJ84" s="143">
        <v>5</v>
      </c>
      <c r="AK84" s="143">
        <v>-70</v>
      </c>
      <c r="AL84" s="141">
        <f t="shared" si="8"/>
        <v>0</v>
      </c>
      <c r="AM84" s="141">
        <f t="shared" si="9"/>
        <v>0</v>
      </c>
      <c r="AN84" s="145">
        <f t="shared" si="10"/>
        <v>0</v>
      </c>
      <c r="AO84" s="141">
        <f t="shared" si="11"/>
        <v>0</v>
      </c>
      <c r="AP84" s="145">
        <f t="shared" si="12"/>
        <v>0</v>
      </c>
      <c r="AQ84" s="146">
        <f t="shared" si="13"/>
        <v>0</v>
      </c>
      <c r="AR84" s="146"/>
      <c r="AS84" s="143"/>
      <c r="AT84" s="150">
        <v>300</v>
      </c>
      <c r="AU84" s="143">
        <v>400</v>
      </c>
      <c r="AV84" s="147">
        <v>100</v>
      </c>
      <c r="AW84" s="147" t="s">
        <v>43</v>
      </c>
      <c r="AX84" s="148">
        <v>3.8461538461538463</v>
      </c>
      <c r="AY84" s="149">
        <v>-138.46153846153845</v>
      </c>
      <c r="AZ84" s="141">
        <f t="shared" si="14"/>
        <v>0</v>
      </c>
      <c r="BA84" s="141">
        <f t="shared" si="15"/>
        <v>0</v>
      </c>
      <c r="BB84" s="145">
        <f t="shared" si="16"/>
        <v>0</v>
      </c>
      <c r="BC84" s="141">
        <f t="shared" si="17"/>
        <v>0</v>
      </c>
      <c r="BD84" s="145">
        <f t="shared" si="18"/>
        <v>0</v>
      </c>
      <c r="BE84" s="146">
        <f t="shared" si="6"/>
        <v>0</v>
      </c>
      <c r="BF84" s="146"/>
      <c r="BG84" s="146"/>
      <c r="BH84" s="141">
        <v>300</v>
      </c>
      <c r="BI84" s="143">
        <v>400</v>
      </c>
      <c r="BJ84" s="141">
        <v>50</v>
      </c>
      <c r="BK84" s="141" t="s">
        <v>43</v>
      </c>
      <c r="BL84" s="148">
        <v>4.8309178743961381</v>
      </c>
      <c r="BM84" s="149">
        <v>-303.86473429951729</v>
      </c>
      <c r="BN84" s="141">
        <f t="shared" si="19"/>
        <v>0</v>
      </c>
      <c r="BO84" s="141">
        <f t="shared" si="20"/>
        <v>0</v>
      </c>
      <c r="BP84" s="145">
        <f t="shared" si="21"/>
        <v>0</v>
      </c>
      <c r="BQ84" s="141">
        <f t="shared" si="22"/>
        <v>0</v>
      </c>
      <c r="BR84" s="145">
        <f t="shared" si="23"/>
        <v>0</v>
      </c>
      <c r="BS84" s="146">
        <f t="shared" si="7"/>
        <v>0</v>
      </c>
    </row>
    <row r="85" spans="7:71" x14ac:dyDescent="0.2">
      <c r="G85" s="6"/>
      <c r="H85" s="6"/>
      <c r="I85" s="6"/>
      <c r="J85" s="6"/>
      <c r="L85" s="210"/>
      <c r="M85" s="210"/>
      <c r="N85" s="210"/>
      <c r="O85" s="210"/>
      <c r="P85" s="210"/>
      <c r="Q85" s="210"/>
      <c r="R85" s="209"/>
      <c r="S85" s="209"/>
      <c r="T85" s="226"/>
      <c r="U85" s="210"/>
      <c r="V85" s="210"/>
      <c r="W85" s="210"/>
      <c r="X85" s="210"/>
      <c r="Y85" s="154"/>
      <c r="AA85" s="137"/>
      <c r="AB85" s="137"/>
      <c r="AC85" s="137"/>
      <c r="AD85" s="142"/>
      <c r="AE85" s="143">
        <v>296</v>
      </c>
      <c r="AF85" s="143">
        <v>320</v>
      </c>
      <c r="AG85" s="143">
        <v>350</v>
      </c>
      <c r="AH85" s="144" t="s">
        <v>43</v>
      </c>
      <c r="AI85" s="144" t="s">
        <v>44</v>
      </c>
      <c r="AJ85" s="143">
        <v>4.8</v>
      </c>
      <c r="AK85" s="143">
        <v>-16</v>
      </c>
      <c r="AL85" s="141">
        <f t="shared" si="8"/>
        <v>0</v>
      </c>
      <c r="AM85" s="141">
        <f t="shared" si="9"/>
        <v>0</v>
      </c>
      <c r="AN85" s="145">
        <f t="shared" si="10"/>
        <v>0</v>
      </c>
      <c r="AO85" s="141">
        <f t="shared" si="11"/>
        <v>0</v>
      </c>
      <c r="AP85" s="145">
        <f t="shared" si="12"/>
        <v>0</v>
      </c>
      <c r="AQ85" s="146">
        <f t="shared" si="13"/>
        <v>0</v>
      </c>
      <c r="AR85" s="146"/>
      <c r="AS85" s="143"/>
      <c r="AT85" s="147">
        <v>49</v>
      </c>
      <c r="AU85" s="143">
        <v>100</v>
      </c>
      <c r="AV85" s="147">
        <v>150</v>
      </c>
      <c r="AW85" s="147" t="s">
        <v>43</v>
      </c>
      <c r="AX85" s="148">
        <v>2.5</v>
      </c>
      <c r="AY85" s="149">
        <v>-32.5</v>
      </c>
      <c r="AZ85" s="141">
        <f t="shared" si="14"/>
        <v>0</v>
      </c>
      <c r="BA85" s="141">
        <f t="shared" si="15"/>
        <v>0</v>
      </c>
      <c r="BB85" s="145">
        <f t="shared" si="16"/>
        <v>0</v>
      </c>
      <c r="BC85" s="141">
        <f t="shared" si="17"/>
        <v>0</v>
      </c>
      <c r="BD85" s="145">
        <f t="shared" si="18"/>
        <v>0</v>
      </c>
      <c r="BE85" s="146">
        <f t="shared" si="6"/>
        <v>0</v>
      </c>
      <c r="BF85" s="146"/>
      <c r="BG85" s="146"/>
      <c r="BH85" s="141">
        <v>49</v>
      </c>
      <c r="BI85" s="143">
        <v>100</v>
      </c>
      <c r="BJ85" s="141">
        <v>100</v>
      </c>
      <c r="BK85" s="141" t="s">
        <v>43</v>
      </c>
      <c r="BL85" s="148">
        <v>2.3809523809523809</v>
      </c>
      <c r="BM85" s="149">
        <v>-28.571428571428569</v>
      </c>
      <c r="BN85" s="141">
        <f t="shared" si="19"/>
        <v>0</v>
      </c>
      <c r="BO85" s="141">
        <f t="shared" si="20"/>
        <v>0</v>
      </c>
      <c r="BP85" s="145">
        <f t="shared" si="21"/>
        <v>0</v>
      </c>
      <c r="BQ85" s="141">
        <f t="shared" si="22"/>
        <v>0</v>
      </c>
      <c r="BR85" s="145">
        <f t="shared" si="23"/>
        <v>0</v>
      </c>
      <c r="BS85" s="146">
        <f t="shared" si="7"/>
        <v>0</v>
      </c>
    </row>
    <row r="86" spans="7:71" x14ac:dyDescent="0.2">
      <c r="G86" s="6"/>
      <c r="H86" s="6"/>
      <c r="I86" s="6"/>
      <c r="J86" s="6"/>
      <c r="L86" s="210"/>
      <c r="M86" s="210"/>
      <c r="N86" s="210"/>
      <c r="O86" s="210"/>
      <c r="P86" s="210"/>
      <c r="Q86" s="210"/>
      <c r="R86" s="209"/>
      <c r="S86" s="209"/>
      <c r="T86" s="226"/>
      <c r="U86" s="210"/>
      <c r="V86" s="210"/>
      <c r="W86" s="210"/>
      <c r="X86" s="210"/>
      <c r="Y86" s="154"/>
      <c r="AA86" s="137"/>
      <c r="AB86" s="137"/>
      <c r="AC86" s="137"/>
      <c r="AD86" s="142"/>
      <c r="AE86" s="143">
        <v>320</v>
      </c>
      <c r="AF86" s="143">
        <v>400</v>
      </c>
      <c r="AG86" s="143">
        <v>350</v>
      </c>
      <c r="AH86" s="144" t="s">
        <v>43</v>
      </c>
      <c r="AI86" s="144" t="s">
        <v>44</v>
      </c>
      <c r="AJ86" s="143">
        <v>5.7140000000000004</v>
      </c>
      <c r="AK86" s="143">
        <v>-80</v>
      </c>
      <c r="AL86" s="141">
        <f t="shared" ref="AL86:AL149" si="26">IF(AND(AG86-$D$10&lt;25,$D$10-AG86&lt;=25),1,0)</f>
        <v>0</v>
      </c>
      <c r="AM86" s="141">
        <f t="shared" si="9"/>
        <v>0</v>
      </c>
      <c r="AN86" s="145">
        <f t="shared" ref="AN86:AN149" si="27">($C$10-AK86)/AJ86*AM86*AL86</f>
        <v>0</v>
      </c>
      <c r="AO86" s="141">
        <f t="shared" ref="AO86:AO149" si="28">IF(AND(AG86-$D$10&lt;50,$D$10-AG86&lt;=50),1,0)</f>
        <v>0</v>
      </c>
      <c r="AP86" s="145">
        <f t="shared" ref="AP86:AP149" si="29">($C$10-AK86)/AJ86*AM86*AO86</f>
        <v>0</v>
      </c>
      <c r="AQ86" s="146">
        <f t="shared" ref="AQ86:AQ149" si="30">IF(AND(AG86-$D$10&lt;50,$D$10-AG86&lt;=50),IF($D$10-AG86&lt;=50,ABS(($D$10-AG86)/50*AL86*AM86),0),0)</f>
        <v>0</v>
      </c>
      <c r="AR86" s="146"/>
      <c r="AS86" s="143"/>
      <c r="AT86" s="150">
        <v>100</v>
      </c>
      <c r="AU86" s="143">
        <v>200</v>
      </c>
      <c r="AV86" s="147">
        <v>150</v>
      </c>
      <c r="AW86" s="147" t="s">
        <v>43</v>
      </c>
      <c r="AX86" s="148">
        <v>3.125</v>
      </c>
      <c r="AY86" s="149">
        <v>-65.625</v>
      </c>
      <c r="AZ86" s="141">
        <f t="shared" ref="AZ86:AZ149" si="31">IF(AND(AV86-$D$10&lt;25,$D$10-AV86&lt;=25),1,0)</f>
        <v>0</v>
      </c>
      <c r="BA86" s="141">
        <f t="shared" si="15"/>
        <v>0</v>
      </c>
      <c r="BB86" s="145">
        <f t="shared" ref="BB86:BB149" si="32">($C$10-AY86)/AX86*BA86*AZ86</f>
        <v>0</v>
      </c>
      <c r="BC86" s="141">
        <f t="shared" ref="BC86:BC149" si="33">IF(AND(AV86-$D$10&lt;50,$D$10-AV86&lt;=50),1,0)</f>
        <v>0</v>
      </c>
      <c r="BD86" s="145">
        <f t="shared" ref="BD86:BD149" si="34">($C$10-AY86)/AX86*BA86*BC86</f>
        <v>0</v>
      </c>
      <c r="BE86" s="146">
        <f t="shared" ref="BE86:BE149" si="35">IF(AND(AV86-$D$10&lt;50,$D$10-AV86&lt;=50),IF($D$10-AV86&lt;=50,ABS(($D$10-AV86)/50*AZ86*BA86),0),0)</f>
        <v>0</v>
      </c>
      <c r="BF86" s="146"/>
      <c r="BG86" s="146"/>
      <c r="BH86" s="141">
        <v>100</v>
      </c>
      <c r="BI86" s="143">
        <v>200</v>
      </c>
      <c r="BJ86" s="141">
        <v>100</v>
      </c>
      <c r="BK86" s="141" t="s">
        <v>43</v>
      </c>
      <c r="BL86" s="148">
        <v>2.7397260273972601</v>
      </c>
      <c r="BM86" s="149">
        <v>-47.945205479452056</v>
      </c>
      <c r="BN86" s="141">
        <f t="shared" si="19"/>
        <v>0</v>
      </c>
      <c r="BO86" s="141">
        <f t="shared" si="20"/>
        <v>0</v>
      </c>
      <c r="BP86" s="145">
        <f t="shared" si="21"/>
        <v>0</v>
      </c>
      <c r="BQ86" s="141">
        <f t="shared" si="22"/>
        <v>0</v>
      </c>
      <c r="BR86" s="145">
        <f t="shared" si="23"/>
        <v>0</v>
      </c>
      <c r="BS86" s="146">
        <f t="shared" ref="BS86:BS149" si="36">IF(AND(BJ86-$D$10&lt;50,$D$10-BJ86&lt;=50),IF($D$10-BJ86&lt;=50,ABS(($D$10-BJ86)/50*BN86*BO86),0),0)</f>
        <v>0</v>
      </c>
    </row>
    <row r="87" spans="7:71" x14ac:dyDescent="0.2">
      <c r="G87" s="6"/>
      <c r="H87" s="6"/>
      <c r="I87" s="6"/>
      <c r="J87" s="6"/>
      <c r="L87" s="210"/>
      <c r="M87" s="210"/>
      <c r="N87" s="210"/>
      <c r="O87" s="210"/>
      <c r="P87" s="210"/>
      <c r="Q87" s="210"/>
      <c r="R87" s="209"/>
      <c r="S87" s="209"/>
      <c r="T87" s="226"/>
      <c r="U87" s="210"/>
      <c r="V87" s="210"/>
      <c r="W87" s="210"/>
      <c r="X87" s="210"/>
      <c r="Y87" s="154"/>
      <c r="AA87" s="137"/>
      <c r="AB87" s="137"/>
      <c r="AC87" s="137"/>
      <c r="AD87" s="142"/>
      <c r="AE87" s="143">
        <v>287</v>
      </c>
      <c r="AF87" s="143">
        <v>333</v>
      </c>
      <c r="AG87" s="143">
        <v>400</v>
      </c>
      <c r="AH87" s="144" t="s">
        <v>43</v>
      </c>
      <c r="AI87" s="144" t="s">
        <v>44</v>
      </c>
      <c r="AJ87" s="143">
        <v>4.5999999999999996</v>
      </c>
      <c r="AK87" s="143">
        <v>-12</v>
      </c>
      <c r="AL87" s="141">
        <f t="shared" si="26"/>
        <v>0</v>
      </c>
      <c r="AM87" s="141">
        <f t="shared" ref="AM87:AM150" si="37">IF(AND(AND($C$10&gt;AF87,$C$10&lt;AD87),AND($D$10&gt;=250,$D$10&lt;=300)),IF(AND($C$10&gt;AE87,$C$10&lt;=AD87),1,0),IF(AND($C$10&gt;AE87,$C$10&lt;=AF87),1,0))</f>
        <v>0</v>
      </c>
      <c r="AN87" s="145">
        <f t="shared" si="27"/>
        <v>0</v>
      </c>
      <c r="AO87" s="141">
        <f t="shared" si="28"/>
        <v>0</v>
      </c>
      <c r="AP87" s="145">
        <f t="shared" si="29"/>
        <v>0</v>
      </c>
      <c r="AQ87" s="146">
        <f t="shared" si="30"/>
        <v>0</v>
      </c>
      <c r="AR87" s="146"/>
      <c r="AS87" s="143"/>
      <c r="AT87" s="150">
        <v>200</v>
      </c>
      <c r="AU87" s="143">
        <v>300</v>
      </c>
      <c r="AV87" s="147">
        <v>150</v>
      </c>
      <c r="AW87" s="147" t="s">
        <v>43</v>
      </c>
      <c r="AX87" s="148">
        <v>4</v>
      </c>
      <c r="AY87" s="149">
        <v>-140</v>
      </c>
      <c r="AZ87" s="141">
        <f t="shared" si="31"/>
        <v>0</v>
      </c>
      <c r="BA87" s="141">
        <f t="shared" ref="BA87:BA150" si="38">IF(AND(AND($C$10&gt;AU87,$C$10&lt;AS87),AND($D$10&gt;=250,$D$10&lt;=300)),IF(AND($C$10&gt;AT87,$C$10&lt;=AS87),1,0),IF(AND($C$10&gt;AT87,$C$10&lt;=AU87),1,0))</f>
        <v>0</v>
      </c>
      <c r="BB87" s="145">
        <f t="shared" si="32"/>
        <v>0</v>
      </c>
      <c r="BC87" s="141">
        <f t="shared" si="33"/>
        <v>0</v>
      </c>
      <c r="BD87" s="145">
        <f t="shared" si="34"/>
        <v>0</v>
      </c>
      <c r="BE87" s="146">
        <f t="shared" si="35"/>
        <v>0</v>
      </c>
      <c r="BF87" s="146"/>
      <c r="BG87" s="146"/>
      <c r="BH87" s="141">
        <v>200</v>
      </c>
      <c r="BI87" s="143">
        <v>300</v>
      </c>
      <c r="BJ87" s="141">
        <v>100</v>
      </c>
      <c r="BK87" s="141" t="s">
        <v>43</v>
      </c>
      <c r="BL87" s="148">
        <v>3.0769230769230771</v>
      </c>
      <c r="BM87" s="149">
        <v>-78.461538461538453</v>
      </c>
      <c r="BN87" s="141">
        <f t="shared" ref="BN87:BN150" si="39">IF(AND(BJ87-$D$10&lt;25,$D$10-BJ87&lt;=25),1,0)</f>
        <v>0</v>
      </c>
      <c r="BO87" s="141">
        <f t="shared" ref="BO87:BO150" si="40">IF(AND(AND($C$10&gt;BI87,$C$10&lt;BG87),AND($D$10&gt;=250,$D$10&lt;=300)),IF(AND($C$10&gt;BH87,$C$10&lt;=BG87),1,0),IF(AND($C$10&gt;BH87,$C$10&lt;=BI87),1,0))</f>
        <v>0</v>
      </c>
      <c r="BP87" s="145">
        <f t="shared" ref="BP87:BP150" si="41">($C$10-BM87)/BL87*BO87*BN87</f>
        <v>0</v>
      </c>
      <c r="BQ87" s="141">
        <f t="shared" ref="BQ87:BQ150" si="42">IF(AND(BJ87-$D$10&lt;50,$D$10-BJ87&lt;=50),1,0)</f>
        <v>0</v>
      </c>
      <c r="BR87" s="145">
        <f t="shared" ref="BR87:BR150" si="43">($C$10-BM87)/BL87*BO87*BQ87</f>
        <v>0</v>
      </c>
      <c r="BS87" s="146">
        <f t="shared" si="36"/>
        <v>0</v>
      </c>
    </row>
    <row r="88" spans="7:71" x14ac:dyDescent="0.2">
      <c r="G88" s="6"/>
      <c r="H88" s="6"/>
      <c r="I88" s="6"/>
      <c r="J88" s="6"/>
      <c r="L88" s="210"/>
      <c r="M88" s="210"/>
      <c r="N88" s="210"/>
      <c r="O88" s="210"/>
      <c r="P88" s="210"/>
      <c r="Q88" s="210"/>
      <c r="R88" s="209"/>
      <c r="S88" s="209"/>
      <c r="T88" s="226"/>
      <c r="U88" s="210"/>
      <c r="V88" s="210"/>
      <c r="W88" s="210"/>
      <c r="X88" s="210"/>
      <c r="Y88" s="154"/>
      <c r="AA88" s="137"/>
      <c r="AB88" s="137"/>
      <c r="AC88" s="137"/>
      <c r="AD88" s="142"/>
      <c r="AE88" s="143">
        <v>333</v>
      </c>
      <c r="AF88" s="143">
        <v>400</v>
      </c>
      <c r="AG88" s="143">
        <v>400</v>
      </c>
      <c r="AH88" s="144" t="s">
        <v>43</v>
      </c>
      <c r="AI88" s="144" t="s">
        <v>44</v>
      </c>
      <c r="AJ88" s="143">
        <v>5.5830000000000002</v>
      </c>
      <c r="AK88" s="143">
        <v>-85.75</v>
      </c>
      <c r="AL88" s="141">
        <f t="shared" si="26"/>
        <v>0</v>
      </c>
      <c r="AM88" s="141">
        <f t="shared" si="37"/>
        <v>0</v>
      </c>
      <c r="AN88" s="145">
        <f t="shared" si="27"/>
        <v>0</v>
      </c>
      <c r="AO88" s="141">
        <f t="shared" si="28"/>
        <v>0</v>
      </c>
      <c r="AP88" s="145">
        <f t="shared" si="29"/>
        <v>0</v>
      </c>
      <c r="AQ88" s="146">
        <f t="shared" si="30"/>
        <v>0</v>
      </c>
      <c r="AR88" s="146"/>
      <c r="AS88" s="143"/>
      <c r="AT88" s="150">
        <v>300</v>
      </c>
      <c r="AU88" s="143">
        <v>400</v>
      </c>
      <c r="AV88" s="147">
        <v>150</v>
      </c>
      <c r="AW88" s="147" t="s">
        <v>43</v>
      </c>
      <c r="AX88" s="148">
        <v>3.7037037037037037</v>
      </c>
      <c r="AY88" s="149">
        <v>-107.40740740740739</v>
      </c>
      <c r="AZ88" s="141">
        <f t="shared" si="31"/>
        <v>0</v>
      </c>
      <c r="BA88" s="141">
        <f t="shared" si="38"/>
        <v>0</v>
      </c>
      <c r="BB88" s="145">
        <f t="shared" si="32"/>
        <v>0</v>
      </c>
      <c r="BC88" s="141">
        <f t="shared" si="33"/>
        <v>0</v>
      </c>
      <c r="BD88" s="145">
        <f t="shared" si="34"/>
        <v>0</v>
      </c>
      <c r="BE88" s="146">
        <f t="shared" si="35"/>
        <v>0</v>
      </c>
      <c r="BF88" s="146"/>
      <c r="BG88" s="146"/>
      <c r="BH88" s="141">
        <v>300</v>
      </c>
      <c r="BI88" s="143">
        <v>400</v>
      </c>
      <c r="BJ88" s="141">
        <v>100</v>
      </c>
      <c r="BK88" s="141" t="s">
        <v>43</v>
      </c>
      <c r="BL88" s="148">
        <v>3.533568904593638</v>
      </c>
      <c r="BM88" s="149">
        <v>-134.62897526501746</v>
      </c>
      <c r="BN88" s="141">
        <f t="shared" si="39"/>
        <v>0</v>
      </c>
      <c r="BO88" s="141">
        <f t="shared" si="40"/>
        <v>0</v>
      </c>
      <c r="BP88" s="145">
        <f t="shared" si="41"/>
        <v>0</v>
      </c>
      <c r="BQ88" s="141">
        <f t="shared" si="42"/>
        <v>0</v>
      </c>
      <c r="BR88" s="145">
        <f t="shared" si="43"/>
        <v>0</v>
      </c>
      <c r="BS88" s="146">
        <f t="shared" si="36"/>
        <v>0</v>
      </c>
    </row>
    <row r="89" spans="7:71" x14ac:dyDescent="0.2">
      <c r="G89" s="6"/>
      <c r="H89" s="6"/>
      <c r="I89" s="6"/>
      <c r="J89" s="6"/>
      <c r="L89" s="210"/>
      <c r="M89" s="210"/>
      <c r="N89" s="210"/>
      <c r="O89" s="210"/>
      <c r="P89" s="210"/>
      <c r="Q89" s="210"/>
      <c r="R89" s="209"/>
      <c r="S89" s="209"/>
      <c r="T89" s="226"/>
      <c r="U89" s="210"/>
      <c r="V89" s="210"/>
      <c r="W89" s="210"/>
      <c r="X89" s="210"/>
      <c r="Y89" s="154"/>
      <c r="AA89" s="137"/>
      <c r="AB89" s="137"/>
      <c r="AC89" s="137"/>
      <c r="AD89" s="142"/>
      <c r="AE89" s="143">
        <v>334</v>
      </c>
      <c r="AF89" s="143">
        <v>352</v>
      </c>
      <c r="AG89" s="143">
        <v>450</v>
      </c>
      <c r="AH89" s="144" t="s">
        <v>43</v>
      </c>
      <c r="AI89" s="144" t="s">
        <v>44</v>
      </c>
      <c r="AJ89" s="143">
        <v>3.6</v>
      </c>
      <c r="AK89" s="143">
        <v>100</v>
      </c>
      <c r="AL89" s="141">
        <f t="shared" si="26"/>
        <v>0</v>
      </c>
      <c r="AM89" s="141">
        <f t="shared" si="37"/>
        <v>0</v>
      </c>
      <c r="AN89" s="145">
        <f t="shared" si="27"/>
        <v>0</v>
      </c>
      <c r="AO89" s="141">
        <f t="shared" si="28"/>
        <v>0</v>
      </c>
      <c r="AP89" s="145">
        <f t="shared" si="29"/>
        <v>0</v>
      </c>
      <c r="AQ89" s="146">
        <f t="shared" si="30"/>
        <v>0</v>
      </c>
      <c r="AR89" s="146"/>
      <c r="AS89" s="143"/>
      <c r="AT89" s="147">
        <v>49</v>
      </c>
      <c r="AU89" s="143">
        <v>97</v>
      </c>
      <c r="AV89" s="147">
        <v>200</v>
      </c>
      <c r="AW89" s="147" t="s">
        <v>43</v>
      </c>
      <c r="AX89" s="148">
        <v>2.1818181818181817</v>
      </c>
      <c r="AY89" s="149">
        <v>-5.5454545454545396</v>
      </c>
      <c r="AZ89" s="141">
        <f t="shared" si="31"/>
        <v>0</v>
      </c>
      <c r="BA89" s="141">
        <f t="shared" si="38"/>
        <v>0</v>
      </c>
      <c r="BB89" s="145">
        <f t="shared" si="32"/>
        <v>0</v>
      </c>
      <c r="BC89" s="141">
        <f t="shared" si="33"/>
        <v>0</v>
      </c>
      <c r="BD89" s="145">
        <f t="shared" si="34"/>
        <v>0</v>
      </c>
      <c r="BE89" s="146">
        <f t="shared" si="35"/>
        <v>0</v>
      </c>
      <c r="BF89" s="146"/>
      <c r="BG89" s="146"/>
      <c r="BH89" s="141">
        <v>49</v>
      </c>
      <c r="BI89" s="143">
        <v>100</v>
      </c>
      <c r="BJ89" s="141">
        <v>150</v>
      </c>
      <c r="BK89" s="141" t="s">
        <v>43</v>
      </c>
      <c r="BL89" s="148">
        <v>2.1739130434782608</v>
      </c>
      <c r="BM89" s="149">
        <v>4.3478260869565233</v>
      </c>
      <c r="BN89" s="141">
        <f t="shared" si="39"/>
        <v>0</v>
      </c>
      <c r="BO89" s="141">
        <f t="shared" si="40"/>
        <v>0</v>
      </c>
      <c r="BP89" s="145">
        <f t="shared" si="41"/>
        <v>0</v>
      </c>
      <c r="BQ89" s="141">
        <f t="shared" si="42"/>
        <v>0</v>
      </c>
      <c r="BR89" s="145">
        <f t="shared" si="43"/>
        <v>0</v>
      </c>
      <c r="BS89" s="146">
        <f t="shared" si="36"/>
        <v>0</v>
      </c>
    </row>
    <row r="90" spans="7:71" x14ac:dyDescent="0.2">
      <c r="G90" s="6"/>
      <c r="H90" s="6"/>
      <c r="I90" s="6"/>
      <c r="J90" s="6"/>
      <c r="L90" s="210"/>
      <c r="M90" s="210"/>
      <c r="N90" s="210"/>
      <c r="O90" s="210"/>
      <c r="P90" s="210"/>
      <c r="Q90" s="210"/>
      <c r="R90" s="209"/>
      <c r="S90" s="209"/>
      <c r="T90" s="226"/>
      <c r="U90" s="210"/>
      <c r="V90" s="210"/>
      <c r="W90" s="210"/>
      <c r="X90" s="210"/>
      <c r="Y90" s="154"/>
      <c r="AA90" s="137"/>
      <c r="AB90" s="137"/>
      <c r="AC90" s="137"/>
      <c r="AD90" s="142"/>
      <c r="AE90" s="143">
        <v>352</v>
      </c>
      <c r="AF90" s="143">
        <v>400</v>
      </c>
      <c r="AG90" s="143">
        <v>450</v>
      </c>
      <c r="AH90" s="144" t="s">
        <v>43</v>
      </c>
      <c r="AI90" s="144" t="s">
        <v>44</v>
      </c>
      <c r="AJ90" s="143">
        <v>4</v>
      </c>
      <c r="AK90" s="143">
        <v>72</v>
      </c>
      <c r="AL90" s="141">
        <f t="shared" si="26"/>
        <v>0</v>
      </c>
      <c r="AM90" s="141">
        <f t="shared" si="37"/>
        <v>0</v>
      </c>
      <c r="AN90" s="145">
        <f t="shared" si="27"/>
        <v>0</v>
      </c>
      <c r="AO90" s="141">
        <f t="shared" si="28"/>
        <v>0</v>
      </c>
      <c r="AP90" s="145">
        <f t="shared" si="29"/>
        <v>0</v>
      </c>
      <c r="AQ90" s="146">
        <f t="shared" si="30"/>
        <v>0</v>
      </c>
      <c r="AR90" s="146"/>
      <c r="AS90" s="143"/>
      <c r="AT90" s="150">
        <v>97</v>
      </c>
      <c r="AU90" s="143">
        <v>200</v>
      </c>
      <c r="AV90" s="147">
        <v>200</v>
      </c>
      <c r="AW90" s="147" t="s">
        <v>43</v>
      </c>
      <c r="AX90" s="148">
        <v>3.21875</v>
      </c>
      <c r="AY90" s="149">
        <v>-54.28125</v>
      </c>
      <c r="AZ90" s="141">
        <f t="shared" si="31"/>
        <v>0</v>
      </c>
      <c r="BA90" s="141">
        <f t="shared" si="38"/>
        <v>0</v>
      </c>
      <c r="BB90" s="145">
        <f t="shared" si="32"/>
        <v>0</v>
      </c>
      <c r="BC90" s="141">
        <f t="shared" si="33"/>
        <v>0</v>
      </c>
      <c r="BD90" s="145">
        <f t="shared" si="34"/>
        <v>0</v>
      </c>
      <c r="BE90" s="146">
        <f t="shared" si="35"/>
        <v>0</v>
      </c>
      <c r="BF90" s="146"/>
      <c r="BG90" s="146"/>
      <c r="BH90" s="141">
        <v>100</v>
      </c>
      <c r="BI90" s="143">
        <v>200</v>
      </c>
      <c r="BJ90" s="141">
        <v>150</v>
      </c>
      <c r="BK90" s="141" t="s">
        <v>43</v>
      </c>
      <c r="BL90" s="148">
        <v>2.7777777777777777</v>
      </c>
      <c r="BM90" s="149">
        <v>-22.222222222222214</v>
      </c>
      <c r="BN90" s="141">
        <f t="shared" si="39"/>
        <v>0</v>
      </c>
      <c r="BO90" s="141">
        <f t="shared" si="40"/>
        <v>0</v>
      </c>
      <c r="BP90" s="145">
        <f t="shared" si="41"/>
        <v>0</v>
      </c>
      <c r="BQ90" s="141">
        <f t="shared" si="42"/>
        <v>0</v>
      </c>
      <c r="BR90" s="145">
        <f t="shared" si="43"/>
        <v>0</v>
      </c>
      <c r="BS90" s="146">
        <f t="shared" si="36"/>
        <v>0</v>
      </c>
    </row>
    <row r="91" spans="7:71" x14ac:dyDescent="0.2">
      <c r="G91" s="6"/>
      <c r="H91" s="6"/>
      <c r="I91" s="6"/>
      <c r="J91" s="6"/>
      <c r="L91" s="210"/>
      <c r="M91" s="210"/>
      <c r="N91" s="210"/>
      <c r="O91" s="210"/>
      <c r="P91" s="210"/>
      <c r="Q91" s="210"/>
      <c r="R91" s="209"/>
      <c r="S91" s="209"/>
      <c r="T91" s="226"/>
      <c r="U91" s="210"/>
      <c r="V91" s="210"/>
      <c r="W91" s="210"/>
      <c r="X91" s="210"/>
      <c r="Y91" s="154"/>
      <c r="AA91" s="137"/>
      <c r="AB91" s="137"/>
      <c r="AC91" s="137"/>
      <c r="AD91" s="142"/>
      <c r="AE91" s="143">
        <v>360</v>
      </c>
      <c r="AF91" s="143">
        <v>400</v>
      </c>
      <c r="AG91" s="143">
        <v>500</v>
      </c>
      <c r="AH91" s="144" t="s">
        <v>43</v>
      </c>
      <c r="AI91" s="144" t="s">
        <v>44</v>
      </c>
      <c r="AJ91" s="143">
        <v>4.444</v>
      </c>
      <c r="AK91" s="143">
        <v>71.111000000000004</v>
      </c>
      <c r="AL91" s="141">
        <f t="shared" si="26"/>
        <v>0</v>
      </c>
      <c r="AM91" s="141">
        <f t="shared" si="37"/>
        <v>0</v>
      </c>
      <c r="AN91" s="145">
        <f t="shared" si="27"/>
        <v>0</v>
      </c>
      <c r="AO91" s="141">
        <f t="shared" si="28"/>
        <v>0</v>
      </c>
      <c r="AP91" s="145">
        <f t="shared" si="29"/>
        <v>0</v>
      </c>
      <c r="AQ91" s="146">
        <f t="shared" si="30"/>
        <v>0</v>
      </c>
      <c r="AR91" s="146"/>
      <c r="AS91" s="143"/>
      <c r="AT91" s="150">
        <v>200</v>
      </c>
      <c r="AU91" s="143">
        <v>300</v>
      </c>
      <c r="AV91" s="147">
        <v>200</v>
      </c>
      <c r="AW91" s="147" t="s">
        <v>43</v>
      </c>
      <c r="AX91" s="148">
        <v>3.8461538461538463</v>
      </c>
      <c r="AY91" s="149">
        <v>-103.84615384615387</v>
      </c>
      <c r="AZ91" s="141">
        <f t="shared" si="31"/>
        <v>0</v>
      </c>
      <c r="BA91" s="141">
        <f t="shared" si="38"/>
        <v>0</v>
      </c>
      <c r="BB91" s="145">
        <f t="shared" si="32"/>
        <v>0</v>
      </c>
      <c r="BC91" s="141">
        <f t="shared" si="33"/>
        <v>0</v>
      </c>
      <c r="BD91" s="145">
        <f t="shared" si="34"/>
        <v>0</v>
      </c>
      <c r="BE91" s="146">
        <f t="shared" si="35"/>
        <v>0</v>
      </c>
      <c r="BF91" s="146"/>
      <c r="BG91" s="146"/>
      <c r="BH91" s="141">
        <v>200</v>
      </c>
      <c r="BI91" s="143">
        <v>300</v>
      </c>
      <c r="BJ91" s="141">
        <v>150</v>
      </c>
      <c r="BK91" s="141" t="s">
        <v>43</v>
      </c>
      <c r="BL91" s="148">
        <v>2.816901408450704</v>
      </c>
      <c r="BM91" s="149">
        <v>-25.352112676056322</v>
      </c>
      <c r="BN91" s="141">
        <f t="shared" si="39"/>
        <v>0</v>
      </c>
      <c r="BO91" s="141">
        <f t="shared" si="40"/>
        <v>0</v>
      </c>
      <c r="BP91" s="145">
        <f t="shared" si="41"/>
        <v>0</v>
      </c>
      <c r="BQ91" s="141">
        <f t="shared" si="42"/>
        <v>0</v>
      </c>
      <c r="BR91" s="145">
        <f t="shared" si="43"/>
        <v>0</v>
      </c>
      <c r="BS91" s="146">
        <f t="shared" si="36"/>
        <v>0</v>
      </c>
    </row>
    <row r="92" spans="7:71" x14ac:dyDescent="0.2">
      <c r="G92" s="6"/>
      <c r="H92" s="6"/>
      <c r="I92" s="6"/>
      <c r="J92" s="6"/>
      <c r="L92" s="210"/>
      <c r="M92" s="210"/>
      <c r="N92" s="210"/>
      <c r="O92" s="210"/>
      <c r="P92" s="210"/>
      <c r="Q92" s="210"/>
      <c r="R92" s="209"/>
      <c r="S92" s="209"/>
      <c r="T92" s="226"/>
      <c r="U92" s="210"/>
      <c r="V92" s="210"/>
      <c r="W92" s="210"/>
      <c r="X92" s="210"/>
      <c r="Y92" s="154"/>
      <c r="AA92" s="137"/>
      <c r="AB92" s="137"/>
      <c r="AC92" s="137"/>
      <c r="AD92" s="142"/>
      <c r="AE92" s="143">
        <v>50</v>
      </c>
      <c r="AF92" s="143">
        <v>117</v>
      </c>
      <c r="AG92" s="143">
        <v>50</v>
      </c>
      <c r="AH92" s="144" t="s">
        <v>45</v>
      </c>
      <c r="AI92" s="144" t="s">
        <v>46</v>
      </c>
      <c r="AJ92" s="143">
        <v>2.68</v>
      </c>
      <c r="AK92" s="143">
        <v>-57.2</v>
      </c>
      <c r="AL92" s="141">
        <f t="shared" si="26"/>
        <v>0</v>
      </c>
      <c r="AM92" s="141">
        <f t="shared" si="37"/>
        <v>0</v>
      </c>
      <c r="AN92" s="145">
        <f t="shared" si="27"/>
        <v>0</v>
      </c>
      <c r="AO92" s="141">
        <f t="shared" si="28"/>
        <v>0</v>
      </c>
      <c r="AP92" s="145">
        <f t="shared" si="29"/>
        <v>0</v>
      </c>
      <c r="AQ92" s="146">
        <f t="shared" si="30"/>
        <v>0</v>
      </c>
      <c r="AR92" s="146"/>
      <c r="AS92" s="143"/>
      <c r="AT92" s="150">
        <v>300</v>
      </c>
      <c r="AU92" s="143">
        <v>400</v>
      </c>
      <c r="AV92" s="147">
        <v>200</v>
      </c>
      <c r="AW92" s="147" t="s">
        <v>43</v>
      </c>
      <c r="AX92" s="148">
        <v>3.5714285714285716</v>
      </c>
      <c r="AY92" s="149">
        <v>-75</v>
      </c>
      <c r="AZ92" s="141">
        <f t="shared" si="31"/>
        <v>0</v>
      </c>
      <c r="BA92" s="141">
        <f t="shared" si="38"/>
        <v>0</v>
      </c>
      <c r="BB92" s="145">
        <f t="shared" si="32"/>
        <v>0</v>
      </c>
      <c r="BC92" s="141">
        <f t="shared" si="33"/>
        <v>0</v>
      </c>
      <c r="BD92" s="145">
        <f t="shared" si="34"/>
        <v>0</v>
      </c>
      <c r="BE92" s="146">
        <f t="shared" si="35"/>
        <v>0</v>
      </c>
      <c r="BF92" s="146"/>
      <c r="BG92" s="146"/>
      <c r="BH92" s="141">
        <v>300</v>
      </c>
      <c r="BI92" s="143">
        <v>400</v>
      </c>
      <c r="BJ92" s="141">
        <v>150</v>
      </c>
      <c r="BK92" s="141" t="s">
        <v>43</v>
      </c>
      <c r="BL92" s="148">
        <v>3.0769230769230771</v>
      </c>
      <c r="BM92" s="149">
        <v>-55.384615384615415</v>
      </c>
      <c r="BN92" s="141">
        <f t="shared" si="39"/>
        <v>0</v>
      </c>
      <c r="BO92" s="141">
        <f t="shared" si="40"/>
        <v>0</v>
      </c>
      <c r="BP92" s="145">
        <f t="shared" si="41"/>
        <v>0</v>
      </c>
      <c r="BQ92" s="141">
        <f t="shared" si="42"/>
        <v>0</v>
      </c>
      <c r="BR92" s="145">
        <f t="shared" si="43"/>
        <v>0</v>
      </c>
      <c r="BS92" s="146">
        <f t="shared" si="36"/>
        <v>0</v>
      </c>
    </row>
    <row r="93" spans="7:71" x14ac:dyDescent="0.2">
      <c r="G93" s="6"/>
      <c r="H93" s="6"/>
      <c r="I93" s="6"/>
      <c r="J93" s="6"/>
      <c r="L93" s="210"/>
      <c r="M93" s="210"/>
      <c r="N93" s="210"/>
      <c r="O93" s="210"/>
      <c r="P93" s="210"/>
      <c r="Q93" s="210"/>
      <c r="R93" s="209"/>
      <c r="S93" s="209"/>
      <c r="T93" s="226"/>
      <c r="U93" s="210"/>
      <c r="V93" s="210"/>
      <c r="W93" s="210"/>
      <c r="X93" s="210"/>
      <c r="Y93" s="154"/>
      <c r="AA93" s="137"/>
      <c r="AB93" s="137"/>
      <c r="AC93" s="137"/>
      <c r="AD93" s="142"/>
      <c r="AE93" s="143">
        <v>117</v>
      </c>
      <c r="AF93" s="143">
        <v>162</v>
      </c>
      <c r="AG93" s="143">
        <v>50</v>
      </c>
      <c r="AH93" s="144" t="s">
        <v>45</v>
      </c>
      <c r="AI93" s="144" t="s">
        <v>46</v>
      </c>
      <c r="AJ93" s="143">
        <v>3</v>
      </c>
      <c r="AK93" s="143">
        <v>-78</v>
      </c>
      <c r="AL93" s="141">
        <f t="shared" si="26"/>
        <v>0</v>
      </c>
      <c r="AM93" s="141">
        <f t="shared" si="37"/>
        <v>0</v>
      </c>
      <c r="AN93" s="145">
        <f t="shared" si="27"/>
        <v>0</v>
      </c>
      <c r="AO93" s="141">
        <f t="shared" si="28"/>
        <v>0</v>
      </c>
      <c r="AP93" s="145">
        <f t="shared" si="29"/>
        <v>0</v>
      </c>
      <c r="AQ93" s="146">
        <f t="shared" si="30"/>
        <v>0</v>
      </c>
      <c r="AR93" s="146"/>
      <c r="AS93" s="143"/>
      <c r="AT93" s="147">
        <v>49</v>
      </c>
      <c r="AU93" s="143">
        <v>100</v>
      </c>
      <c r="AV93" s="147">
        <v>250</v>
      </c>
      <c r="AW93" s="147" t="s">
        <v>43</v>
      </c>
      <c r="AX93" s="148">
        <v>2.8823529411764706</v>
      </c>
      <c r="AY93" s="149">
        <v>-9.529411764705884</v>
      </c>
      <c r="AZ93" s="141">
        <f t="shared" si="31"/>
        <v>0</v>
      </c>
      <c r="BA93" s="141">
        <f t="shared" si="38"/>
        <v>0</v>
      </c>
      <c r="BB93" s="145">
        <f t="shared" si="32"/>
        <v>0</v>
      </c>
      <c r="BC93" s="141">
        <f t="shared" si="33"/>
        <v>0</v>
      </c>
      <c r="BD93" s="145">
        <f t="shared" si="34"/>
        <v>0</v>
      </c>
      <c r="BE93" s="146">
        <f t="shared" si="35"/>
        <v>0</v>
      </c>
      <c r="BF93" s="146"/>
      <c r="BG93" s="146"/>
      <c r="BH93" s="141">
        <v>65</v>
      </c>
      <c r="BI93" s="143">
        <v>100</v>
      </c>
      <c r="BJ93" s="141">
        <v>200</v>
      </c>
      <c r="BK93" s="141" t="s">
        <v>43</v>
      </c>
      <c r="BL93" s="148">
        <v>1.9230769230769231</v>
      </c>
      <c r="BM93" s="149">
        <v>28.846153846153847</v>
      </c>
      <c r="BN93" s="141">
        <f t="shared" si="39"/>
        <v>0</v>
      </c>
      <c r="BO93" s="141">
        <f t="shared" si="40"/>
        <v>0</v>
      </c>
      <c r="BP93" s="145">
        <f t="shared" si="41"/>
        <v>0</v>
      </c>
      <c r="BQ93" s="141">
        <f t="shared" si="42"/>
        <v>0</v>
      </c>
      <c r="BR93" s="145">
        <f t="shared" si="43"/>
        <v>0</v>
      </c>
      <c r="BS93" s="146">
        <f t="shared" si="36"/>
        <v>0</v>
      </c>
    </row>
    <row r="94" spans="7:71" x14ac:dyDescent="0.2">
      <c r="G94" s="6"/>
      <c r="H94" s="6"/>
      <c r="I94" s="6"/>
      <c r="J94" s="6"/>
      <c r="L94" s="210"/>
      <c r="M94" s="210"/>
      <c r="N94" s="210"/>
      <c r="O94" s="210"/>
      <c r="P94" s="210"/>
      <c r="Q94" s="210"/>
      <c r="R94" s="209"/>
      <c r="S94" s="209"/>
      <c r="T94" s="226"/>
      <c r="U94" s="210"/>
      <c r="V94" s="210"/>
      <c r="W94" s="210"/>
      <c r="X94" s="210"/>
      <c r="Y94" s="154"/>
      <c r="AA94" s="137"/>
      <c r="AB94" s="137"/>
      <c r="AC94" s="137"/>
      <c r="AD94" s="142"/>
      <c r="AE94" s="143">
        <v>162</v>
      </c>
      <c r="AF94" s="143">
        <v>268</v>
      </c>
      <c r="AG94" s="143">
        <v>50</v>
      </c>
      <c r="AH94" s="144" t="s">
        <v>45</v>
      </c>
      <c r="AI94" s="144" t="s">
        <v>46</v>
      </c>
      <c r="AJ94" s="143">
        <v>3.5329999999999999</v>
      </c>
      <c r="AK94" s="143">
        <v>-120.666</v>
      </c>
      <c r="AL94" s="141">
        <f t="shared" si="26"/>
        <v>0</v>
      </c>
      <c r="AM94" s="141">
        <f t="shared" si="37"/>
        <v>0</v>
      </c>
      <c r="AN94" s="145">
        <f t="shared" si="27"/>
        <v>0</v>
      </c>
      <c r="AO94" s="141">
        <f t="shared" si="28"/>
        <v>0</v>
      </c>
      <c r="AP94" s="145">
        <f t="shared" si="29"/>
        <v>0</v>
      </c>
      <c r="AQ94" s="146">
        <f t="shared" si="30"/>
        <v>0</v>
      </c>
      <c r="AR94" s="146"/>
      <c r="AS94" s="143"/>
      <c r="AT94" s="150">
        <v>100</v>
      </c>
      <c r="AU94" s="143">
        <v>200</v>
      </c>
      <c r="AV94" s="147">
        <v>250</v>
      </c>
      <c r="AW94" s="147" t="s">
        <v>43</v>
      </c>
      <c r="AX94" s="148">
        <v>2.8571428571428572</v>
      </c>
      <c r="AY94" s="149">
        <v>-8.5714285714285694</v>
      </c>
      <c r="AZ94" s="141">
        <f t="shared" si="31"/>
        <v>0</v>
      </c>
      <c r="BA94" s="141">
        <f t="shared" si="38"/>
        <v>0</v>
      </c>
      <c r="BB94" s="145">
        <f t="shared" si="32"/>
        <v>0</v>
      </c>
      <c r="BC94" s="141">
        <f t="shared" si="33"/>
        <v>0</v>
      </c>
      <c r="BD94" s="145">
        <f t="shared" si="34"/>
        <v>0</v>
      </c>
      <c r="BE94" s="146">
        <f t="shared" si="35"/>
        <v>0</v>
      </c>
      <c r="BF94" s="146"/>
      <c r="BG94" s="146"/>
      <c r="BH94" s="141">
        <v>100</v>
      </c>
      <c r="BI94" s="143">
        <v>200</v>
      </c>
      <c r="BJ94" s="141">
        <v>200</v>
      </c>
      <c r="BK94" s="141" t="s">
        <v>43</v>
      </c>
      <c r="BL94" s="148">
        <v>2.8985507246376812</v>
      </c>
      <c r="BM94" s="149">
        <v>-7.2463768115942031</v>
      </c>
      <c r="BN94" s="141">
        <f t="shared" si="39"/>
        <v>0</v>
      </c>
      <c r="BO94" s="141">
        <f t="shared" si="40"/>
        <v>0</v>
      </c>
      <c r="BP94" s="145">
        <f t="shared" si="41"/>
        <v>0</v>
      </c>
      <c r="BQ94" s="141">
        <f t="shared" si="42"/>
        <v>0</v>
      </c>
      <c r="BR94" s="145">
        <f t="shared" si="43"/>
        <v>0</v>
      </c>
      <c r="BS94" s="146">
        <f t="shared" si="36"/>
        <v>0</v>
      </c>
    </row>
    <row r="95" spans="7:71" x14ac:dyDescent="0.2">
      <c r="G95" s="6"/>
      <c r="H95" s="6"/>
      <c r="I95" s="6"/>
      <c r="J95" s="6"/>
      <c r="L95" s="210"/>
      <c r="M95" s="210"/>
      <c r="N95" s="210"/>
      <c r="O95" s="210"/>
      <c r="P95" s="210"/>
      <c r="Q95" s="210"/>
      <c r="R95" s="209"/>
      <c r="S95" s="209"/>
      <c r="T95" s="226"/>
      <c r="U95" s="210"/>
      <c r="V95" s="210"/>
      <c r="W95" s="210"/>
      <c r="X95" s="210"/>
      <c r="Y95" s="154"/>
      <c r="AA95" s="137"/>
      <c r="AB95" s="137"/>
      <c r="AC95" s="137"/>
      <c r="AD95" s="142"/>
      <c r="AE95" s="143">
        <v>268</v>
      </c>
      <c r="AF95" s="143">
        <v>305</v>
      </c>
      <c r="AG95" s="143">
        <v>50</v>
      </c>
      <c r="AH95" s="144" t="s">
        <v>45</v>
      </c>
      <c r="AI95" s="144" t="s">
        <v>46</v>
      </c>
      <c r="AJ95" s="143">
        <v>4.1109999999999998</v>
      </c>
      <c r="AK95" s="143">
        <v>-184.22200000000001</v>
      </c>
      <c r="AL95" s="141">
        <f t="shared" si="26"/>
        <v>0</v>
      </c>
      <c r="AM95" s="141">
        <f t="shared" si="37"/>
        <v>0</v>
      </c>
      <c r="AN95" s="145">
        <f t="shared" si="27"/>
        <v>0</v>
      </c>
      <c r="AO95" s="141">
        <f t="shared" si="28"/>
        <v>0</v>
      </c>
      <c r="AP95" s="145">
        <f t="shared" si="29"/>
        <v>0</v>
      </c>
      <c r="AQ95" s="146">
        <f t="shared" si="30"/>
        <v>0</v>
      </c>
      <c r="AR95" s="146"/>
      <c r="AS95" s="143"/>
      <c r="AT95" s="150">
        <v>200</v>
      </c>
      <c r="AU95" s="143">
        <v>300</v>
      </c>
      <c r="AV95" s="147">
        <v>250</v>
      </c>
      <c r="AW95" s="147" t="s">
        <v>43</v>
      </c>
      <c r="AX95" s="148">
        <v>3.5714285714285716</v>
      </c>
      <c r="AY95" s="149">
        <v>-60.714285714285722</v>
      </c>
      <c r="AZ95" s="141">
        <f t="shared" si="31"/>
        <v>0</v>
      </c>
      <c r="BA95" s="141">
        <f t="shared" si="38"/>
        <v>0</v>
      </c>
      <c r="BB95" s="145">
        <f t="shared" si="32"/>
        <v>0</v>
      </c>
      <c r="BC95" s="141">
        <f t="shared" si="33"/>
        <v>0</v>
      </c>
      <c r="BD95" s="145">
        <f t="shared" si="34"/>
        <v>0</v>
      </c>
      <c r="BE95" s="146">
        <f t="shared" si="35"/>
        <v>0</v>
      </c>
      <c r="BF95" s="146"/>
      <c r="BG95" s="146"/>
      <c r="BH95" s="141">
        <v>200</v>
      </c>
      <c r="BI95" s="143">
        <v>300</v>
      </c>
      <c r="BJ95" s="141">
        <v>200</v>
      </c>
      <c r="BK95" s="141" t="s">
        <v>43</v>
      </c>
      <c r="BL95" s="148">
        <v>3.125</v>
      </c>
      <c r="BM95" s="149">
        <v>-23.4375</v>
      </c>
      <c r="BN95" s="141">
        <f t="shared" si="39"/>
        <v>0</v>
      </c>
      <c r="BO95" s="141">
        <f t="shared" si="40"/>
        <v>0</v>
      </c>
      <c r="BP95" s="145">
        <f t="shared" si="41"/>
        <v>0</v>
      </c>
      <c r="BQ95" s="141">
        <f t="shared" si="42"/>
        <v>0</v>
      </c>
      <c r="BR95" s="145">
        <f t="shared" si="43"/>
        <v>0</v>
      </c>
      <c r="BS95" s="146">
        <f t="shared" si="36"/>
        <v>0</v>
      </c>
    </row>
    <row r="96" spans="7:71" x14ac:dyDescent="0.2">
      <c r="G96" s="6"/>
      <c r="H96" s="6"/>
      <c r="I96" s="6"/>
      <c r="J96" s="6"/>
      <c r="L96" s="210"/>
      <c r="M96" s="210"/>
      <c r="N96" s="210"/>
      <c r="O96" s="210"/>
      <c r="P96" s="210"/>
      <c r="Q96" s="210"/>
      <c r="R96" s="209"/>
      <c r="S96" s="209"/>
      <c r="T96" s="226"/>
      <c r="U96" s="210"/>
      <c r="V96" s="210"/>
      <c r="W96" s="210"/>
      <c r="X96" s="210"/>
      <c r="Y96" s="154"/>
      <c r="AA96" s="137"/>
      <c r="AB96" s="137"/>
      <c r="AC96" s="137"/>
      <c r="AD96" s="142"/>
      <c r="AE96" s="143">
        <v>305</v>
      </c>
      <c r="AF96" s="143">
        <v>349</v>
      </c>
      <c r="AG96" s="143">
        <v>50</v>
      </c>
      <c r="AH96" s="144" t="s">
        <v>45</v>
      </c>
      <c r="AI96" s="144" t="s">
        <v>46</v>
      </c>
      <c r="AJ96" s="143">
        <v>4</v>
      </c>
      <c r="AK96" s="143">
        <v>-171</v>
      </c>
      <c r="AL96" s="141">
        <f t="shared" si="26"/>
        <v>0</v>
      </c>
      <c r="AM96" s="141">
        <f t="shared" si="37"/>
        <v>0</v>
      </c>
      <c r="AN96" s="145">
        <f t="shared" si="27"/>
        <v>0</v>
      </c>
      <c r="AO96" s="141">
        <f t="shared" si="28"/>
        <v>0</v>
      </c>
      <c r="AP96" s="145">
        <f t="shared" si="29"/>
        <v>0</v>
      </c>
      <c r="AQ96" s="146">
        <f t="shared" si="30"/>
        <v>0</v>
      </c>
      <c r="AR96" s="146"/>
      <c r="AS96" s="143"/>
      <c r="AT96" s="150">
        <v>300</v>
      </c>
      <c r="AU96" s="143">
        <v>400</v>
      </c>
      <c r="AV96" s="147">
        <v>250</v>
      </c>
      <c r="AW96" s="147" t="s">
        <v>43</v>
      </c>
      <c r="AX96" s="148">
        <v>3.7037037037037037</v>
      </c>
      <c r="AY96" s="149">
        <v>-74.074074074074076</v>
      </c>
      <c r="AZ96" s="141">
        <f t="shared" si="31"/>
        <v>0</v>
      </c>
      <c r="BA96" s="141">
        <f t="shared" si="38"/>
        <v>0</v>
      </c>
      <c r="BB96" s="145">
        <f t="shared" si="32"/>
        <v>0</v>
      </c>
      <c r="BC96" s="141">
        <f t="shared" si="33"/>
        <v>0</v>
      </c>
      <c r="BD96" s="145">
        <f t="shared" si="34"/>
        <v>0</v>
      </c>
      <c r="BE96" s="146">
        <f t="shared" si="35"/>
        <v>0</v>
      </c>
      <c r="BF96" s="146"/>
      <c r="BG96" s="146"/>
      <c r="BH96" s="141">
        <v>300</v>
      </c>
      <c r="BI96" s="143">
        <v>400</v>
      </c>
      <c r="BJ96" s="141">
        <v>200</v>
      </c>
      <c r="BK96" s="141" t="s">
        <v>43</v>
      </c>
      <c r="BL96" s="148">
        <v>3.0769230769230771</v>
      </c>
      <c r="BM96" s="149">
        <v>-18.461538461538453</v>
      </c>
      <c r="BN96" s="141">
        <f t="shared" si="39"/>
        <v>0</v>
      </c>
      <c r="BO96" s="141">
        <f t="shared" si="40"/>
        <v>0</v>
      </c>
      <c r="BP96" s="145">
        <f t="shared" si="41"/>
        <v>0</v>
      </c>
      <c r="BQ96" s="141">
        <f t="shared" si="42"/>
        <v>0</v>
      </c>
      <c r="BR96" s="145">
        <f t="shared" si="43"/>
        <v>0</v>
      </c>
      <c r="BS96" s="146">
        <f t="shared" si="36"/>
        <v>0</v>
      </c>
    </row>
    <row r="97" spans="7:71" x14ac:dyDescent="0.2">
      <c r="G97" s="6"/>
      <c r="H97" s="6"/>
      <c r="I97" s="6"/>
      <c r="J97" s="6"/>
      <c r="L97" s="210"/>
      <c r="M97" s="210"/>
      <c r="N97" s="210"/>
      <c r="O97" s="210"/>
      <c r="P97" s="210"/>
      <c r="Q97" s="210"/>
      <c r="R97" s="209"/>
      <c r="S97" s="209"/>
      <c r="T97" s="226"/>
      <c r="U97" s="210"/>
      <c r="V97" s="210"/>
      <c r="W97" s="210"/>
      <c r="X97" s="210"/>
      <c r="Y97" s="154"/>
      <c r="AA97" s="137"/>
      <c r="AB97" s="137"/>
      <c r="AC97" s="137"/>
      <c r="AD97" s="142"/>
      <c r="AE97" s="143">
        <v>349</v>
      </c>
      <c r="AF97" s="143">
        <v>400</v>
      </c>
      <c r="AG97" s="143">
        <v>50</v>
      </c>
      <c r="AH97" s="144" t="s">
        <v>45</v>
      </c>
      <c r="AI97" s="144" t="s">
        <v>46</v>
      </c>
      <c r="AJ97" s="143">
        <v>4.25</v>
      </c>
      <c r="AK97" s="143">
        <v>-203.5</v>
      </c>
      <c r="AL97" s="141">
        <f t="shared" si="26"/>
        <v>0</v>
      </c>
      <c r="AM97" s="141">
        <f t="shared" si="37"/>
        <v>0</v>
      </c>
      <c r="AN97" s="145">
        <f t="shared" si="27"/>
        <v>0</v>
      </c>
      <c r="AO97" s="141">
        <f t="shared" si="28"/>
        <v>0</v>
      </c>
      <c r="AP97" s="145">
        <f t="shared" si="29"/>
        <v>0</v>
      </c>
      <c r="AQ97" s="146">
        <f t="shared" si="30"/>
        <v>0</v>
      </c>
      <c r="AR97" s="146"/>
      <c r="AS97" s="143"/>
      <c r="AT97" s="150">
        <v>100</v>
      </c>
      <c r="AU97" s="143">
        <v>200</v>
      </c>
      <c r="AV97" s="147">
        <v>300</v>
      </c>
      <c r="AW97" s="147" t="s">
        <v>43</v>
      </c>
      <c r="AX97" s="148">
        <v>3.125</v>
      </c>
      <c r="AY97" s="149">
        <v>-6.25</v>
      </c>
      <c r="AZ97" s="141">
        <f t="shared" si="31"/>
        <v>0</v>
      </c>
      <c r="BA97" s="141">
        <f t="shared" si="38"/>
        <v>0</v>
      </c>
      <c r="BB97" s="145">
        <f t="shared" si="32"/>
        <v>0</v>
      </c>
      <c r="BC97" s="141">
        <f t="shared" si="33"/>
        <v>0</v>
      </c>
      <c r="BD97" s="145">
        <f t="shared" si="34"/>
        <v>0</v>
      </c>
      <c r="BE97" s="146">
        <f t="shared" si="35"/>
        <v>0</v>
      </c>
      <c r="BF97" s="146"/>
      <c r="BG97" s="146"/>
      <c r="BH97" s="141">
        <v>60</v>
      </c>
      <c r="BI97" s="143">
        <v>100</v>
      </c>
      <c r="BJ97" s="141">
        <v>250</v>
      </c>
      <c r="BK97" s="141" t="s">
        <v>43</v>
      </c>
      <c r="BL97" s="148">
        <v>3.3333333333333335</v>
      </c>
      <c r="BM97" s="149">
        <v>-6.6666666666666714</v>
      </c>
      <c r="BN97" s="141">
        <f t="shared" si="39"/>
        <v>0</v>
      </c>
      <c r="BO97" s="141">
        <f t="shared" si="40"/>
        <v>0</v>
      </c>
      <c r="BP97" s="145">
        <f t="shared" si="41"/>
        <v>0</v>
      </c>
      <c r="BQ97" s="141">
        <f t="shared" si="42"/>
        <v>0</v>
      </c>
      <c r="BR97" s="145">
        <f t="shared" si="43"/>
        <v>0</v>
      </c>
      <c r="BS97" s="146">
        <f t="shared" si="36"/>
        <v>0</v>
      </c>
    </row>
    <row r="98" spans="7:71" x14ac:dyDescent="0.2">
      <c r="G98" s="6"/>
      <c r="H98" s="6"/>
      <c r="I98" s="6"/>
      <c r="J98" s="6"/>
      <c r="L98" s="210"/>
      <c r="M98" s="210"/>
      <c r="N98" s="210"/>
      <c r="O98" s="210"/>
      <c r="P98" s="210"/>
      <c r="Q98" s="210"/>
      <c r="R98" s="209"/>
      <c r="S98" s="209"/>
      <c r="T98" s="226"/>
      <c r="U98" s="210"/>
      <c r="V98" s="210"/>
      <c r="W98" s="210"/>
      <c r="X98" s="210"/>
      <c r="Y98" s="154"/>
      <c r="AA98" s="137"/>
      <c r="AB98" s="137"/>
      <c r="AC98" s="137"/>
      <c r="AD98" s="142"/>
      <c r="AE98" s="143">
        <v>50</v>
      </c>
      <c r="AF98" s="143">
        <v>135</v>
      </c>
      <c r="AG98" s="143">
        <v>100</v>
      </c>
      <c r="AH98" s="144" t="s">
        <v>45</v>
      </c>
      <c r="AI98" s="144" t="s">
        <v>46</v>
      </c>
      <c r="AJ98" s="143">
        <v>2.5</v>
      </c>
      <c r="AK98" s="143">
        <v>-27.5</v>
      </c>
      <c r="AL98" s="141">
        <f t="shared" si="26"/>
        <v>0</v>
      </c>
      <c r="AM98" s="141">
        <f t="shared" si="37"/>
        <v>0</v>
      </c>
      <c r="AN98" s="145">
        <f t="shared" si="27"/>
        <v>0</v>
      </c>
      <c r="AO98" s="141">
        <f t="shared" si="28"/>
        <v>0</v>
      </c>
      <c r="AP98" s="145">
        <f t="shared" si="29"/>
        <v>0</v>
      </c>
      <c r="AQ98" s="146">
        <f t="shared" si="30"/>
        <v>0</v>
      </c>
      <c r="AR98" s="146"/>
      <c r="AS98" s="143"/>
      <c r="AT98" s="150">
        <v>200</v>
      </c>
      <c r="AU98" s="143">
        <v>300</v>
      </c>
      <c r="AV98" s="147">
        <v>300</v>
      </c>
      <c r="AW98" s="147" t="s">
        <v>43</v>
      </c>
      <c r="AX98" s="148">
        <v>3.4482758620689653</v>
      </c>
      <c r="AY98" s="149">
        <v>-27.586206896551715</v>
      </c>
      <c r="AZ98" s="141">
        <f t="shared" si="31"/>
        <v>0</v>
      </c>
      <c r="BA98" s="141">
        <f t="shared" si="38"/>
        <v>0</v>
      </c>
      <c r="BB98" s="145">
        <f t="shared" si="32"/>
        <v>0</v>
      </c>
      <c r="BC98" s="141">
        <f t="shared" si="33"/>
        <v>0</v>
      </c>
      <c r="BD98" s="145">
        <f t="shared" si="34"/>
        <v>0</v>
      </c>
      <c r="BE98" s="146">
        <f t="shared" si="35"/>
        <v>0</v>
      </c>
      <c r="BF98" s="146"/>
      <c r="BG98" s="146"/>
      <c r="BH98" s="141">
        <v>100</v>
      </c>
      <c r="BI98" s="143">
        <v>200</v>
      </c>
      <c r="BJ98" s="141">
        <v>250</v>
      </c>
      <c r="BK98" s="141" t="s">
        <v>43</v>
      </c>
      <c r="BL98" s="148">
        <v>3.3333333333333335</v>
      </c>
      <c r="BM98" s="149">
        <v>-6.6666666666666714</v>
      </c>
      <c r="BN98" s="141">
        <f t="shared" si="39"/>
        <v>0</v>
      </c>
      <c r="BO98" s="141">
        <f t="shared" si="40"/>
        <v>0</v>
      </c>
      <c r="BP98" s="145">
        <f t="shared" si="41"/>
        <v>0</v>
      </c>
      <c r="BQ98" s="141">
        <f t="shared" si="42"/>
        <v>0</v>
      </c>
      <c r="BR98" s="145">
        <f t="shared" si="43"/>
        <v>0</v>
      </c>
      <c r="BS98" s="146">
        <f t="shared" si="36"/>
        <v>0</v>
      </c>
    </row>
    <row r="99" spans="7:71" x14ac:dyDescent="0.2">
      <c r="G99" s="6"/>
      <c r="H99" s="6"/>
      <c r="I99" s="6"/>
      <c r="J99" s="6"/>
      <c r="L99" s="210"/>
      <c r="M99" s="210"/>
      <c r="N99" s="210"/>
      <c r="O99" s="210"/>
      <c r="P99" s="210"/>
      <c r="Q99" s="210"/>
      <c r="R99" s="209"/>
      <c r="S99" s="209"/>
      <c r="T99" s="226"/>
      <c r="U99" s="210"/>
      <c r="V99" s="210"/>
      <c r="W99" s="210"/>
      <c r="X99" s="210"/>
      <c r="Y99" s="154"/>
      <c r="AA99" s="137"/>
      <c r="AB99" s="137"/>
      <c r="AC99" s="137"/>
      <c r="AD99" s="142"/>
      <c r="AE99" s="143">
        <v>135</v>
      </c>
      <c r="AF99" s="143">
        <v>183</v>
      </c>
      <c r="AG99" s="143">
        <v>100</v>
      </c>
      <c r="AH99" s="144" t="s">
        <v>45</v>
      </c>
      <c r="AI99" s="144" t="s">
        <v>46</v>
      </c>
      <c r="AJ99" s="143">
        <v>3.2</v>
      </c>
      <c r="AK99" s="143">
        <v>-73</v>
      </c>
      <c r="AL99" s="141">
        <f t="shared" si="26"/>
        <v>0</v>
      </c>
      <c r="AM99" s="141">
        <f t="shared" si="37"/>
        <v>0</v>
      </c>
      <c r="AN99" s="145">
        <f t="shared" si="27"/>
        <v>0</v>
      </c>
      <c r="AO99" s="141">
        <f t="shared" si="28"/>
        <v>0</v>
      </c>
      <c r="AP99" s="145">
        <f t="shared" si="29"/>
        <v>0</v>
      </c>
      <c r="AQ99" s="146">
        <f t="shared" si="30"/>
        <v>0</v>
      </c>
      <c r="AR99" s="146"/>
      <c r="AS99" s="143"/>
      <c r="AT99" s="150">
        <v>300</v>
      </c>
      <c r="AU99" s="143">
        <v>400</v>
      </c>
      <c r="AV99" s="147">
        <v>300</v>
      </c>
      <c r="AW99" s="147" t="s">
        <v>43</v>
      </c>
      <c r="AX99" s="148">
        <v>3.3333333333333335</v>
      </c>
      <c r="AY99" s="149">
        <v>-16.666666666666686</v>
      </c>
      <c r="AZ99" s="141">
        <f t="shared" si="31"/>
        <v>0</v>
      </c>
      <c r="BA99" s="141">
        <f t="shared" si="38"/>
        <v>0</v>
      </c>
      <c r="BB99" s="145">
        <f t="shared" si="32"/>
        <v>0</v>
      </c>
      <c r="BC99" s="141">
        <f t="shared" si="33"/>
        <v>0</v>
      </c>
      <c r="BD99" s="145">
        <f t="shared" si="34"/>
        <v>0</v>
      </c>
      <c r="BE99" s="146">
        <f t="shared" si="35"/>
        <v>0</v>
      </c>
      <c r="BF99" s="146"/>
      <c r="BG99" s="146"/>
      <c r="BH99" s="141">
        <v>200</v>
      </c>
      <c r="BI99" s="143">
        <v>300</v>
      </c>
      <c r="BJ99" s="141">
        <v>250</v>
      </c>
      <c r="BK99" s="141" t="s">
        <v>43</v>
      </c>
      <c r="BL99" s="148">
        <v>3.0769230769230771</v>
      </c>
      <c r="BM99" s="149">
        <v>9.2307692307692264</v>
      </c>
      <c r="BN99" s="141">
        <f t="shared" si="39"/>
        <v>0</v>
      </c>
      <c r="BO99" s="141">
        <f t="shared" si="40"/>
        <v>0</v>
      </c>
      <c r="BP99" s="145">
        <f t="shared" si="41"/>
        <v>0</v>
      </c>
      <c r="BQ99" s="141">
        <f t="shared" si="42"/>
        <v>0</v>
      </c>
      <c r="BR99" s="145">
        <f t="shared" si="43"/>
        <v>0</v>
      </c>
      <c r="BS99" s="146">
        <f t="shared" si="36"/>
        <v>0</v>
      </c>
    </row>
    <row r="100" spans="7:71" x14ac:dyDescent="0.2">
      <c r="G100" s="6"/>
      <c r="H100" s="6"/>
      <c r="I100" s="6"/>
      <c r="J100" s="6"/>
      <c r="L100" s="210"/>
      <c r="M100" s="210"/>
      <c r="N100" s="210"/>
      <c r="O100" s="210"/>
      <c r="P100" s="210"/>
      <c r="Q100" s="210"/>
      <c r="R100" s="209"/>
      <c r="S100" s="209"/>
      <c r="T100" s="226"/>
      <c r="U100" s="210"/>
      <c r="V100" s="210"/>
      <c r="W100" s="210"/>
      <c r="X100" s="210"/>
      <c r="Y100" s="154"/>
      <c r="AA100" s="137"/>
      <c r="AB100" s="137"/>
      <c r="AC100" s="137"/>
      <c r="AD100" s="142"/>
      <c r="AE100" s="143">
        <v>183</v>
      </c>
      <c r="AF100" s="143">
        <v>260</v>
      </c>
      <c r="AG100" s="143">
        <v>100</v>
      </c>
      <c r="AH100" s="144" t="s">
        <v>45</v>
      </c>
      <c r="AI100" s="144" t="s">
        <v>46</v>
      </c>
      <c r="AJ100" s="143">
        <v>3.85</v>
      </c>
      <c r="AK100" s="143">
        <v>-125</v>
      </c>
      <c r="AL100" s="141">
        <f t="shared" si="26"/>
        <v>0</v>
      </c>
      <c r="AM100" s="141">
        <f t="shared" si="37"/>
        <v>0</v>
      </c>
      <c r="AN100" s="145">
        <f t="shared" si="27"/>
        <v>0</v>
      </c>
      <c r="AO100" s="141">
        <f t="shared" si="28"/>
        <v>0</v>
      </c>
      <c r="AP100" s="145">
        <f t="shared" si="29"/>
        <v>0</v>
      </c>
      <c r="AQ100" s="146">
        <f t="shared" si="30"/>
        <v>0</v>
      </c>
      <c r="AR100" s="146"/>
      <c r="AS100" s="143"/>
      <c r="AT100" s="150">
        <v>100</v>
      </c>
      <c r="AU100" s="143">
        <v>200</v>
      </c>
      <c r="AV100" s="147">
        <v>350</v>
      </c>
      <c r="AW100" s="147" t="s">
        <v>43</v>
      </c>
      <c r="AX100" s="148">
        <v>3.225806451612903</v>
      </c>
      <c r="AY100" s="149">
        <v>12.903225806451616</v>
      </c>
      <c r="AZ100" s="141">
        <f t="shared" si="31"/>
        <v>0</v>
      </c>
      <c r="BA100" s="141">
        <f t="shared" si="38"/>
        <v>0</v>
      </c>
      <c r="BB100" s="145">
        <f t="shared" si="32"/>
        <v>0</v>
      </c>
      <c r="BC100" s="141">
        <f t="shared" si="33"/>
        <v>0</v>
      </c>
      <c r="BD100" s="145">
        <f t="shared" si="34"/>
        <v>0</v>
      </c>
      <c r="BE100" s="146">
        <f t="shared" si="35"/>
        <v>0</v>
      </c>
      <c r="BF100" s="146"/>
      <c r="BG100" s="146"/>
      <c r="BH100" s="141">
        <v>300</v>
      </c>
      <c r="BI100" s="143">
        <v>400</v>
      </c>
      <c r="BJ100" s="141">
        <v>250</v>
      </c>
      <c r="BK100" s="141" t="s">
        <v>43</v>
      </c>
      <c r="BL100" s="148">
        <v>3.1446540880503147</v>
      </c>
      <c r="BM100" s="149">
        <v>2.8301886792452819</v>
      </c>
      <c r="BN100" s="141">
        <f t="shared" si="39"/>
        <v>0</v>
      </c>
      <c r="BO100" s="141">
        <f t="shared" si="40"/>
        <v>0</v>
      </c>
      <c r="BP100" s="145">
        <f t="shared" si="41"/>
        <v>0</v>
      </c>
      <c r="BQ100" s="141">
        <f t="shared" si="42"/>
        <v>0</v>
      </c>
      <c r="BR100" s="145">
        <f t="shared" si="43"/>
        <v>0</v>
      </c>
      <c r="BS100" s="146">
        <f t="shared" si="36"/>
        <v>0</v>
      </c>
    </row>
    <row r="101" spans="7:71" x14ac:dyDescent="0.2">
      <c r="G101" s="6"/>
      <c r="H101" s="6"/>
      <c r="I101" s="6"/>
      <c r="J101" s="6"/>
      <c r="L101" s="210"/>
      <c r="M101" s="210"/>
      <c r="N101" s="210"/>
      <c r="O101" s="210"/>
      <c r="P101" s="210"/>
      <c r="Q101" s="210"/>
      <c r="R101" s="209"/>
      <c r="S101" s="209"/>
      <c r="T101" s="231"/>
      <c r="U101" s="210"/>
      <c r="V101" s="210"/>
      <c r="W101" s="210"/>
      <c r="X101" s="210"/>
      <c r="Y101" s="154"/>
      <c r="AA101" s="137"/>
      <c r="AB101" s="137"/>
      <c r="AC101" s="137"/>
      <c r="AD101" s="142"/>
      <c r="AE101" s="143">
        <v>260</v>
      </c>
      <c r="AF101" s="143">
        <v>340</v>
      </c>
      <c r="AG101" s="143">
        <v>100</v>
      </c>
      <c r="AH101" s="144" t="s">
        <v>45</v>
      </c>
      <c r="AI101" s="144" t="s">
        <v>46</v>
      </c>
      <c r="AJ101" s="143">
        <v>4</v>
      </c>
      <c r="AK101" s="143">
        <v>-140</v>
      </c>
      <c r="AL101" s="141">
        <f t="shared" si="26"/>
        <v>0</v>
      </c>
      <c r="AM101" s="141">
        <f t="shared" si="37"/>
        <v>0</v>
      </c>
      <c r="AN101" s="145">
        <f t="shared" si="27"/>
        <v>0</v>
      </c>
      <c r="AO101" s="141">
        <f t="shared" si="28"/>
        <v>0</v>
      </c>
      <c r="AP101" s="145">
        <f t="shared" si="29"/>
        <v>0</v>
      </c>
      <c r="AQ101" s="146">
        <f t="shared" si="30"/>
        <v>0</v>
      </c>
      <c r="AR101" s="146"/>
      <c r="AS101" s="143"/>
      <c r="AT101" s="150">
        <v>200</v>
      </c>
      <c r="AU101" s="143">
        <v>300</v>
      </c>
      <c r="AV101" s="147">
        <v>350</v>
      </c>
      <c r="AW101" s="147" t="s">
        <v>43</v>
      </c>
      <c r="AX101" s="148">
        <v>3.3333333333333335</v>
      </c>
      <c r="AY101" s="149">
        <v>6.6666666666666572</v>
      </c>
      <c r="AZ101" s="141">
        <f t="shared" si="31"/>
        <v>0</v>
      </c>
      <c r="BA101" s="141">
        <f t="shared" si="38"/>
        <v>0</v>
      </c>
      <c r="BB101" s="145">
        <f t="shared" si="32"/>
        <v>0</v>
      </c>
      <c r="BC101" s="141">
        <f t="shared" si="33"/>
        <v>0</v>
      </c>
      <c r="BD101" s="145">
        <f t="shared" si="34"/>
        <v>0</v>
      </c>
      <c r="BE101" s="146">
        <f t="shared" si="35"/>
        <v>0</v>
      </c>
      <c r="BF101" s="146"/>
      <c r="BG101" s="146"/>
      <c r="BH101" s="141">
        <v>99</v>
      </c>
      <c r="BI101" s="143">
        <v>200</v>
      </c>
      <c r="BJ101" s="141">
        <v>300</v>
      </c>
      <c r="BK101" s="141" t="s">
        <v>43</v>
      </c>
      <c r="BL101" s="148">
        <v>3.7735849056603774</v>
      </c>
      <c r="BM101" s="149">
        <v>0</v>
      </c>
      <c r="BN101" s="141">
        <f t="shared" si="39"/>
        <v>0</v>
      </c>
      <c r="BO101" s="141">
        <f t="shared" si="40"/>
        <v>0</v>
      </c>
      <c r="BP101" s="145">
        <f t="shared" si="41"/>
        <v>0</v>
      </c>
      <c r="BQ101" s="141">
        <f t="shared" si="42"/>
        <v>0</v>
      </c>
      <c r="BR101" s="145">
        <f t="shared" si="43"/>
        <v>0</v>
      </c>
      <c r="BS101" s="146">
        <f t="shared" si="36"/>
        <v>0</v>
      </c>
    </row>
    <row r="102" spans="7:71" x14ac:dyDescent="0.2">
      <c r="G102" s="6"/>
      <c r="H102" s="6"/>
      <c r="I102" s="6"/>
      <c r="J102" s="6"/>
      <c r="Y102" s="154"/>
      <c r="AA102" s="137"/>
      <c r="AB102" s="137"/>
      <c r="AC102" s="137"/>
      <c r="AD102" s="142"/>
      <c r="AE102" s="143">
        <v>340</v>
      </c>
      <c r="AF102" s="143">
        <v>400</v>
      </c>
      <c r="AG102" s="143">
        <v>100</v>
      </c>
      <c r="AH102" s="144" t="s">
        <v>45</v>
      </c>
      <c r="AI102" s="144" t="s">
        <v>46</v>
      </c>
      <c r="AJ102" s="143">
        <v>4.6150000000000002</v>
      </c>
      <c r="AK102" s="143">
        <v>-213.846</v>
      </c>
      <c r="AL102" s="141">
        <f t="shared" si="26"/>
        <v>0</v>
      </c>
      <c r="AM102" s="141">
        <f t="shared" si="37"/>
        <v>0</v>
      </c>
      <c r="AN102" s="145">
        <f t="shared" si="27"/>
        <v>0</v>
      </c>
      <c r="AO102" s="141">
        <f t="shared" si="28"/>
        <v>0</v>
      </c>
      <c r="AP102" s="145">
        <f t="shared" si="29"/>
        <v>0</v>
      </c>
      <c r="AQ102" s="146">
        <f t="shared" si="30"/>
        <v>0</v>
      </c>
      <c r="AR102" s="146"/>
      <c r="AS102" s="143"/>
      <c r="AT102" s="150">
        <v>300</v>
      </c>
      <c r="AU102" s="143">
        <v>400</v>
      </c>
      <c r="AV102" s="147">
        <v>350</v>
      </c>
      <c r="AW102" s="147" t="s">
        <v>43</v>
      </c>
      <c r="AX102" s="148">
        <v>3.5714285714285716</v>
      </c>
      <c r="AY102" s="149">
        <v>-14.285714285714278</v>
      </c>
      <c r="AZ102" s="141">
        <f t="shared" si="31"/>
        <v>0</v>
      </c>
      <c r="BA102" s="141">
        <f t="shared" si="38"/>
        <v>0</v>
      </c>
      <c r="BB102" s="145">
        <f t="shared" si="32"/>
        <v>0</v>
      </c>
      <c r="BC102" s="141">
        <f t="shared" si="33"/>
        <v>0</v>
      </c>
      <c r="BD102" s="145">
        <f t="shared" si="34"/>
        <v>0</v>
      </c>
      <c r="BE102" s="146">
        <f t="shared" si="35"/>
        <v>0</v>
      </c>
      <c r="BF102" s="146"/>
      <c r="BG102" s="146"/>
      <c r="BH102" s="141">
        <v>200</v>
      </c>
      <c r="BI102" s="143">
        <v>300</v>
      </c>
      <c r="BJ102" s="141">
        <v>300</v>
      </c>
      <c r="BK102" s="141" t="s">
        <v>43</v>
      </c>
      <c r="BL102" s="148">
        <v>3.3333333333333335</v>
      </c>
      <c r="BM102" s="149">
        <v>23.333333333333314</v>
      </c>
      <c r="BN102" s="141">
        <f t="shared" si="39"/>
        <v>0</v>
      </c>
      <c r="BO102" s="141">
        <f t="shared" si="40"/>
        <v>0</v>
      </c>
      <c r="BP102" s="145">
        <f t="shared" si="41"/>
        <v>0</v>
      </c>
      <c r="BQ102" s="141">
        <f t="shared" si="42"/>
        <v>0</v>
      </c>
      <c r="BR102" s="145">
        <f t="shared" si="43"/>
        <v>0</v>
      </c>
      <c r="BS102" s="146">
        <f t="shared" si="36"/>
        <v>0</v>
      </c>
    </row>
    <row r="103" spans="7:71" x14ac:dyDescent="0.2">
      <c r="G103" s="6"/>
      <c r="H103" s="6"/>
      <c r="I103" s="6"/>
      <c r="J103" s="6"/>
      <c r="Y103" s="154"/>
      <c r="AA103" s="137"/>
      <c r="AB103" s="137"/>
      <c r="AC103" s="137"/>
      <c r="AD103" s="142"/>
      <c r="AE103" s="143">
        <v>50</v>
      </c>
      <c r="AF103" s="143">
        <v>162</v>
      </c>
      <c r="AG103" s="143">
        <v>150</v>
      </c>
      <c r="AH103" s="144" t="s">
        <v>45</v>
      </c>
      <c r="AI103" s="144" t="s">
        <v>46</v>
      </c>
      <c r="AJ103" s="143">
        <v>2.8719999999999999</v>
      </c>
      <c r="AK103" s="143">
        <v>-24.667000000000002</v>
      </c>
      <c r="AL103" s="141">
        <f t="shared" si="26"/>
        <v>0</v>
      </c>
      <c r="AM103" s="141">
        <f t="shared" si="37"/>
        <v>0</v>
      </c>
      <c r="AN103" s="145">
        <f t="shared" si="27"/>
        <v>0</v>
      </c>
      <c r="AO103" s="141">
        <f t="shared" si="28"/>
        <v>0</v>
      </c>
      <c r="AP103" s="145">
        <f t="shared" si="29"/>
        <v>0</v>
      </c>
      <c r="AQ103" s="146">
        <f t="shared" si="30"/>
        <v>0</v>
      </c>
      <c r="AR103" s="146"/>
      <c r="AS103" s="143"/>
      <c r="AT103" s="150">
        <v>100</v>
      </c>
      <c r="AU103" s="143">
        <v>200</v>
      </c>
      <c r="AV103" s="147">
        <v>400</v>
      </c>
      <c r="AW103" s="147" t="s">
        <v>43</v>
      </c>
      <c r="AX103" s="148">
        <v>3.3333333333333335</v>
      </c>
      <c r="AY103" s="149">
        <v>40</v>
      </c>
      <c r="AZ103" s="141">
        <f t="shared" si="31"/>
        <v>0</v>
      </c>
      <c r="BA103" s="141">
        <f t="shared" si="38"/>
        <v>0</v>
      </c>
      <c r="BB103" s="145">
        <f t="shared" si="32"/>
        <v>0</v>
      </c>
      <c r="BC103" s="141">
        <f t="shared" si="33"/>
        <v>0</v>
      </c>
      <c r="BD103" s="145">
        <f t="shared" si="34"/>
        <v>0</v>
      </c>
      <c r="BE103" s="146">
        <f t="shared" si="35"/>
        <v>0</v>
      </c>
      <c r="BF103" s="146"/>
      <c r="BG103" s="146"/>
      <c r="BH103" s="141">
        <v>300</v>
      </c>
      <c r="BI103" s="143">
        <v>400</v>
      </c>
      <c r="BJ103" s="141">
        <v>300</v>
      </c>
      <c r="BK103" s="141" t="s">
        <v>43</v>
      </c>
      <c r="BL103" s="148">
        <v>3.7037037037037037</v>
      </c>
      <c r="BM103" s="149">
        <v>-7.4074074074073906</v>
      </c>
      <c r="BN103" s="141">
        <f t="shared" si="39"/>
        <v>0</v>
      </c>
      <c r="BO103" s="141">
        <f t="shared" si="40"/>
        <v>0</v>
      </c>
      <c r="BP103" s="145">
        <f t="shared" si="41"/>
        <v>0</v>
      </c>
      <c r="BQ103" s="141">
        <f t="shared" si="42"/>
        <v>0</v>
      </c>
      <c r="BR103" s="145">
        <f t="shared" si="43"/>
        <v>0</v>
      </c>
      <c r="BS103" s="146">
        <f t="shared" si="36"/>
        <v>0</v>
      </c>
    </row>
    <row r="104" spans="7:71" x14ac:dyDescent="0.2">
      <c r="G104" s="6"/>
      <c r="H104" s="6"/>
      <c r="I104" s="6"/>
      <c r="J104" s="6"/>
      <c r="Y104" s="154"/>
      <c r="AA104" s="137"/>
      <c r="AB104" s="137"/>
      <c r="AC104" s="137"/>
      <c r="AD104" s="142"/>
      <c r="AE104" s="143">
        <v>162</v>
      </c>
      <c r="AF104" s="143">
        <v>246</v>
      </c>
      <c r="AG104" s="143">
        <v>150</v>
      </c>
      <c r="AH104" s="144" t="s">
        <v>45</v>
      </c>
      <c r="AI104" s="144" t="s">
        <v>46</v>
      </c>
      <c r="AJ104" s="143">
        <v>3.36</v>
      </c>
      <c r="AK104" s="143">
        <v>-56.4</v>
      </c>
      <c r="AL104" s="141">
        <f t="shared" si="26"/>
        <v>0</v>
      </c>
      <c r="AM104" s="141">
        <f t="shared" si="37"/>
        <v>0</v>
      </c>
      <c r="AN104" s="145">
        <f t="shared" si="27"/>
        <v>0</v>
      </c>
      <c r="AO104" s="141">
        <f t="shared" si="28"/>
        <v>0</v>
      </c>
      <c r="AP104" s="145">
        <f t="shared" si="29"/>
        <v>0</v>
      </c>
      <c r="AQ104" s="146">
        <f t="shared" si="30"/>
        <v>0</v>
      </c>
      <c r="AR104" s="146"/>
      <c r="AS104" s="143"/>
      <c r="AT104" s="150">
        <v>200</v>
      </c>
      <c r="AU104" s="143">
        <v>300</v>
      </c>
      <c r="AV104" s="147">
        <v>400</v>
      </c>
      <c r="AW104" s="147" t="s">
        <v>43</v>
      </c>
      <c r="AX104" s="148">
        <v>3.4482758620689653</v>
      </c>
      <c r="AY104" s="149">
        <v>34.482758620689651</v>
      </c>
      <c r="AZ104" s="141">
        <f t="shared" si="31"/>
        <v>0</v>
      </c>
      <c r="BA104" s="141">
        <f t="shared" si="38"/>
        <v>0</v>
      </c>
      <c r="BB104" s="145">
        <f t="shared" si="32"/>
        <v>0</v>
      </c>
      <c r="BC104" s="141">
        <f t="shared" si="33"/>
        <v>0</v>
      </c>
      <c r="BD104" s="145">
        <f t="shared" si="34"/>
        <v>0</v>
      </c>
      <c r="BE104" s="146">
        <f t="shared" si="35"/>
        <v>0</v>
      </c>
      <c r="BF104" s="146"/>
      <c r="BG104" s="146"/>
      <c r="BH104" s="141">
        <v>110</v>
      </c>
      <c r="BI104" s="143">
        <v>200</v>
      </c>
      <c r="BJ104" s="141">
        <v>350</v>
      </c>
      <c r="BK104" s="141" t="s">
        <v>43</v>
      </c>
      <c r="BL104" s="148">
        <v>2.9850746268656718</v>
      </c>
      <c r="BM104" s="149">
        <v>52.238805970149251</v>
      </c>
      <c r="BN104" s="141">
        <f t="shared" si="39"/>
        <v>0</v>
      </c>
      <c r="BO104" s="141">
        <f t="shared" si="40"/>
        <v>0</v>
      </c>
      <c r="BP104" s="145">
        <f t="shared" si="41"/>
        <v>0</v>
      </c>
      <c r="BQ104" s="141">
        <f t="shared" si="42"/>
        <v>0</v>
      </c>
      <c r="BR104" s="145">
        <f t="shared" si="43"/>
        <v>0</v>
      </c>
      <c r="BS104" s="146">
        <f t="shared" si="36"/>
        <v>0</v>
      </c>
    </row>
    <row r="105" spans="7:71" x14ac:dyDescent="0.2">
      <c r="G105" s="6"/>
      <c r="H105" s="6"/>
      <c r="I105" s="6"/>
      <c r="J105" s="6"/>
      <c r="Y105" s="154"/>
      <c r="AA105" s="137"/>
      <c r="AB105" s="137"/>
      <c r="AC105" s="137"/>
      <c r="AD105" s="142"/>
      <c r="AE105" s="143">
        <v>246</v>
      </c>
      <c r="AF105" s="143">
        <v>284</v>
      </c>
      <c r="AG105" s="143">
        <v>150</v>
      </c>
      <c r="AH105" s="144" t="s">
        <v>45</v>
      </c>
      <c r="AI105" s="144" t="s">
        <v>46</v>
      </c>
      <c r="AJ105" s="143">
        <v>3.8</v>
      </c>
      <c r="AK105" s="143">
        <v>-96</v>
      </c>
      <c r="AL105" s="141">
        <f t="shared" si="26"/>
        <v>0</v>
      </c>
      <c r="AM105" s="141">
        <f t="shared" si="37"/>
        <v>0</v>
      </c>
      <c r="AN105" s="145">
        <f t="shared" si="27"/>
        <v>0</v>
      </c>
      <c r="AO105" s="141">
        <f t="shared" si="28"/>
        <v>0</v>
      </c>
      <c r="AP105" s="145">
        <f t="shared" si="29"/>
        <v>0</v>
      </c>
      <c r="AQ105" s="146">
        <f t="shared" si="30"/>
        <v>0</v>
      </c>
      <c r="AR105" s="146"/>
      <c r="AS105" s="143"/>
      <c r="AT105" s="150">
        <v>300</v>
      </c>
      <c r="AU105" s="143">
        <v>400</v>
      </c>
      <c r="AV105" s="147">
        <v>400</v>
      </c>
      <c r="AW105" s="147" t="s">
        <v>43</v>
      </c>
      <c r="AX105" s="148">
        <v>3.7037037037037037</v>
      </c>
      <c r="AY105" s="149">
        <v>14.814814814814838</v>
      </c>
      <c r="AZ105" s="141">
        <f t="shared" si="31"/>
        <v>0</v>
      </c>
      <c r="BA105" s="141">
        <f t="shared" si="38"/>
        <v>0</v>
      </c>
      <c r="BB105" s="145">
        <f t="shared" si="32"/>
        <v>0</v>
      </c>
      <c r="BC105" s="141">
        <f t="shared" si="33"/>
        <v>0</v>
      </c>
      <c r="BD105" s="145">
        <f t="shared" si="34"/>
        <v>0</v>
      </c>
      <c r="BE105" s="146">
        <f t="shared" si="35"/>
        <v>0</v>
      </c>
      <c r="BF105" s="146"/>
      <c r="BG105" s="146"/>
      <c r="BH105" s="141">
        <v>200</v>
      </c>
      <c r="BI105" s="143">
        <v>300</v>
      </c>
      <c r="BJ105" s="141">
        <v>350</v>
      </c>
      <c r="BK105" s="141" t="s">
        <v>43</v>
      </c>
      <c r="BL105" s="148">
        <v>3.8461538461538463</v>
      </c>
      <c r="BM105" s="149">
        <v>9.6153846153846132</v>
      </c>
      <c r="BN105" s="141">
        <f t="shared" si="39"/>
        <v>0</v>
      </c>
      <c r="BO105" s="141">
        <f t="shared" si="40"/>
        <v>0</v>
      </c>
      <c r="BP105" s="145">
        <f t="shared" si="41"/>
        <v>0</v>
      </c>
      <c r="BQ105" s="141">
        <f t="shared" si="42"/>
        <v>0</v>
      </c>
      <c r="BR105" s="145">
        <f t="shared" si="43"/>
        <v>0</v>
      </c>
      <c r="BS105" s="146">
        <f t="shared" si="36"/>
        <v>0</v>
      </c>
    </row>
    <row r="106" spans="7:71" x14ac:dyDescent="0.2">
      <c r="G106" s="6"/>
      <c r="H106" s="6"/>
      <c r="I106" s="6"/>
      <c r="J106" s="6"/>
      <c r="Y106" s="154"/>
      <c r="AA106" s="137"/>
      <c r="AB106" s="137"/>
      <c r="AC106" s="137"/>
      <c r="AD106" s="142"/>
      <c r="AE106" s="143">
        <v>284</v>
      </c>
      <c r="AF106" s="143">
        <v>325</v>
      </c>
      <c r="AG106" s="143">
        <v>150</v>
      </c>
      <c r="AH106" s="144" t="s">
        <v>45</v>
      </c>
      <c r="AI106" s="144" t="s">
        <v>46</v>
      </c>
      <c r="AJ106" s="143">
        <v>4.0999999999999996</v>
      </c>
      <c r="AK106" s="143">
        <v>-126</v>
      </c>
      <c r="AL106" s="141">
        <f t="shared" si="26"/>
        <v>0</v>
      </c>
      <c r="AM106" s="141">
        <f t="shared" si="37"/>
        <v>0</v>
      </c>
      <c r="AN106" s="145">
        <f t="shared" si="27"/>
        <v>0</v>
      </c>
      <c r="AO106" s="141">
        <f t="shared" si="28"/>
        <v>0</v>
      </c>
      <c r="AP106" s="145">
        <f t="shared" si="29"/>
        <v>0</v>
      </c>
      <c r="AQ106" s="146">
        <f t="shared" si="30"/>
        <v>0</v>
      </c>
      <c r="AR106" s="146"/>
      <c r="AS106" s="143"/>
      <c r="AT106" s="150">
        <v>200</v>
      </c>
      <c r="AU106" s="143">
        <v>300</v>
      </c>
      <c r="AV106" s="147">
        <v>450</v>
      </c>
      <c r="AW106" s="147" t="s">
        <v>43</v>
      </c>
      <c r="AX106" s="148">
        <v>3.5714285714285716</v>
      </c>
      <c r="AY106" s="149">
        <v>57.142857142857139</v>
      </c>
      <c r="AZ106" s="141">
        <f t="shared" si="31"/>
        <v>0</v>
      </c>
      <c r="BA106" s="141">
        <f t="shared" si="38"/>
        <v>0</v>
      </c>
      <c r="BB106" s="145">
        <f t="shared" si="32"/>
        <v>0</v>
      </c>
      <c r="BC106" s="141">
        <f t="shared" si="33"/>
        <v>0</v>
      </c>
      <c r="BD106" s="145">
        <f t="shared" si="34"/>
        <v>0</v>
      </c>
      <c r="BE106" s="146">
        <f t="shared" si="35"/>
        <v>0</v>
      </c>
      <c r="BF106" s="146"/>
      <c r="BG106" s="146"/>
      <c r="BH106" s="141">
        <v>300</v>
      </c>
      <c r="BI106" s="143">
        <v>400</v>
      </c>
      <c r="BJ106" s="141">
        <v>350</v>
      </c>
      <c r="BK106" s="141" t="s">
        <v>43</v>
      </c>
      <c r="BL106" s="148">
        <v>3.9215686274509802</v>
      </c>
      <c r="BM106" s="149">
        <v>3.9215686274509949</v>
      </c>
      <c r="BN106" s="141">
        <f t="shared" si="39"/>
        <v>0</v>
      </c>
      <c r="BO106" s="141">
        <f t="shared" si="40"/>
        <v>0</v>
      </c>
      <c r="BP106" s="145">
        <f t="shared" si="41"/>
        <v>0</v>
      </c>
      <c r="BQ106" s="141">
        <f t="shared" si="42"/>
        <v>0</v>
      </c>
      <c r="BR106" s="145">
        <f t="shared" si="43"/>
        <v>0</v>
      </c>
      <c r="BS106" s="146">
        <f t="shared" si="36"/>
        <v>0</v>
      </c>
    </row>
    <row r="107" spans="7:71" x14ac:dyDescent="0.2">
      <c r="G107" s="6"/>
      <c r="H107" s="6"/>
      <c r="I107" s="6"/>
      <c r="J107" s="6"/>
      <c r="Y107" s="154"/>
      <c r="AA107" s="137"/>
      <c r="AB107" s="137"/>
      <c r="AC107" s="137"/>
      <c r="AD107" s="142"/>
      <c r="AE107" s="143">
        <v>325</v>
      </c>
      <c r="AF107" s="143">
        <v>400</v>
      </c>
      <c r="AG107" s="143">
        <v>150</v>
      </c>
      <c r="AH107" s="144" t="s">
        <v>45</v>
      </c>
      <c r="AI107" s="144" t="s">
        <v>46</v>
      </c>
      <c r="AJ107" s="143">
        <v>4.6879999999999997</v>
      </c>
      <c r="AK107" s="143">
        <v>-190.625</v>
      </c>
      <c r="AL107" s="141">
        <f t="shared" si="26"/>
        <v>0</v>
      </c>
      <c r="AM107" s="141">
        <f t="shared" si="37"/>
        <v>0</v>
      </c>
      <c r="AN107" s="145">
        <f t="shared" si="27"/>
        <v>0</v>
      </c>
      <c r="AO107" s="141">
        <f t="shared" si="28"/>
        <v>0</v>
      </c>
      <c r="AP107" s="145">
        <f t="shared" si="29"/>
        <v>0</v>
      </c>
      <c r="AQ107" s="146">
        <f t="shared" si="30"/>
        <v>0</v>
      </c>
      <c r="AR107" s="146"/>
      <c r="AS107" s="143"/>
      <c r="AT107" s="150">
        <v>300</v>
      </c>
      <c r="AU107" s="143">
        <v>400</v>
      </c>
      <c r="AV107" s="147">
        <v>450</v>
      </c>
      <c r="AW107" s="147" t="s">
        <v>43</v>
      </c>
      <c r="AX107" s="148">
        <v>4</v>
      </c>
      <c r="AY107" s="149">
        <v>28</v>
      </c>
      <c r="AZ107" s="141">
        <f t="shared" si="31"/>
        <v>0</v>
      </c>
      <c r="BA107" s="141">
        <f t="shared" si="38"/>
        <v>0</v>
      </c>
      <c r="BB107" s="145">
        <f t="shared" si="32"/>
        <v>0</v>
      </c>
      <c r="BC107" s="141">
        <f t="shared" si="33"/>
        <v>0</v>
      </c>
      <c r="BD107" s="145">
        <f t="shared" si="34"/>
        <v>0</v>
      </c>
      <c r="BE107" s="146">
        <f t="shared" si="35"/>
        <v>0</v>
      </c>
      <c r="BF107" s="146"/>
      <c r="BG107" s="146"/>
      <c r="BH107" s="141">
        <v>135</v>
      </c>
      <c r="BI107" s="143">
        <v>200</v>
      </c>
      <c r="BJ107" s="141">
        <v>400</v>
      </c>
      <c r="BK107" s="141" t="s">
        <v>43</v>
      </c>
      <c r="BL107" s="148">
        <v>2.7027027027027026</v>
      </c>
      <c r="BM107" s="149">
        <v>83.783783783783775</v>
      </c>
      <c r="BN107" s="141">
        <f t="shared" si="39"/>
        <v>0</v>
      </c>
      <c r="BO107" s="141">
        <f t="shared" si="40"/>
        <v>0</v>
      </c>
      <c r="BP107" s="145">
        <f t="shared" si="41"/>
        <v>0</v>
      </c>
      <c r="BQ107" s="141">
        <f t="shared" si="42"/>
        <v>0</v>
      </c>
      <c r="BR107" s="145">
        <f t="shared" si="43"/>
        <v>0</v>
      </c>
      <c r="BS107" s="146">
        <f t="shared" si="36"/>
        <v>0</v>
      </c>
    </row>
    <row r="108" spans="7:71" x14ac:dyDescent="0.2">
      <c r="G108" s="6"/>
      <c r="H108" s="6"/>
      <c r="I108" s="6"/>
      <c r="J108" s="6"/>
      <c r="Y108" s="154"/>
      <c r="AA108" s="137"/>
      <c r="AB108" s="137"/>
      <c r="AC108" s="137"/>
      <c r="AD108" s="142"/>
      <c r="AE108" s="143">
        <v>188</v>
      </c>
      <c r="AF108" s="143">
        <v>236</v>
      </c>
      <c r="AG108" s="143">
        <v>200</v>
      </c>
      <c r="AH108" s="144" t="s">
        <v>45</v>
      </c>
      <c r="AI108" s="144" t="s">
        <v>46</v>
      </c>
      <c r="AJ108" s="143">
        <v>3.2</v>
      </c>
      <c r="AK108" s="143">
        <v>-20</v>
      </c>
      <c r="AL108" s="141">
        <f t="shared" si="26"/>
        <v>0</v>
      </c>
      <c r="AM108" s="141">
        <f t="shared" si="37"/>
        <v>0</v>
      </c>
      <c r="AN108" s="145">
        <f t="shared" si="27"/>
        <v>0</v>
      </c>
      <c r="AO108" s="141">
        <f t="shared" si="28"/>
        <v>0</v>
      </c>
      <c r="AP108" s="145">
        <f t="shared" si="29"/>
        <v>0</v>
      </c>
      <c r="AQ108" s="146">
        <f t="shared" si="30"/>
        <v>0</v>
      </c>
      <c r="AR108" s="146"/>
      <c r="AS108" s="143"/>
      <c r="AT108" s="150">
        <v>199</v>
      </c>
      <c r="AU108" s="143">
        <v>300</v>
      </c>
      <c r="AV108" s="147">
        <v>500</v>
      </c>
      <c r="AW108" s="147" t="s">
        <v>43</v>
      </c>
      <c r="AX108" s="148">
        <v>3.4482758620689653</v>
      </c>
      <c r="AY108" s="149">
        <v>93.103448275862078</v>
      </c>
      <c r="AZ108" s="141">
        <f t="shared" si="31"/>
        <v>0</v>
      </c>
      <c r="BA108" s="141">
        <f t="shared" si="38"/>
        <v>0</v>
      </c>
      <c r="BB108" s="145">
        <f t="shared" si="32"/>
        <v>0</v>
      </c>
      <c r="BC108" s="141">
        <f t="shared" si="33"/>
        <v>0</v>
      </c>
      <c r="BD108" s="145">
        <f t="shared" si="34"/>
        <v>0</v>
      </c>
      <c r="BE108" s="146">
        <f t="shared" si="35"/>
        <v>0</v>
      </c>
      <c r="BF108" s="146"/>
      <c r="BG108" s="146"/>
      <c r="BH108" s="141">
        <v>200</v>
      </c>
      <c r="BI108" s="143">
        <v>300</v>
      </c>
      <c r="BJ108" s="141">
        <v>400</v>
      </c>
      <c r="BK108" s="141" t="s">
        <v>43</v>
      </c>
      <c r="BL108" s="148">
        <v>4</v>
      </c>
      <c r="BM108" s="149">
        <v>28</v>
      </c>
      <c r="BN108" s="141">
        <f t="shared" si="39"/>
        <v>0</v>
      </c>
      <c r="BO108" s="141">
        <f t="shared" si="40"/>
        <v>0</v>
      </c>
      <c r="BP108" s="145">
        <f t="shared" si="41"/>
        <v>0</v>
      </c>
      <c r="BQ108" s="141">
        <f t="shared" si="42"/>
        <v>0</v>
      </c>
      <c r="BR108" s="145">
        <f t="shared" si="43"/>
        <v>0</v>
      </c>
      <c r="BS108" s="146">
        <f t="shared" si="36"/>
        <v>0</v>
      </c>
    </row>
    <row r="109" spans="7:71" x14ac:dyDescent="0.2">
      <c r="G109" s="6"/>
      <c r="H109" s="6"/>
      <c r="I109" s="6"/>
      <c r="J109" s="6"/>
      <c r="Y109" s="154"/>
      <c r="AA109" s="137"/>
      <c r="AB109" s="137"/>
      <c r="AC109" s="137"/>
      <c r="AD109" s="142"/>
      <c r="AE109" s="143">
        <v>236</v>
      </c>
      <c r="AF109" s="143">
        <v>274</v>
      </c>
      <c r="AG109" s="143">
        <v>200</v>
      </c>
      <c r="AH109" s="144" t="s">
        <v>45</v>
      </c>
      <c r="AI109" s="144" t="s">
        <v>46</v>
      </c>
      <c r="AJ109" s="143">
        <v>3.8</v>
      </c>
      <c r="AK109" s="143">
        <v>-68</v>
      </c>
      <c r="AL109" s="141">
        <f t="shared" si="26"/>
        <v>0</v>
      </c>
      <c r="AM109" s="141">
        <f t="shared" si="37"/>
        <v>0</v>
      </c>
      <c r="AN109" s="145">
        <f t="shared" si="27"/>
        <v>0</v>
      </c>
      <c r="AO109" s="141">
        <f t="shared" si="28"/>
        <v>0</v>
      </c>
      <c r="AP109" s="145">
        <f t="shared" si="29"/>
        <v>0</v>
      </c>
      <c r="AQ109" s="146">
        <f t="shared" si="30"/>
        <v>0</v>
      </c>
      <c r="AR109" s="146"/>
      <c r="AS109" s="143"/>
      <c r="AT109" s="150">
        <v>300</v>
      </c>
      <c r="AU109" s="143">
        <v>400</v>
      </c>
      <c r="AV109" s="147">
        <v>500</v>
      </c>
      <c r="AW109" s="147" t="s">
        <v>43</v>
      </c>
      <c r="AX109" s="148">
        <v>4.166666666666667</v>
      </c>
      <c r="AY109" s="149">
        <v>50</v>
      </c>
      <c r="AZ109" s="141">
        <f t="shared" si="31"/>
        <v>0</v>
      </c>
      <c r="BA109" s="141">
        <f t="shared" si="38"/>
        <v>0</v>
      </c>
      <c r="BB109" s="145">
        <f t="shared" si="32"/>
        <v>0</v>
      </c>
      <c r="BC109" s="141">
        <f t="shared" si="33"/>
        <v>0</v>
      </c>
      <c r="BD109" s="145">
        <f t="shared" si="34"/>
        <v>0</v>
      </c>
      <c r="BE109" s="146">
        <f t="shared" si="35"/>
        <v>0</v>
      </c>
      <c r="BF109" s="146"/>
      <c r="BG109" s="146"/>
      <c r="BH109" s="141">
        <v>300</v>
      </c>
      <c r="BI109" s="143">
        <v>400</v>
      </c>
      <c r="BJ109" s="141">
        <v>400</v>
      </c>
      <c r="BK109" s="141" t="s">
        <v>43</v>
      </c>
      <c r="BL109" s="148">
        <v>4</v>
      </c>
      <c r="BM109" s="149">
        <v>28</v>
      </c>
      <c r="BN109" s="141">
        <f t="shared" si="39"/>
        <v>0</v>
      </c>
      <c r="BO109" s="141">
        <f t="shared" si="40"/>
        <v>0</v>
      </c>
      <c r="BP109" s="145">
        <f t="shared" si="41"/>
        <v>0</v>
      </c>
      <c r="BQ109" s="141">
        <f t="shared" si="42"/>
        <v>0</v>
      </c>
      <c r="BR109" s="145">
        <f t="shared" si="43"/>
        <v>0</v>
      </c>
      <c r="BS109" s="146">
        <f t="shared" si="36"/>
        <v>0</v>
      </c>
    </row>
    <row r="110" spans="7:71" x14ac:dyDescent="0.2">
      <c r="G110" s="6"/>
      <c r="H110" s="6"/>
      <c r="I110" s="6"/>
      <c r="J110" s="6"/>
      <c r="Y110" s="154"/>
      <c r="AA110" s="137"/>
      <c r="AB110" s="137"/>
      <c r="AC110" s="137"/>
      <c r="AD110" s="142"/>
      <c r="AE110" s="143">
        <v>274</v>
      </c>
      <c r="AF110" s="143">
        <v>347</v>
      </c>
      <c r="AG110" s="143">
        <v>200</v>
      </c>
      <c r="AH110" s="144" t="s">
        <v>45</v>
      </c>
      <c r="AI110" s="144" t="s">
        <v>46</v>
      </c>
      <c r="AJ110" s="143">
        <v>3.65</v>
      </c>
      <c r="AK110" s="143">
        <v>-54.5</v>
      </c>
      <c r="AL110" s="141">
        <f t="shared" si="26"/>
        <v>0</v>
      </c>
      <c r="AM110" s="141">
        <f t="shared" si="37"/>
        <v>0</v>
      </c>
      <c r="AN110" s="145">
        <f t="shared" si="27"/>
        <v>0</v>
      </c>
      <c r="AO110" s="141">
        <f t="shared" si="28"/>
        <v>0</v>
      </c>
      <c r="AP110" s="145">
        <f t="shared" si="29"/>
        <v>0</v>
      </c>
      <c r="AQ110" s="146">
        <f t="shared" si="30"/>
        <v>0</v>
      </c>
      <c r="AR110" s="146"/>
      <c r="AS110" s="143"/>
      <c r="AT110" s="147">
        <v>49</v>
      </c>
      <c r="AU110" s="143">
        <v>99</v>
      </c>
      <c r="AV110" s="147">
        <v>50</v>
      </c>
      <c r="AW110" s="147" t="s">
        <v>45</v>
      </c>
      <c r="AX110" s="148">
        <v>1.8888888888888888</v>
      </c>
      <c r="AY110" s="149">
        <v>-29.444444444444443</v>
      </c>
      <c r="AZ110" s="141">
        <f t="shared" si="31"/>
        <v>0</v>
      </c>
      <c r="BA110" s="141">
        <f t="shared" si="38"/>
        <v>0</v>
      </c>
      <c r="BB110" s="145">
        <f t="shared" si="32"/>
        <v>0</v>
      </c>
      <c r="BC110" s="141">
        <f t="shared" si="33"/>
        <v>0</v>
      </c>
      <c r="BD110" s="145">
        <f t="shared" si="34"/>
        <v>0</v>
      </c>
      <c r="BE110" s="146">
        <f t="shared" si="35"/>
        <v>0</v>
      </c>
      <c r="BF110" s="146"/>
      <c r="BG110" s="146"/>
      <c r="BH110" s="141">
        <v>199</v>
      </c>
      <c r="BI110" s="143">
        <v>300</v>
      </c>
      <c r="BJ110" s="141">
        <v>450</v>
      </c>
      <c r="BK110" s="141" t="s">
        <v>43</v>
      </c>
      <c r="BL110" s="148">
        <v>3.7735849056603774</v>
      </c>
      <c r="BM110" s="149">
        <v>60.377358490566024</v>
      </c>
      <c r="BN110" s="141">
        <f t="shared" si="39"/>
        <v>0</v>
      </c>
      <c r="BO110" s="141">
        <f t="shared" si="40"/>
        <v>0</v>
      </c>
      <c r="BP110" s="145">
        <f t="shared" si="41"/>
        <v>0</v>
      </c>
      <c r="BQ110" s="141">
        <f t="shared" si="42"/>
        <v>0</v>
      </c>
      <c r="BR110" s="145">
        <f t="shared" si="43"/>
        <v>0</v>
      </c>
      <c r="BS110" s="146">
        <f t="shared" si="36"/>
        <v>0</v>
      </c>
    </row>
    <row r="111" spans="7:71" x14ac:dyDescent="0.2">
      <c r="G111" s="6"/>
      <c r="H111" s="6"/>
      <c r="I111" s="6"/>
      <c r="J111" s="6"/>
      <c r="Y111" s="154"/>
      <c r="AA111" s="137"/>
      <c r="AB111" s="137"/>
      <c r="AC111" s="137"/>
      <c r="AD111" s="142"/>
      <c r="AE111" s="143">
        <v>347</v>
      </c>
      <c r="AF111" s="143">
        <v>400</v>
      </c>
      <c r="AG111" s="143">
        <v>200</v>
      </c>
      <c r="AH111" s="144" t="s">
        <v>45</v>
      </c>
      <c r="AI111" s="144" t="s">
        <v>46</v>
      </c>
      <c r="AJ111" s="143">
        <v>4.4169999999999998</v>
      </c>
      <c r="AK111" s="143">
        <v>-138.833</v>
      </c>
      <c r="AL111" s="141">
        <f t="shared" si="26"/>
        <v>0</v>
      </c>
      <c r="AM111" s="141">
        <f t="shared" si="37"/>
        <v>0</v>
      </c>
      <c r="AN111" s="145">
        <f t="shared" si="27"/>
        <v>0</v>
      </c>
      <c r="AO111" s="141">
        <f t="shared" si="28"/>
        <v>0</v>
      </c>
      <c r="AP111" s="145">
        <f t="shared" si="29"/>
        <v>0</v>
      </c>
      <c r="AQ111" s="146">
        <f t="shared" si="30"/>
        <v>0</v>
      </c>
      <c r="AR111" s="146"/>
      <c r="AS111" s="143"/>
      <c r="AT111" s="150">
        <v>99</v>
      </c>
      <c r="AU111" s="143">
        <v>202</v>
      </c>
      <c r="AV111" s="147">
        <v>50</v>
      </c>
      <c r="AW111" s="147" t="s">
        <v>45</v>
      </c>
      <c r="AX111" s="148">
        <v>3.1212121212121211</v>
      </c>
      <c r="AY111" s="149">
        <v>-113.24242424242425</v>
      </c>
      <c r="AZ111" s="141">
        <f t="shared" si="31"/>
        <v>0</v>
      </c>
      <c r="BA111" s="141">
        <f t="shared" si="38"/>
        <v>0</v>
      </c>
      <c r="BB111" s="145">
        <f t="shared" si="32"/>
        <v>0</v>
      </c>
      <c r="BC111" s="141">
        <f t="shared" si="33"/>
        <v>0</v>
      </c>
      <c r="BD111" s="145">
        <f t="shared" si="34"/>
        <v>0</v>
      </c>
      <c r="BE111" s="146">
        <f t="shared" si="35"/>
        <v>0</v>
      </c>
      <c r="BF111" s="146"/>
      <c r="BG111" s="146"/>
      <c r="BH111" s="141">
        <v>300</v>
      </c>
      <c r="BI111" s="143">
        <v>400</v>
      </c>
      <c r="BJ111" s="141">
        <v>450</v>
      </c>
      <c r="BK111" s="141" t="s">
        <v>43</v>
      </c>
      <c r="BL111" s="148">
        <v>4.7169811320754711</v>
      </c>
      <c r="BM111" s="149">
        <v>0.47169811320759436</v>
      </c>
      <c r="BN111" s="141">
        <f t="shared" si="39"/>
        <v>0</v>
      </c>
      <c r="BO111" s="141">
        <f t="shared" si="40"/>
        <v>0</v>
      </c>
      <c r="BP111" s="145">
        <f t="shared" si="41"/>
        <v>0</v>
      </c>
      <c r="BQ111" s="141">
        <f t="shared" si="42"/>
        <v>0</v>
      </c>
      <c r="BR111" s="145">
        <f t="shared" si="43"/>
        <v>0</v>
      </c>
      <c r="BS111" s="146">
        <f t="shared" si="36"/>
        <v>0</v>
      </c>
    </row>
    <row r="112" spans="7:71" x14ac:dyDescent="0.2">
      <c r="G112" s="6"/>
      <c r="H112" s="6"/>
      <c r="I112" s="6"/>
      <c r="J112" s="6"/>
      <c r="Y112" s="154"/>
      <c r="AA112" s="137"/>
      <c r="AB112" s="137"/>
      <c r="AC112" s="137"/>
      <c r="AD112" s="142"/>
      <c r="AE112" s="143">
        <v>207</v>
      </c>
      <c r="AF112" s="143">
        <v>297</v>
      </c>
      <c r="AG112" s="143">
        <v>250</v>
      </c>
      <c r="AH112" s="144" t="s">
        <v>45</v>
      </c>
      <c r="AI112" s="144" t="s">
        <v>46</v>
      </c>
      <c r="AJ112" s="143">
        <v>3.6</v>
      </c>
      <c r="AK112" s="143">
        <v>-27</v>
      </c>
      <c r="AL112" s="141">
        <f t="shared" si="26"/>
        <v>0</v>
      </c>
      <c r="AM112" s="141">
        <f t="shared" si="37"/>
        <v>0</v>
      </c>
      <c r="AN112" s="145">
        <f t="shared" si="27"/>
        <v>0</v>
      </c>
      <c r="AO112" s="141">
        <f t="shared" si="28"/>
        <v>0</v>
      </c>
      <c r="AP112" s="145">
        <f t="shared" si="29"/>
        <v>0</v>
      </c>
      <c r="AQ112" s="146">
        <f t="shared" si="30"/>
        <v>0</v>
      </c>
      <c r="AR112" s="146"/>
      <c r="AS112" s="143"/>
      <c r="AT112" s="150">
        <v>202</v>
      </c>
      <c r="AU112" s="143">
        <v>302</v>
      </c>
      <c r="AV112" s="147">
        <v>50</v>
      </c>
      <c r="AW112" s="147" t="s">
        <v>45</v>
      </c>
      <c r="AX112" s="148">
        <v>3.7037037037037037</v>
      </c>
      <c r="AY112" s="149">
        <v>-172.07407407407408</v>
      </c>
      <c r="AZ112" s="141">
        <f t="shared" si="31"/>
        <v>0</v>
      </c>
      <c r="BA112" s="141">
        <f t="shared" si="38"/>
        <v>0</v>
      </c>
      <c r="BB112" s="145">
        <f t="shared" si="32"/>
        <v>0</v>
      </c>
      <c r="BC112" s="141">
        <f t="shared" si="33"/>
        <v>0</v>
      </c>
      <c r="BD112" s="145">
        <f t="shared" si="34"/>
        <v>0</v>
      </c>
      <c r="BE112" s="146">
        <f t="shared" si="35"/>
        <v>0</v>
      </c>
      <c r="BF112" s="146"/>
      <c r="BG112" s="146"/>
      <c r="BH112" s="141">
        <v>199</v>
      </c>
      <c r="BI112" s="143">
        <v>300</v>
      </c>
      <c r="BJ112" s="141">
        <v>500</v>
      </c>
      <c r="BK112" s="141" t="s">
        <v>43</v>
      </c>
      <c r="BL112" s="148">
        <v>3.0769230769230771</v>
      </c>
      <c r="BM112" s="149">
        <v>123.07692307692307</v>
      </c>
      <c r="BN112" s="141">
        <f t="shared" si="39"/>
        <v>0</v>
      </c>
      <c r="BO112" s="141">
        <f t="shared" si="40"/>
        <v>0</v>
      </c>
      <c r="BP112" s="145">
        <f t="shared" si="41"/>
        <v>0</v>
      </c>
      <c r="BQ112" s="141">
        <f t="shared" si="42"/>
        <v>0</v>
      </c>
      <c r="BR112" s="145">
        <f t="shared" si="43"/>
        <v>0</v>
      </c>
      <c r="BS112" s="146">
        <f t="shared" si="36"/>
        <v>0</v>
      </c>
    </row>
    <row r="113" spans="7:71" x14ac:dyDescent="0.2">
      <c r="G113" s="6"/>
      <c r="H113" s="6"/>
      <c r="I113" s="6"/>
      <c r="J113" s="6"/>
      <c r="Y113" s="154"/>
      <c r="AA113" s="137"/>
      <c r="AB113" s="137"/>
      <c r="AC113" s="137"/>
      <c r="AD113" s="142"/>
      <c r="AE113" s="143">
        <v>297</v>
      </c>
      <c r="AF113" s="143">
        <v>334</v>
      </c>
      <c r="AG113" s="143">
        <v>250</v>
      </c>
      <c r="AH113" s="144" t="s">
        <v>45</v>
      </c>
      <c r="AI113" s="144" t="s">
        <v>46</v>
      </c>
      <c r="AJ113" s="143">
        <v>3.7</v>
      </c>
      <c r="AK113" s="143">
        <v>-36</v>
      </c>
      <c r="AL113" s="141">
        <f t="shared" si="26"/>
        <v>0</v>
      </c>
      <c r="AM113" s="141">
        <f t="shared" si="37"/>
        <v>0</v>
      </c>
      <c r="AN113" s="145">
        <f t="shared" si="27"/>
        <v>0</v>
      </c>
      <c r="AO113" s="141">
        <f t="shared" si="28"/>
        <v>0</v>
      </c>
      <c r="AP113" s="145">
        <f t="shared" si="29"/>
        <v>0</v>
      </c>
      <c r="AQ113" s="146">
        <f t="shared" si="30"/>
        <v>0</v>
      </c>
      <c r="AR113" s="146"/>
      <c r="AS113" s="143"/>
      <c r="AT113" s="150">
        <v>302</v>
      </c>
      <c r="AU113" s="143">
        <v>400</v>
      </c>
      <c r="AV113" s="147">
        <v>50</v>
      </c>
      <c r="AW113" s="147" t="s">
        <v>45</v>
      </c>
      <c r="AX113" s="148">
        <v>4.083333333333333</v>
      </c>
      <c r="AY113" s="149">
        <v>-220.66666666666663</v>
      </c>
      <c r="AZ113" s="141">
        <f t="shared" si="31"/>
        <v>0</v>
      </c>
      <c r="BA113" s="141">
        <f t="shared" si="38"/>
        <v>0</v>
      </c>
      <c r="BB113" s="145">
        <f t="shared" si="32"/>
        <v>0</v>
      </c>
      <c r="BC113" s="141">
        <f t="shared" si="33"/>
        <v>0</v>
      </c>
      <c r="BD113" s="145">
        <f t="shared" si="34"/>
        <v>0</v>
      </c>
      <c r="BE113" s="146">
        <f t="shared" si="35"/>
        <v>0</v>
      </c>
      <c r="BF113" s="146"/>
      <c r="BG113" s="146"/>
      <c r="BH113" s="141">
        <v>300</v>
      </c>
      <c r="BI113" s="143">
        <v>400</v>
      </c>
      <c r="BJ113" s="141">
        <v>500</v>
      </c>
      <c r="BK113" s="141" t="s">
        <v>43</v>
      </c>
      <c r="BL113" s="148">
        <v>3.8167938931297707</v>
      </c>
      <c r="BM113" s="149">
        <v>80.534351145038187</v>
      </c>
      <c r="BN113" s="141">
        <f t="shared" si="39"/>
        <v>0</v>
      </c>
      <c r="BO113" s="141">
        <f t="shared" si="40"/>
        <v>0</v>
      </c>
      <c r="BP113" s="145">
        <f t="shared" si="41"/>
        <v>0</v>
      </c>
      <c r="BQ113" s="141">
        <f t="shared" si="42"/>
        <v>0</v>
      </c>
      <c r="BR113" s="145">
        <f t="shared" si="43"/>
        <v>0</v>
      </c>
      <c r="BS113" s="146">
        <f t="shared" si="36"/>
        <v>0</v>
      </c>
    </row>
    <row r="114" spans="7:71" x14ac:dyDescent="0.2">
      <c r="G114" s="6"/>
      <c r="H114" s="6"/>
      <c r="I114" s="6"/>
      <c r="J114" s="6"/>
      <c r="Y114" s="154"/>
      <c r="AA114" s="137"/>
      <c r="AB114" s="137"/>
      <c r="AC114" s="137"/>
      <c r="AD114" s="142"/>
      <c r="AE114" s="143">
        <v>334</v>
      </c>
      <c r="AF114" s="143">
        <v>400</v>
      </c>
      <c r="AG114" s="143">
        <v>250</v>
      </c>
      <c r="AH114" s="144" t="s">
        <v>45</v>
      </c>
      <c r="AI114" s="144" t="s">
        <v>46</v>
      </c>
      <c r="AJ114" s="143">
        <v>4.4000000000000004</v>
      </c>
      <c r="AK114" s="143">
        <v>-106</v>
      </c>
      <c r="AL114" s="141">
        <f t="shared" si="26"/>
        <v>0</v>
      </c>
      <c r="AM114" s="141">
        <f t="shared" si="37"/>
        <v>0</v>
      </c>
      <c r="AN114" s="145">
        <f t="shared" si="27"/>
        <v>0</v>
      </c>
      <c r="AO114" s="141">
        <f t="shared" si="28"/>
        <v>0</v>
      </c>
      <c r="AP114" s="145">
        <f t="shared" si="29"/>
        <v>0</v>
      </c>
      <c r="AQ114" s="146">
        <f t="shared" si="30"/>
        <v>0</v>
      </c>
      <c r="AR114" s="146"/>
      <c r="AS114" s="143"/>
      <c r="AT114" s="147">
        <v>49</v>
      </c>
      <c r="AU114" s="143">
        <v>102</v>
      </c>
      <c r="AV114" s="147">
        <v>100</v>
      </c>
      <c r="AW114" s="147" t="s">
        <v>45</v>
      </c>
      <c r="AX114" s="148">
        <v>2.08</v>
      </c>
      <c r="AY114" s="149">
        <v>-33.200000000000003</v>
      </c>
      <c r="AZ114" s="141">
        <f t="shared" si="31"/>
        <v>0</v>
      </c>
      <c r="BA114" s="141">
        <f t="shared" si="38"/>
        <v>0</v>
      </c>
      <c r="BB114" s="145">
        <f t="shared" si="32"/>
        <v>0</v>
      </c>
      <c r="BC114" s="141">
        <f t="shared" si="33"/>
        <v>0</v>
      </c>
      <c r="BD114" s="145">
        <f t="shared" si="34"/>
        <v>0</v>
      </c>
      <c r="BE114" s="146">
        <f t="shared" si="35"/>
        <v>0</v>
      </c>
      <c r="BF114" s="146"/>
      <c r="BG114" s="146"/>
      <c r="BH114" s="141">
        <v>49</v>
      </c>
      <c r="BI114" s="143">
        <v>100</v>
      </c>
      <c r="BJ114" s="141">
        <v>50</v>
      </c>
      <c r="BK114" s="141" t="s">
        <v>45</v>
      </c>
      <c r="BL114" s="148">
        <v>2.1739130434782608</v>
      </c>
      <c r="BM114" s="149">
        <v>-50</v>
      </c>
      <c r="BN114" s="141">
        <f t="shared" si="39"/>
        <v>0</v>
      </c>
      <c r="BO114" s="141">
        <f t="shared" si="40"/>
        <v>0</v>
      </c>
      <c r="BP114" s="145">
        <f t="shared" si="41"/>
        <v>0</v>
      </c>
      <c r="BQ114" s="141">
        <f t="shared" si="42"/>
        <v>0</v>
      </c>
      <c r="BR114" s="145">
        <f t="shared" si="43"/>
        <v>0</v>
      </c>
      <c r="BS114" s="146">
        <f t="shared" si="36"/>
        <v>0</v>
      </c>
    </row>
    <row r="115" spans="7:71" x14ac:dyDescent="0.2">
      <c r="G115" s="6"/>
      <c r="H115" s="6"/>
      <c r="I115" s="6"/>
      <c r="J115" s="6"/>
      <c r="Y115" s="154"/>
      <c r="AA115" s="137"/>
      <c r="AB115" s="137"/>
      <c r="AC115" s="137"/>
      <c r="AD115" s="142"/>
      <c r="AE115" s="143">
        <v>230</v>
      </c>
      <c r="AF115" s="143">
        <v>270</v>
      </c>
      <c r="AG115" s="143">
        <v>300</v>
      </c>
      <c r="AH115" s="144" t="s">
        <v>45</v>
      </c>
      <c r="AI115" s="144" t="s">
        <v>46</v>
      </c>
      <c r="AJ115" s="143">
        <v>4</v>
      </c>
      <c r="AK115" s="143">
        <v>-30</v>
      </c>
      <c r="AL115" s="141">
        <f t="shared" si="26"/>
        <v>0</v>
      </c>
      <c r="AM115" s="141">
        <f t="shared" si="37"/>
        <v>0</v>
      </c>
      <c r="AN115" s="145">
        <f t="shared" si="27"/>
        <v>0</v>
      </c>
      <c r="AO115" s="141">
        <f t="shared" si="28"/>
        <v>0</v>
      </c>
      <c r="AP115" s="145">
        <f t="shared" si="29"/>
        <v>0</v>
      </c>
      <c r="AQ115" s="146">
        <f t="shared" si="30"/>
        <v>0</v>
      </c>
      <c r="AR115" s="146"/>
      <c r="AS115" s="143"/>
      <c r="AT115" s="150">
        <v>102</v>
      </c>
      <c r="AU115" s="143">
        <v>200</v>
      </c>
      <c r="AV115" s="147">
        <v>100</v>
      </c>
      <c r="AW115" s="147" t="s">
        <v>45</v>
      </c>
      <c r="AX115" s="148">
        <v>3.0625</v>
      </c>
      <c r="AY115" s="149">
        <v>-97.0625</v>
      </c>
      <c r="AZ115" s="141">
        <f t="shared" si="31"/>
        <v>0</v>
      </c>
      <c r="BA115" s="141">
        <f t="shared" si="38"/>
        <v>0</v>
      </c>
      <c r="BB115" s="145">
        <f t="shared" si="32"/>
        <v>0</v>
      </c>
      <c r="BC115" s="141">
        <f t="shared" si="33"/>
        <v>0</v>
      </c>
      <c r="BD115" s="145">
        <f t="shared" si="34"/>
        <v>0</v>
      </c>
      <c r="BE115" s="146">
        <f t="shared" si="35"/>
        <v>0</v>
      </c>
      <c r="BF115" s="146"/>
      <c r="BG115" s="146"/>
      <c r="BH115" s="141">
        <v>100</v>
      </c>
      <c r="BI115" s="143">
        <v>200</v>
      </c>
      <c r="BJ115" s="141">
        <v>50</v>
      </c>
      <c r="BK115" s="141" t="s">
        <v>45</v>
      </c>
      <c r="BL115" s="148">
        <v>3.0769230769230771</v>
      </c>
      <c r="BM115" s="149">
        <v>-112.30769230769232</v>
      </c>
      <c r="BN115" s="141">
        <f t="shared" si="39"/>
        <v>0</v>
      </c>
      <c r="BO115" s="141">
        <f t="shared" si="40"/>
        <v>0</v>
      </c>
      <c r="BP115" s="145">
        <f t="shared" si="41"/>
        <v>0</v>
      </c>
      <c r="BQ115" s="141">
        <f t="shared" si="42"/>
        <v>0</v>
      </c>
      <c r="BR115" s="145">
        <f t="shared" si="43"/>
        <v>0</v>
      </c>
      <c r="BS115" s="146">
        <f t="shared" si="36"/>
        <v>0</v>
      </c>
    </row>
    <row r="116" spans="7:71" x14ac:dyDescent="0.2">
      <c r="G116" s="6"/>
      <c r="H116" s="6"/>
      <c r="I116" s="6"/>
      <c r="J116" s="6"/>
      <c r="Y116" s="154"/>
      <c r="AA116" s="137"/>
      <c r="AB116" s="137"/>
      <c r="AC116" s="137"/>
      <c r="AD116" s="142"/>
      <c r="AE116" s="143">
        <v>270</v>
      </c>
      <c r="AF116" s="143">
        <v>332</v>
      </c>
      <c r="AG116" s="143">
        <v>300</v>
      </c>
      <c r="AH116" s="144" t="s">
        <v>45</v>
      </c>
      <c r="AI116" s="144" t="s">
        <v>46</v>
      </c>
      <c r="AJ116" s="143">
        <v>4.133</v>
      </c>
      <c r="AK116" s="143">
        <v>-40</v>
      </c>
      <c r="AL116" s="141">
        <f t="shared" si="26"/>
        <v>0</v>
      </c>
      <c r="AM116" s="141">
        <f t="shared" si="37"/>
        <v>0</v>
      </c>
      <c r="AN116" s="145">
        <f t="shared" si="27"/>
        <v>0</v>
      </c>
      <c r="AO116" s="141">
        <f t="shared" si="28"/>
        <v>0</v>
      </c>
      <c r="AP116" s="145">
        <f t="shared" si="29"/>
        <v>0</v>
      </c>
      <c r="AQ116" s="146">
        <f t="shared" si="30"/>
        <v>0</v>
      </c>
      <c r="AR116" s="146"/>
      <c r="AS116" s="143"/>
      <c r="AT116" s="150">
        <v>200</v>
      </c>
      <c r="AU116" s="143">
        <v>301</v>
      </c>
      <c r="AV116" s="147">
        <v>100</v>
      </c>
      <c r="AW116" s="147" t="s">
        <v>45</v>
      </c>
      <c r="AX116" s="148">
        <v>3.7407407407407409</v>
      </c>
      <c r="AY116" s="149">
        <v>-162.85185185185185</v>
      </c>
      <c r="AZ116" s="141">
        <f t="shared" si="31"/>
        <v>0</v>
      </c>
      <c r="BA116" s="141">
        <f t="shared" si="38"/>
        <v>0</v>
      </c>
      <c r="BB116" s="145">
        <f t="shared" si="32"/>
        <v>0</v>
      </c>
      <c r="BC116" s="141">
        <f t="shared" si="33"/>
        <v>0</v>
      </c>
      <c r="BD116" s="145">
        <f t="shared" si="34"/>
        <v>0</v>
      </c>
      <c r="BE116" s="146">
        <f t="shared" si="35"/>
        <v>0</v>
      </c>
      <c r="BF116" s="146"/>
      <c r="BG116" s="146"/>
      <c r="BH116" s="141">
        <v>200</v>
      </c>
      <c r="BI116" s="143">
        <v>300</v>
      </c>
      <c r="BJ116" s="141">
        <v>50</v>
      </c>
      <c r="BK116" s="141" t="s">
        <v>45</v>
      </c>
      <c r="BL116" s="148">
        <v>3.4482758620689653</v>
      </c>
      <c r="BM116" s="149">
        <v>-150</v>
      </c>
      <c r="BN116" s="141">
        <f t="shared" si="39"/>
        <v>0</v>
      </c>
      <c r="BO116" s="141">
        <f t="shared" si="40"/>
        <v>0</v>
      </c>
      <c r="BP116" s="145">
        <f t="shared" si="41"/>
        <v>0</v>
      </c>
      <c r="BQ116" s="141">
        <f t="shared" si="42"/>
        <v>0</v>
      </c>
      <c r="BR116" s="145">
        <f t="shared" si="43"/>
        <v>0</v>
      </c>
      <c r="BS116" s="146">
        <f t="shared" si="36"/>
        <v>0</v>
      </c>
    </row>
    <row r="117" spans="7:71" x14ac:dyDescent="0.2">
      <c r="G117" s="6"/>
      <c r="H117" s="6"/>
      <c r="I117" s="6"/>
      <c r="J117" s="6"/>
      <c r="Y117" s="154"/>
      <c r="AA117" s="137"/>
      <c r="AB117" s="137"/>
      <c r="AC117" s="137"/>
      <c r="AD117" s="142"/>
      <c r="AE117" s="143">
        <v>332</v>
      </c>
      <c r="AF117" s="143">
        <v>400</v>
      </c>
      <c r="AG117" s="143">
        <v>300</v>
      </c>
      <c r="AH117" s="144" t="s">
        <v>45</v>
      </c>
      <c r="AI117" s="144" t="s">
        <v>46</v>
      </c>
      <c r="AJ117" s="143">
        <v>4.8570000000000002</v>
      </c>
      <c r="AK117" s="143">
        <v>-105.143</v>
      </c>
      <c r="AL117" s="141">
        <f t="shared" si="26"/>
        <v>0</v>
      </c>
      <c r="AM117" s="141">
        <f t="shared" si="37"/>
        <v>0</v>
      </c>
      <c r="AN117" s="145">
        <f t="shared" si="27"/>
        <v>0</v>
      </c>
      <c r="AO117" s="141">
        <f t="shared" si="28"/>
        <v>0</v>
      </c>
      <c r="AP117" s="145">
        <f t="shared" si="29"/>
        <v>0</v>
      </c>
      <c r="AQ117" s="146">
        <f t="shared" si="30"/>
        <v>0</v>
      </c>
      <c r="AR117" s="146"/>
      <c r="AS117" s="143"/>
      <c r="AT117" s="150">
        <v>301</v>
      </c>
      <c r="AU117" s="143">
        <v>400</v>
      </c>
      <c r="AV117" s="147">
        <v>100</v>
      </c>
      <c r="AW117" s="147" t="s">
        <v>45</v>
      </c>
      <c r="AX117" s="148">
        <v>4.125</v>
      </c>
      <c r="AY117" s="149">
        <v>-210.5</v>
      </c>
      <c r="AZ117" s="141">
        <f t="shared" si="31"/>
        <v>0</v>
      </c>
      <c r="BA117" s="141">
        <f t="shared" si="38"/>
        <v>0</v>
      </c>
      <c r="BB117" s="145">
        <f t="shared" si="32"/>
        <v>0</v>
      </c>
      <c r="BC117" s="141">
        <f t="shared" si="33"/>
        <v>0</v>
      </c>
      <c r="BD117" s="145">
        <f t="shared" si="34"/>
        <v>0</v>
      </c>
      <c r="BE117" s="146">
        <f t="shared" si="35"/>
        <v>0</v>
      </c>
      <c r="BF117" s="146"/>
      <c r="BG117" s="146"/>
      <c r="BH117" s="141">
        <v>300</v>
      </c>
      <c r="BI117" s="143">
        <v>400</v>
      </c>
      <c r="BJ117" s="141">
        <v>50</v>
      </c>
      <c r="BK117" s="141" t="s">
        <v>45</v>
      </c>
      <c r="BL117" s="148">
        <v>4.6838407494145216</v>
      </c>
      <c r="BM117" s="149">
        <v>-311.24121779859502</v>
      </c>
      <c r="BN117" s="141">
        <f t="shared" si="39"/>
        <v>0</v>
      </c>
      <c r="BO117" s="141">
        <f t="shared" si="40"/>
        <v>0</v>
      </c>
      <c r="BP117" s="145">
        <f t="shared" si="41"/>
        <v>0</v>
      </c>
      <c r="BQ117" s="141">
        <f t="shared" si="42"/>
        <v>0</v>
      </c>
      <c r="BR117" s="145">
        <f t="shared" si="43"/>
        <v>0</v>
      </c>
      <c r="BS117" s="146">
        <f t="shared" si="36"/>
        <v>0</v>
      </c>
    </row>
    <row r="118" spans="7:71" x14ac:dyDescent="0.2">
      <c r="G118" s="6"/>
      <c r="H118" s="6"/>
      <c r="I118" s="6"/>
      <c r="J118" s="6"/>
      <c r="Y118" s="154"/>
      <c r="AA118" s="137"/>
      <c r="AB118" s="137"/>
      <c r="AC118" s="137"/>
      <c r="AD118" s="142"/>
      <c r="AE118" s="143">
        <v>261</v>
      </c>
      <c r="AF118" s="143">
        <v>330</v>
      </c>
      <c r="AG118" s="143">
        <v>350</v>
      </c>
      <c r="AH118" s="144" t="s">
        <v>45</v>
      </c>
      <c r="AI118" s="144" t="s">
        <v>46</v>
      </c>
      <c r="AJ118" s="143">
        <v>4.5999999999999996</v>
      </c>
      <c r="AK118" s="143">
        <v>-38</v>
      </c>
      <c r="AL118" s="141">
        <f t="shared" si="26"/>
        <v>0</v>
      </c>
      <c r="AM118" s="141">
        <f t="shared" si="37"/>
        <v>0</v>
      </c>
      <c r="AN118" s="145">
        <f t="shared" si="27"/>
        <v>0</v>
      </c>
      <c r="AO118" s="141">
        <f t="shared" si="28"/>
        <v>0</v>
      </c>
      <c r="AP118" s="145">
        <f t="shared" si="29"/>
        <v>0</v>
      </c>
      <c r="AQ118" s="146">
        <f t="shared" si="30"/>
        <v>0</v>
      </c>
      <c r="AR118" s="146"/>
      <c r="AS118" s="143"/>
      <c r="AT118" s="147">
        <v>49</v>
      </c>
      <c r="AU118" s="143">
        <v>99</v>
      </c>
      <c r="AV118" s="147">
        <v>150</v>
      </c>
      <c r="AW118" s="147" t="s">
        <v>45</v>
      </c>
      <c r="AX118" s="148">
        <v>2.0869565217391304</v>
      </c>
      <c r="AY118" s="149">
        <v>-22.043478260869563</v>
      </c>
      <c r="AZ118" s="141">
        <f t="shared" si="31"/>
        <v>0</v>
      </c>
      <c r="BA118" s="141">
        <f t="shared" si="38"/>
        <v>0</v>
      </c>
      <c r="BB118" s="145">
        <f t="shared" si="32"/>
        <v>0</v>
      </c>
      <c r="BC118" s="141">
        <f t="shared" si="33"/>
        <v>0</v>
      </c>
      <c r="BD118" s="145">
        <f t="shared" si="34"/>
        <v>0</v>
      </c>
      <c r="BE118" s="146">
        <f t="shared" si="35"/>
        <v>0</v>
      </c>
      <c r="BF118" s="146"/>
      <c r="BG118" s="146"/>
      <c r="BH118" s="141">
        <v>49</v>
      </c>
      <c r="BI118" s="143">
        <v>100</v>
      </c>
      <c r="BJ118" s="141">
        <v>100</v>
      </c>
      <c r="BK118" s="141" t="s">
        <v>45</v>
      </c>
      <c r="BL118" s="148">
        <v>2.3809523809523809</v>
      </c>
      <c r="BM118" s="149">
        <v>-40.476190476190482</v>
      </c>
      <c r="BN118" s="141">
        <f t="shared" si="39"/>
        <v>0</v>
      </c>
      <c r="BO118" s="141">
        <f t="shared" si="40"/>
        <v>0</v>
      </c>
      <c r="BP118" s="145">
        <f t="shared" si="41"/>
        <v>0</v>
      </c>
      <c r="BQ118" s="141">
        <f t="shared" si="42"/>
        <v>0</v>
      </c>
      <c r="BR118" s="145">
        <f t="shared" si="43"/>
        <v>0</v>
      </c>
      <c r="BS118" s="146">
        <f t="shared" si="36"/>
        <v>0</v>
      </c>
    </row>
    <row r="119" spans="7:71" x14ac:dyDescent="0.2">
      <c r="G119" s="6"/>
      <c r="H119" s="6"/>
      <c r="I119" s="6"/>
      <c r="J119" s="6"/>
      <c r="Y119" s="154"/>
      <c r="AA119" s="137"/>
      <c r="AB119" s="137"/>
      <c r="AC119" s="137"/>
      <c r="AD119" s="142"/>
      <c r="AE119" s="143">
        <v>330</v>
      </c>
      <c r="AF119" s="143">
        <v>400</v>
      </c>
      <c r="AG119" s="143">
        <v>350</v>
      </c>
      <c r="AH119" s="144" t="s">
        <v>45</v>
      </c>
      <c r="AI119" s="144" t="s">
        <v>46</v>
      </c>
      <c r="AJ119" s="143">
        <v>5.3849999999999998</v>
      </c>
      <c r="AK119" s="143">
        <v>-100.76900000000001</v>
      </c>
      <c r="AL119" s="141">
        <f t="shared" si="26"/>
        <v>0</v>
      </c>
      <c r="AM119" s="141">
        <f t="shared" si="37"/>
        <v>0</v>
      </c>
      <c r="AN119" s="145">
        <f t="shared" si="27"/>
        <v>0</v>
      </c>
      <c r="AO119" s="141">
        <f t="shared" si="28"/>
        <v>0</v>
      </c>
      <c r="AP119" s="145">
        <f t="shared" si="29"/>
        <v>0</v>
      </c>
      <c r="AQ119" s="146">
        <f t="shared" si="30"/>
        <v>0</v>
      </c>
      <c r="AR119" s="146"/>
      <c r="AS119" s="143"/>
      <c r="AT119" s="150">
        <v>99</v>
      </c>
      <c r="AU119" s="143">
        <v>198</v>
      </c>
      <c r="AV119" s="147">
        <v>150</v>
      </c>
      <c r="AW119" s="147" t="s">
        <v>45</v>
      </c>
      <c r="AX119" s="148">
        <v>3</v>
      </c>
      <c r="AY119" s="149">
        <v>-75</v>
      </c>
      <c r="AZ119" s="141">
        <f t="shared" si="31"/>
        <v>0</v>
      </c>
      <c r="BA119" s="141">
        <f t="shared" si="38"/>
        <v>0</v>
      </c>
      <c r="BB119" s="145">
        <f t="shared" si="32"/>
        <v>0</v>
      </c>
      <c r="BC119" s="141">
        <f t="shared" si="33"/>
        <v>0</v>
      </c>
      <c r="BD119" s="145">
        <f t="shared" si="34"/>
        <v>0</v>
      </c>
      <c r="BE119" s="146">
        <f t="shared" si="35"/>
        <v>0</v>
      </c>
      <c r="BF119" s="146"/>
      <c r="BG119" s="146"/>
      <c r="BH119" s="141">
        <v>100</v>
      </c>
      <c r="BI119" s="143">
        <v>200</v>
      </c>
      <c r="BJ119" s="141">
        <v>100</v>
      </c>
      <c r="BK119" s="141" t="s">
        <v>45</v>
      </c>
      <c r="BL119" s="148">
        <v>2.7027027027027026</v>
      </c>
      <c r="BM119" s="149">
        <v>-59.459459459459453</v>
      </c>
      <c r="BN119" s="141">
        <f t="shared" si="39"/>
        <v>0</v>
      </c>
      <c r="BO119" s="141">
        <f t="shared" si="40"/>
        <v>0</v>
      </c>
      <c r="BP119" s="145">
        <f t="shared" si="41"/>
        <v>0</v>
      </c>
      <c r="BQ119" s="141">
        <f t="shared" si="42"/>
        <v>0</v>
      </c>
      <c r="BR119" s="145">
        <f t="shared" si="43"/>
        <v>0</v>
      </c>
      <c r="BS119" s="146">
        <f t="shared" si="36"/>
        <v>0</v>
      </c>
    </row>
    <row r="120" spans="7:71" x14ac:dyDescent="0.2">
      <c r="G120" s="6"/>
      <c r="H120" s="6"/>
      <c r="I120" s="6"/>
      <c r="J120" s="6"/>
      <c r="Y120" s="154"/>
      <c r="AA120" s="137"/>
      <c r="AB120" s="137"/>
      <c r="AC120" s="137"/>
      <c r="AD120" s="142"/>
      <c r="AE120" s="143">
        <v>260</v>
      </c>
      <c r="AF120" s="143">
        <v>330</v>
      </c>
      <c r="AG120" s="143">
        <v>400</v>
      </c>
      <c r="AH120" s="144" t="s">
        <v>45</v>
      </c>
      <c r="AI120" s="144" t="s">
        <v>46</v>
      </c>
      <c r="AJ120" s="143">
        <v>4.6660000000000004</v>
      </c>
      <c r="AK120" s="143">
        <v>-43.332999999999998</v>
      </c>
      <c r="AL120" s="141">
        <f t="shared" si="26"/>
        <v>0</v>
      </c>
      <c r="AM120" s="141">
        <f t="shared" si="37"/>
        <v>0</v>
      </c>
      <c r="AN120" s="145">
        <f t="shared" si="27"/>
        <v>0</v>
      </c>
      <c r="AO120" s="141">
        <f t="shared" si="28"/>
        <v>0</v>
      </c>
      <c r="AP120" s="145">
        <f t="shared" si="29"/>
        <v>0</v>
      </c>
      <c r="AQ120" s="146">
        <f t="shared" si="30"/>
        <v>0</v>
      </c>
      <c r="AR120" s="146"/>
      <c r="AS120" s="143"/>
      <c r="AT120" s="150">
        <v>198</v>
      </c>
      <c r="AU120" s="143">
        <v>300</v>
      </c>
      <c r="AV120" s="147">
        <v>150</v>
      </c>
      <c r="AW120" s="147" t="s">
        <v>45</v>
      </c>
      <c r="AX120" s="148">
        <v>3.6428571428571428</v>
      </c>
      <c r="AY120" s="149">
        <v>-133.5</v>
      </c>
      <c r="AZ120" s="141">
        <f t="shared" si="31"/>
        <v>0</v>
      </c>
      <c r="BA120" s="141">
        <f t="shared" si="38"/>
        <v>0</v>
      </c>
      <c r="BB120" s="145">
        <f t="shared" si="32"/>
        <v>0</v>
      </c>
      <c r="BC120" s="141">
        <f t="shared" si="33"/>
        <v>0</v>
      </c>
      <c r="BD120" s="145">
        <f t="shared" si="34"/>
        <v>0</v>
      </c>
      <c r="BE120" s="146">
        <f t="shared" si="35"/>
        <v>0</v>
      </c>
      <c r="BF120" s="146"/>
      <c r="BG120" s="146"/>
      <c r="BH120" s="141">
        <v>200</v>
      </c>
      <c r="BI120" s="143">
        <v>300</v>
      </c>
      <c r="BJ120" s="141">
        <v>100</v>
      </c>
      <c r="BK120" s="141" t="s">
        <v>45</v>
      </c>
      <c r="BL120" s="148">
        <v>2.9850746268656718</v>
      </c>
      <c r="BM120" s="149">
        <v>-86.567164179104509</v>
      </c>
      <c r="BN120" s="141">
        <f t="shared" si="39"/>
        <v>0</v>
      </c>
      <c r="BO120" s="141">
        <f t="shared" si="40"/>
        <v>0</v>
      </c>
      <c r="BP120" s="145">
        <f t="shared" si="41"/>
        <v>0</v>
      </c>
      <c r="BQ120" s="141">
        <f t="shared" si="42"/>
        <v>0</v>
      </c>
      <c r="BR120" s="145">
        <f t="shared" si="43"/>
        <v>0</v>
      </c>
      <c r="BS120" s="146">
        <f t="shared" si="36"/>
        <v>0</v>
      </c>
    </row>
    <row r="121" spans="7:71" x14ac:dyDescent="0.2">
      <c r="G121" s="6"/>
      <c r="H121" s="6"/>
      <c r="I121" s="6"/>
      <c r="J121" s="6"/>
      <c r="Y121" s="154"/>
      <c r="AA121" s="137"/>
      <c r="AB121" s="137"/>
      <c r="AC121" s="137"/>
      <c r="AD121" s="142"/>
      <c r="AE121" s="143">
        <v>330</v>
      </c>
      <c r="AF121" s="143">
        <v>400</v>
      </c>
      <c r="AG121" s="143">
        <v>400</v>
      </c>
      <c r="AH121" s="144" t="s">
        <v>45</v>
      </c>
      <c r="AI121" s="144" t="s">
        <v>46</v>
      </c>
      <c r="AJ121" s="143">
        <v>5.3849999999999998</v>
      </c>
      <c r="AK121" s="143">
        <v>-100.76900000000001</v>
      </c>
      <c r="AL121" s="141">
        <f t="shared" si="26"/>
        <v>0</v>
      </c>
      <c r="AM121" s="141">
        <f t="shared" si="37"/>
        <v>0</v>
      </c>
      <c r="AN121" s="145">
        <f t="shared" si="27"/>
        <v>0</v>
      </c>
      <c r="AO121" s="141">
        <f t="shared" si="28"/>
        <v>0</v>
      </c>
      <c r="AP121" s="145">
        <f t="shared" si="29"/>
        <v>0</v>
      </c>
      <c r="AQ121" s="146">
        <f t="shared" si="30"/>
        <v>0</v>
      </c>
      <c r="AR121" s="146"/>
      <c r="AS121" s="143"/>
      <c r="AT121" s="150">
        <v>300</v>
      </c>
      <c r="AU121" s="143">
        <v>400</v>
      </c>
      <c r="AV121" s="147">
        <v>150</v>
      </c>
      <c r="AW121" s="147" t="s">
        <v>45</v>
      </c>
      <c r="AX121" s="148">
        <v>3.8461538461538463</v>
      </c>
      <c r="AY121" s="149">
        <v>-157.69230769230768</v>
      </c>
      <c r="AZ121" s="141">
        <f t="shared" si="31"/>
        <v>0</v>
      </c>
      <c r="BA121" s="141">
        <f t="shared" si="38"/>
        <v>0</v>
      </c>
      <c r="BB121" s="145">
        <f t="shared" si="32"/>
        <v>0</v>
      </c>
      <c r="BC121" s="141">
        <f t="shared" si="33"/>
        <v>0</v>
      </c>
      <c r="BD121" s="145">
        <f t="shared" si="34"/>
        <v>0</v>
      </c>
      <c r="BE121" s="146">
        <f t="shared" si="35"/>
        <v>0</v>
      </c>
      <c r="BF121" s="146"/>
      <c r="BG121" s="146"/>
      <c r="BH121" s="141">
        <v>300</v>
      </c>
      <c r="BI121" s="143">
        <v>400</v>
      </c>
      <c r="BJ121" s="141">
        <v>100</v>
      </c>
      <c r="BK121" s="141" t="s">
        <v>45</v>
      </c>
      <c r="BL121" s="148">
        <v>3.4305317324185243</v>
      </c>
      <c r="BM121" s="149">
        <v>-144.25385934819889</v>
      </c>
      <c r="BN121" s="141">
        <f t="shared" si="39"/>
        <v>0</v>
      </c>
      <c r="BO121" s="141">
        <f t="shared" si="40"/>
        <v>0</v>
      </c>
      <c r="BP121" s="145">
        <f t="shared" si="41"/>
        <v>0</v>
      </c>
      <c r="BQ121" s="141">
        <f t="shared" si="42"/>
        <v>0</v>
      </c>
      <c r="BR121" s="145">
        <f t="shared" si="43"/>
        <v>0</v>
      </c>
      <c r="BS121" s="146">
        <f t="shared" si="36"/>
        <v>0</v>
      </c>
    </row>
    <row r="122" spans="7:71" x14ac:dyDescent="0.2">
      <c r="G122" s="6"/>
      <c r="H122" s="6"/>
      <c r="I122" s="6"/>
      <c r="J122" s="6"/>
      <c r="Y122" s="154"/>
      <c r="AA122" s="137"/>
      <c r="AB122" s="137"/>
      <c r="AC122" s="137"/>
      <c r="AD122" s="142"/>
      <c r="AE122" s="143">
        <v>300</v>
      </c>
      <c r="AF122" s="143">
        <v>330</v>
      </c>
      <c r="AG122" s="143">
        <v>450</v>
      </c>
      <c r="AH122" s="144" t="s">
        <v>45</v>
      </c>
      <c r="AI122" s="144" t="s">
        <v>46</v>
      </c>
      <c r="AJ122" s="143">
        <v>3</v>
      </c>
      <c r="AK122" s="143">
        <v>105</v>
      </c>
      <c r="AL122" s="141">
        <f t="shared" si="26"/>
        <v>0</v>
      </c>
      <c r="AM122" s="141">
        <f t="shared" si="37"/>
        <v>0</v>
      </c>
      <c r="AN122" s="145">
        <f t="shared" si="27"/>
        <v>0</v>
      </c>
      <c r="AO122" s="141">
        <f t="shared" si="28"/>
        <v>0</v>
      </c>
      <c r="AP122" s="145">
        <f t="shared" si="29"/>
        <v>0</v>
      </c>
      <c r="AQ122" s="146">
        <f t="shared" si="30"/>
        <v>0</v>
      </c>
      <c r="AR122" s="146"/>
      <c r="AS122" s="143"/>
      <c r="AT122" s="147">
        <v>49</v>
      </c>
      <c r="AU122" s="143">
        <v>97</v>
      </c>
      <c r="AV122" s="147">
        <v>200</v>
      </c>
      <c r="AW122" s="147" t="s">
        <v>45</v>
      </c>
      <c r="AX122" s="148">
        <v>1.9166666666666667</v>
      </c>
      <c r="AY122" s="149">
        <v>-4.5833333333333357</v>
      </c>
      <c r="AZ122" s="141">
        <f t="shared" si="31"/>
        <v>0</v>
      </c>
      <c r="BA122" s="141">
        <f t="shared" si="38"/>
        <v>0</v>
      </c>
      <c r="BB122" s="145">
        <f t="shared" si="32"/>
        <v>0</v>
      </c>
      <c r="BC122" s="141">
        <f t="shared" si="33"/>
        <v>0</v>
      </c>
      <c r="BD122" s="145">
        <f t="shared" si="34"/>
        <v>0</v>
      </c>
      <c r="BE122" s="146">
        <f t="shared" si="35"/>
        <v>0</v>
      </c>
      <c r="BF122" s="146"/>
      <c r="BG122" s="146"/>
      <c r="BH122" s="141">
        <v>49</v>
      </c>
      <c r="BI122" s="143">
        <v>100</v>
      </c>
      <c r="BJ122" s="141">
        <v>150</v>
      </c>
      <c r="BK122" s="141" t="s">
        <v>45</v>
      </c>
      <c r="BL122" s="148">
        <v>2.3255813953488373</v>
      </c>
      <c r="BM122" s="149">
        <v>-16.279069767441868</v>
      </c>
      <c r="BN122" s="141">
        <f t="shared" si="39"/>
        <v>0</v>
      </c>
      <c r="BO122" s="141">
        <f t="shared" si="40"/>
        <v>0</v>
      </c>
      <c r="BP122" s="145">
        <f t="shared" si="41"/>
        <v>0</v>
      </c>
      <c r="BQ122" s="141">
        <f t="shared" si="42"/>
        <v>0</v>
      </c>
      <c r="BR122" s="145">
        <f t="shared" si="43"/>
        <v>0</v>
      </c>
      <c r="BS122" s="146">
        <f t="shared" si="36"/>
        <v>0</v>
      </c>
    </row>
    <row r="123" spans="7:71" x14ac:dyDescent="0.2">
      <c r="G123" s="6"/>
      <c r="H123" s="6"/>
      <c r="I123" s="6"/>
      <c r="J123" s="6"/>
      <c r="Y123" s="154"/>
      <c r="AA123" s="137"/>
      <c r="AB123" s="137"/>
      <c r="AC123" s="137"/>
      <c r="AD123" s="142"/>
      <c r="AE123" s="143">
        <v>330</v>
      </c>
      <c r="AF123" s="143">
        <v>370</v>
      </c>
      <c r="AG123" s="143">
        <v>450</v>
      </c>
      <c r="AH123" s="144" t="s">
        <v>45</v>
      </c>
      <c r="AI123" s="144" t="s">
        <v>46</v>
      </c>
      <c r="AJ123" s="143">
        <v>4</v>
      </c>
      <c r="AK123" s="143">
        <v>30</v>
      </c>
      <c r="AL123" s="141">
        <f t="shared" si="26"/>
        <v>0</v>
      </c>
      <c r="AM123" s="141">
        <f t="shared" si="37"/>
        <v>0</v>
      </c>
      <c r="AN123" s="145">
        <f t="shared" si="27"/>
        <v>0</v>
      </c>
      <c r="AO123" s="141">
        <f t="shared" si="28"/>
        <v>0</v>
      </c>
      <c r="AP123" s="145">
        <f t="shared" si="29"/>
        <v>0</v>
      </c>
      <c r="AQ123" s="146">
        <f t="shared" si="30"/>
        <v>0</v>
      </c>
      <c r="AR123" s="146"/>
      <c r="AS123" s="143"/>
      <c r="AT123" s="150">
        <v>97</v>
      </c>
      <c r="AU123" s="143">
        <v>200</v>
      </c>
      <c r="AV123" s="147">
        <v>200</v>
      </c>
      <c r="AW123" s="147" t="s">
        <v>45</v>
      </c>
      <c r="AX123" s="148">
        <v>3.0294117647058822</v>
      </c>
      <c r="AY123" s="149">
        <v>-63.558823529411768</v>
      </c>
      <c r="AZ123" s="141">
        <f t="shared" si="31"/>
        <v>0</v>
      </c>
      <c r="BA123" s="141">
        <f t="shared" si="38"/>
        <v>0</v>
      </c>
      <c r="BB123" s="145">
        <f t="shared" si="32"/>
        <v>0</v>
      </c>
      <c r="BC123" s="141">
        <f t="shared" si="33"/>
        <v>0</v>
      </c>
      <c r="BD123" s="145">
        <f t="shared" si="34"/>
        <v>0</v>
      </c>
      <c r="BE123" s="146">
        <f t="shared" si="35"/>
        <v>0</v>
      </c>
      <c r="BF123" s="146"/>
      <c r="BG123" s="146"/>
      <c r="BH123" s="141">
        <v>100</v>
      </c>
      <c r="BI123" s="143">
        <v>200</v>
      </c>
      <c r="BJ123" s="141">
        <v>150</v>
      </c>
      <c r="BK123" s="141" t="s">
        <v>45</v>
      </c>
      <c r="BL123" s="148">
        <v>2.7777777777777777</v>
      </c>
      <c r="BM123" s="149">
        <v>-38.888888888888886</v>
      </c>
      <c r="BN123" s="141">
        <f t="shared" si="39"/>
        <v>0</v>
      </c>
      <c r="BO123" s="141">
        <f t="shared" si="40"/>
        <v>0</v>
      </c>
      <c r="BP123" s="145">
        <f t="shared" si="41"/>
        <v>0</v>
      </c>
      <c r="BQ123" s="141">
        <f t="shared" si="42"/>
        <v>0</v>
      </c>
      <c r="BR123" s="145">
        <f t="shared" si="43"/>
        <v>0</v>
      </c>
      <c r="BS123" s="146">
        <f t="shared" si="36"/>
        <v>0</v>
      </c>
    </row>
    <row r="124" spans="7:71" x14ac:dyDescent="0.2">
      <c r="G124" s="6"/>
      <c r="H124" s="6"/>
      <c r="I124" s="6"/>
      <c r="J124" s="6"/>
      <c r="Y124" s="154"/>
      <c r="AA124" s="137"/>
      <c r="AB124" s="137"/>
      <c r="AC124" s="137"/>
      <c r="AD124" s="142"/>
      <c r="AE124" s="143">
        <v>370</v>
      </c>
      <c r="AF124" s="143">
        <v>400</v>
      </c>
      <c r="AG124" s="143">
        <v>450</v>
      </c>
      <c r="AH124" s="144" t="s">
        <v>45</v>
      </c>
      <c r="AI124" s="144" t="s">
        <v>46</v>
      </c>
      <c r="AJ124" s="143">
        <v>5</v>
      </c>
      <c r="AK124" s="143">
        <v>-55</v>
      </c>
      <c r="AL124" s="141">
        <f t="shared" si="26"/>
        <v>0</v>
      </c>
      <c r="AM124" s="141">
        <f t="shared" si="37"/>
        <v>0</v>
      </c>
      <c r="AN124" s="145">
        <f t="shared" si="27"/>
        <v>0</v>
      </c>
      <c r="AO124" s="141">
        <f t="shared" si="28"/>
        <v>0</v>
      </c>
      <c r="AP124" s="145">
        <f t="shared" si="29"/>
        <v>0</v>
      </c>
      <c r="AQ124" s="146">
        <f t="shared" si="30"/>
        <v>0</v>
      </c>
      <c r="AR124" s="146"/>
      <c r="AS124" s="143"/>
      <c r="AT124" s="150">
        <v>200</v>
      </c>
      <c r="AU124" s="143">
        <v>300</v>
      </c>
      <c r="AV124" s="147">
        <v>200</v>
      </c>
      <c r="AW124" s="147" t="s">
        <v>45</v>
      </c>
      <c r="AX124" s="148">
        <v>3.4482758620689653</v>
      </c>
      <c r="AY124" s="149">
        <v>-100</v>
      </c>
      <c r="AZ124" s="141">
        <f t="shared" si="31"/>
        <v>0</v>
      </c>
      <c r="BA124" s="141">
        <f t="shared" si="38"/>
        <v>0</v>
      </c>
      <c r="BB124" s="145">
        <f t="shared" si="32"/>
        <v>0</v>
      </c>
      <c r="BC124" s="141">
        <f t="shared" si="33"/>
        <v>0</v>
      </c>
      <c r="BD124" s="145">
        <f t="shared" si="34"/>
        <v>0</v>
      </c>
      <c r="BE124" s="146">
        <f t="shared" si="35"/>
        <v>0</v>
      </c>
      <c r="BF124" s="146"/>
      <c r="BG124" s="146"/>
      <c r="BH124" s="141">
        <v>200</v>
      </c>
      <c r="BI124" s="143">
        <v>300</v>
      </c>
      <c r="BJ124" s="141">
        <v>150</v>
      </c>
      <c r="BK124" s="141" t="s">
        <v>45</v>
      </c>
      <c r="BL124" s="148">
        <v>2.8368794326241136</v>
      </c>
      <c r="BM124" s="149">
        <v>-43.971631205673759</v>
      </c>
      <c r="BN124" s="141">
        <f t="shared" si="39"/>
        <v>0</v>
      </c>
      <c r="BO124" s="141">
        <f t="shared" si="40"/>
        <v>0</v>
      </c>
      <c r="BP124" s="145">
        <f t="shared" si="41"/>
        <v>0</v>
      </c>
      <c r="BQ124" s="141">
        <f t="shared" si="42"/>
        <v>0</v>
      </c>
      <c r="BR124" s="145">
        <f t="shared" si="43"/>
        <v>0</v>
      </c>
      <c r="BS124" s="146">
        <f t="shared" si="36"/>
        <v>0</v>
      </c>
    </row>
    <row r="125" spans="7:71" x14ac:dyDescent="0.2">
      <c r="G125" s="6"/>
      <c r="H125" s="6"/>
      <c r="I125" s="6"/>
      <c r="J125" s="6"/>
      <c r="Y125" s="154"/>
      <c r="AA125" s="137"/>
      <c r="AB125" s="137"/>
      <c r="AC125" s="137"/>
      <c r="AD125" s="142"/>
      <c r="AE125" s="143">
        <v>325</v>
      </c>
      <c r="AF125" s="143">
        <v>360</v>
      </c>
      <c r="AG125" s="143">
        <v>500</v>
      </c>
      <c r="AH125" s="144" t="s">
        <v>45</v>
      </c>
      <c r="AI125" s="144" t="s">
        <v>46</v>
      </c>
      <c r="AJ125" s="143">
        <v>4.375</v>
      </c>
      <c r="AK125" s="143">
        <v>40.625</v>
      </c>
      <c r="AL125" s="141">
        <f t="shared" si="26"/>
        <v>0</v>
      </c>
      <c r="AM125" s="141">
        <f t="shared" si="37"/>
        <v>0</v>
      </c>
      <c r="AN125" s="145">
        <f t="shared" si="27"/>
        <v>0</v>
      </c>
      <c r="AO125" s="141">
        <f t="shared" si="28"/>
        <v>0</v>
      </c>
      <c r="AP125" s="145">
        <f t="shared" si="29"/>
        <v>0</v>
      </c>
      <c r="AQ125" s="146">
        <f t="shared" si="30"/>
        <v>0</v>
      </c>
      <c r="AR125" s="146"/>
      <c r="AS125" s="143"/>
      <c r="AT125" s="150">
        <v>300</v>
      </c>
      <c r="AU125" s="143">
        <v>400</v>
      </c>
      <c r="AV125" s="147">
        <v>200</v>
      </c>
      <c r="AW125" s="147" t="s">
        <v>45</v>
      </c>
      <c r="AX125" s="148">
        <v>3.7037037037037037</v>
      </c>
      <c r="AY125" s="149">
        <v>-129.62962962962962</v>
      </c>
      <c r="AZ125" s="141">
        <f t="shared" si="31"/>
        <v>0</v>
      </c>
      <c r="BA125" s="141">
        <f t="shared" si="38"/>
        <v>0</v>
      </c>
      <c r="BB125" s="145">
        <f t="shared" si="32"/>
        <v>0</v>
      </c>
      <c r="BC125" s="141">
        <f t="shared" si="33"/>
        <v>0</v>
      </c>
      <c r="BD125" s="145">
        <f t="shared" si="34"/>
        <v>0</v>
      </c>
      <c r="BE125" s="146">
        <f t="shared" si="35"/>
        <v>0</v>
      </c>
      <c r="BF125" s="146"/>
      <c r="BG125" s="146"/>
      <c r="BH125" s="141">
        <v>300</v>
      </c>
      <c r="BI125" s="143">
        <v>400</v>
      </c>
      <c r="BJ125" s="141">
        <v>150</v>
      </c>
      <c r="BK125" s="141" t="s">
        <v>45</v>
      </c>
      <c r="BL125" s="148">
        <v>3.1496062992125986</v>
      </c>
      <c r="BM125" s="149">
        <v>-81.889763779527584</v>
      </c>
      <c r="BN125" s="141">
        <f t="shared" si="39"/>
        <v>0</v>
      </c>
      <c r="BO125" s="141">
        <f t="shared" si="40"/>
        <v>0</v>
      </c>
      <c r="BP125" s="145">
        <f t="shared" si="41"/>
        <v>0</v>
      </c>
      <c r="BQ125" s="141">
        <f t="shared" si="42"/>
        <v>0</v>
      </c>
      <c r="BR125" s="145">
        <f t="shared" si="43"/>
        <v>0</v>
      </c>
      <c r="BS125" s="146">
        <f t="shared" si="36"/>
        <v>0</v>
      </c>
    </row>
    <row r="126" spans="7:71" x14ac:dyDescent="0.2">
      <c r="G126" s="6"/>
      <c r="H126" s="6"/>
      <c r="I126" s="6"/>
      <c r="J126" s="6"/>
      <c r="Y126" s="154"/>
      <c r="AA126" s="137"/>
      <c r="AB126" s="137"/>
      <c r="AC126" s="137"/>
      <c r="AD126" s="142"/>
      <c r="AE126" s="143">
        <v>360</v>
      </c>
      <c r="AF126" s="143">
        <v>400</v>
      </c>
      <c r="AG126" s="143">
        <v>500</v>
      </c>
      <c r="AH126" s="144" t="s">
        <v>45</v>
      </c>
      <c r="AI126" s="144" t="s">
        <v>46</v>
      </c>
      <c r="AJ126" s="143">
        <v>4.444</v>
      </c>
      <c r="AK126" s="143">
        <v>35.555</v>
      </c>
      <c r="AL126" s="141">
        <f t="shared" si="26"/>
        <v>0</v>
      </c>
      <c r="AM126" s="141">
        <f t="shared" si="37"/>
        <v>0</v>
      </c>
      <c r="AN126" s="145">
        <f t="shared" si="27"/>
        <v>0</v>
      </c>
      <c r="AO126" s="141">
        <f t="shared" si="28"/>
        <v>0</v>
      </c>
      <c r="AP126" s="145">
        <f t="shared" si="29"/>
        <v>0</v>
      </c>
      <c r="AQ126" s="146">
        <f t="shared" si="30"/>
        <v>0</v>
      </c>
      <c r="AR126" s="146"/>
      <c r="AS126" s="143"/>
      <c r="AT126" s="147">
        <v>49</v>
      </c>
      <c r="AU126" s="143">
        <v>101</v>
      </c>
      <c r="AV126" s="147">
        <v>250</v>
      </c>
      <c r="AW126" s="147" t="s">
        <v>45</v>
      </c>
      <c r="AX126" s="148">
        <v>2</v>
      </c>
      <c r="AY126" s="149">
        <v>5</v>
      </c>
      <c r="AZ126" s="141">
        <f t="shared" si="31"/>
        <v>0</v>
      </c>
      <c r="BA126" s="141">
        <f t="shared" si="38"/>
        <v>0</v>
      </c>
      <c r="BB126" s="145">
        <f t="shared" si="32"/>
        <v>0</v>
      </c>
      <c r="BC126" s="141">
        <f t="shared" si="33"/>
        <v>0</v>
      </c>
      <c r="BD126" s="145">
        <f t="shared" si="34"/>
        <v>0</v>
      </c>
      <c r="BE126" s="146">
        <f t="shared" si="35"/>
        <v>0</v>
      </c>
      <c r="BF126" s="146"/>
      <c r="BG126" s="146"/>
      <c r="BH126" s="141">
        <v>50</v>
      </c>
      <c r="BI126" s="143">
        <v>100</v>
      </c>
      <c r="BJ126" s="141">
        <v>200</v>
      </c>
      <c r="BK126" s="141" t="s">
        <v>45</v>
      </c>
      <c r="BL126" s="148">
        <v>2.0833333333333335</v>
      </c>
      <c r="BM126" s="149">
        <v>9.375</v>
      </c>
      <c r="BN126" s="141">
        <f t="shared" si="39"/>
        <v>0</v>
      </c>
      <c r="BO126" s="141">
        <f t="shared" si="40"/>
        <v>0</v>
      </c>
      <c r="BP126" s="145">
        <f t="shared" si="41"/>
        <v>0</v>
      </c>
      <c r="BQ126" s="141">
        <f t="shared" si="42"/>
        <v>0</v>
      </c>
      <c r="BR126" s="145">
        <f t="shared" si="43"/>
        <v>0</v>
      </c>
      <c r="BS126" s="146">
        <f t="shared" si="36"/>
        <v>0</v>
      </c>
    </row>
    <row r="127" spans="7:71" x14ac:dyDescent="0.2">
      <c r="G127" s="6"/>
      <c r="H127" s="6"/>
      <c r="I127" s="6"/>
      <c r="J127" s="6"/>
      <c r="Y127" s="154"/>
      <c r="AA127" s="137"/>
      <c r="AB127" s="137"/>
      <c r="AC127" s="137"/>
      <c r="AD127" s="142"/>
      <c r="AE127" s="143">
        <v>50</v>
      </c>
      <c r="AF127" s="143">
        <v>100</v>
      </c>
      <c r="AG127" s="143">
        <v>50</v>
      </c>
      <c r="AH127" s="144" t="s">
        <v>47</v>
      </c>
      <c r="AI127" s="144" t="s">
        <v>48</v>
      </c>
      <c r="AJ127" s="143">
        <v>2.5</v>
      </c>
      <c r="AK127" s="143">
        <v>-62.5</v>
      </c>
      <c r="AL127" s="141">
        <f t="shared" si="26"/>
        <v>0</v>
      </c>
      <c r="AM127" s="141">
        <f t="shared" si="37"/>
        <v>0</v>
      </c>
      <c r="AN127" s="145">
        <f t="shared" si="27"/>
        <v>0</v>
      </c>
      <c r="AO127" s="141">
        <f t="shared" si="28"/>
        <v>0</v>
      </c>
      <c r="AP127" s="145">
        <f t="shared" si="29"/>
        <v>0</v>
      </c>
      <c r="AQ127" s="146">
        <f t="shared" si="30"/>
        <v>0</v>
      </c>
      <c r="AR127" s="146"/>
      <c r="AS127" s="143"/>
      <c r="AT127" s="150">
        <v>101</v>
      </c>
      <c r="AU127" s="143">
        <v>198</v>
      </c>
      <c r="AV127" s="147">
        <v>250</v>
      </c>
      <c r="AW127" s="147" t="s">
        <v>45</v>
      </c>
      <c r="AX127" s="148">
        <v>3.03125</v>
      </c>
      <c r="AY127" s="149">
        <v>-44.5</v>
      </c>
      <c r="AZ127" s="141">
        <f t="shared" si="31"/>
        <v>0</v>
      </c>
      <c r="BA127" s="141">
        <f t="shared" si="38"/>
        <v>0</v>
      </c>
      <c r="BB127" s="145">
        <f t="shared" si="32"/>
        <v>0</v>
      </c>
      <c r="BC127" s="141">
        <f t="shared" si="33"/>
        <v>0</v>
      </c>
      <c r="BD127" s="145">
        <f t="shared" si="34"/>
        <v>0</v>
      </c>
      <c r="BE127" s="146">
        <f t="shared" si="35"/>
        <v>0</v>
      </c>
      <c r="BF127" s="146"/>
      <c r="BG127" s="146"/>
      <c r="BH127" s="141">
        <v>100</v>
      </c>
      <c r="BI127" s="143">
        <v>200</v>
      </c>
      <c r="BJ127" s="141">
        <v>200</v>
      </c>
      <c r="BK127" s="141" t="s">
        <v>45</v>
      </c>
      <c r="BL127" s="148">
        <v>2.9629629629629628</v>
      </c>
      <c r="BM127" s="149">
        <v>-28.888888888888886</v>
      </c>
      <c r="BN127" s="141">
        <f t="shared" si="39"/>
        <v>0</v>
      </c>
      <c r="BO127" s="141">
        <f t="shared" si="40"/>
        <v>0</v>
      </c>
      <c r="BP127" s="145">
        <f t="shared" si="41"/>
        <v>0</v>
      </c>
      <c r="BQ127" s="141">
        <f t="shared" si="42"/>
        <v>0</v>
      </c>
      <c r="BR127" s="145">
        <f t="shared" si="43"/>
        <v>0</v>
      </c>
      <c r="BS127" s="146">
        <f t="shared" si="36"/>
        <v>0</v>
      </c>
    </row>
    <row r="128" spans="7:71" x14ac:dyDescent="0.2">
      <c r="G128" s="6"/>
      <c r="H128" s="6"/>
      <c r="I128" s="6"/>
      <c r="J128" s="6"/>
      <c r="Y128" s="154"/>
      <c r="AA128" s="137"/>
      <c r="AB128" s="137"/>
      <c r="AC128" s="137"/>
      <c r="AD128" s="142"/>
      <c r="AE128" s="143">
        <v>100</v>
      </c>
      <c r="AF128" s="143">
        <v>140</v>
      </c>
      <c r="AG128" s="143">
        <v>50</v>
      </c>
      <c r="AH128" s="144" t="s">
        <v>47</v>
      </c>
      <c r="AI128" s="144" t="s">
        <v>48</v>
      </c>
      <c r="AJ128" s="143">
        <v>2.6659999999999999</v>
      </c>
      <c r="AK128" s="143">
        <v>-73.332999999999998</v>
      </c>
      <c r="AL128" s="141">
        <f t="shared" si="26"/>
        <v>0</v>
      </c>
      <c r="AM128" s="141">
        <f t="shared" si="37"/>
        <v>0</v>
      </c>
      <c r="AN128" s="145">
        <f t="shared" si="27"/>
        <v>0</v>
      </c>
      <c r="AO128" s="141">
        <f t="shared" si="28"/>
        <v>0</v>
      </c>
      <c r="AP128" s="145">
        <f t="shared" si="29"/>
        <v>0</v>
      </c>
      <c r="AQ128" s="146">
        <f t="shared" si="30"/>
        <v>0</v>
      </c>
      <c r="AR128" s="146"/>
      <c r="AS128" s="143"/>
      <c r="AT128" s="150">
        <v>198</v>
      </c>
      <c r="AU128" s="143">
        <v>299</v>
      </c>
      <c r="AV128" s="147">
        <v>250</v>
      </c>
      <c r="AW128" s="147" t="s">
        <v>45</v>
      </c>
      <c r="AX128" s="148">
        <v>3.2580645161290325</v>
      </c>
      <c r="AY128" s="149">
        <v>-62.645161290322619</v>
      </c>
      <c r="AZ128" s="141">
        <f t="shared" si="31"/>
        <v>0</v>
      </c>
      <c r="BA128" s="141">
        <f t="shared" si="38"/>
        <v>0</v>
      </c>
      <c r="BB128" s="145">
        <f t="shared" si="32"/>
        <v>0</v>
      </c>
      <c r="BC128" s="141">
        <f t="shared" si="33"/>
        <v>0</v>
      </c>
      <c r="BD128" s="145">
        <f t="shared" si="34"/>
        <v>0</v>
      </c>
      <c r="BE128" s="146">
        <f t="shared" si="35"/>
        <v>0</v>
      </c>
      <c r="BF128" s="146"/>
      <c r="BG128" s="146"/>
      <c r="BH128" s="141">
        <v>200</v>
      </c>
      <c r="BI128" s="143">
        <v>300</v>
      </c>
      <c r="BJ128" s="141">
        <v>200</v>
      </c>
      <c r="BK128" s="141" t="s">
        <v>45</v>
      </c>
      <c r="BL128" s="148">
        <v>3.0769230769230771</v>
      </c>
      <c r="BM128" s="149">
        <v>-37.692307692307708</v>
      </c>
      <c r="BN128" s="141">
        <f t="shared" si="39"/>
        <v>0</v>
      </c>
      <c r="BO128" s="141">
        <f t="shared" si="40"/>
        <v>0</v>
      </c>
      <c r="BP128" s="145">
        <f t="shared" si="41"/>
        <v>0</v>
      </c>
      <c r="BQ128" s="141">
        <f t="shared" si="42"/>
        <v>0</v>
      </c>
      <c r="BR128" s="145">
        <f t="shared" si="43"/>
        <v>0</v>
      </c>
      <c r="BS128" s="146">
        <f t="shared" si="36"/>
        <v>0</v>
      </c>
    </row>
    <row r="129" spans="7:71" x14ac:dyDescent="0.2">
      <c r="G129" s="6"/>
      <c r="H129" s="6"/>
      <c r="I129" s="6"/>
      <c r="J129" s="6"/>
      <c r="Y129" s="154"/>
      <c r="AA129" s="137"/>
      <c r="AB129" s="137"/>
      <c r="AC129" s="137"/>
      <c r="AD129" s="142"/>
      <c r="AE129" s="143">
        <v>140</v>
      </c>
      <c r="AF129" s="143">
        <v>240</v>
      </c>
      <c r="AG129" s="143">
        <v>50</v>
      </c>
      <c r="AH129" s="144" t="s">
        <v>47</v>
      </c>
      <c r="AI129" s="144" t="s">
        <v>48</v>
      </c>
      <c r="AJ129" s="143">
        <v>3.448</v>
      </c>
      <c r="AK129" s="143">
        <v>-135.86199999999999</v>
      </c>
      <c r="AL129" s="141">
        <f t="shared" si="26"/>
        <v>0</v>
      </c>
      <c r="AM129" s="141">
        <f t="shared" si="37"/>
        <v>0</v>
      </c>
      <c r="AN129" s="145">
        <f t="shared" si="27"/>
        <v>0</v>
      </c>
      <c r="AO129" s="141">
        <f t="shared" si="28"/>
        <v>0</v>
      </c>
      <c r="AP129" s="145">
        <f t="shared" si="29"/>
        <v>0</v>
      </c>
      <c r="AQ129" s="146">
        <f t="shared" si="30"/>
        <v>0</v>
      </c>
      <c r="AR129" s="146"/>
      <c r="AS129" s="143"/>
      <c r="AT129" s="150">
        <v>299</v>
      </c>
      <c r="AU129" s="143">
        <v>400</v>
      </c>
      <c r="AV129" s="147">
        <v>250</v>
      </c>
      <c r="AW129" s="147" t="s">
        <v>45</v>
      </c>
      <c r="AX129" s="148">
        <v>3.6071428571428572</v>
      </c>
      <c r="AY129" s="149">
        <v>-101.39285714285717</v>
      </c>
      <c r="AZ129" s="141">
        <f t="shared" si="31"/>
        <v>0</v>
      </c>
      <c r="BA129" s="141">
        <f t="shared" si="38"/>
        <v>0</v>
      </c>
      <c r="BB129" s="145">
        <f t="shared" si="32"/>
        <v>0</v>
      </c>
      <c r="BC129" s="141">
        <f t="shared" si="33"/>
        <v>0</v>
      </c>
      <c r="BD129" s="145">
        <f t="shared" si="34"/>
        <v>0</v>
      </c>
      <c r="BE129" s="146">
        <f t="shared" si="35"/>
        <v>0</v>
      </c>
      <c r="BF129" s="146"/>
      <c r="BG129" s="146"/>
      <c r="BH129" s="141">
        <v>300</v>
      </c>
      <c r="BI129" s="143">
        <v>400</v>
      </c>
      <c r="BJ129" s="141">
        <v>200</v>
      </c>
      <c r="BK129" s="141" t="s">
        <v>45</v>
      </c>
      <c r="BL129" s="148">
        <v>3.1007751937984498</v>
      </c>
      <c r="BM129" s="149">
        <v>-40.310077519379888</v>
      </c>
      <c r="BN129" s="141">
        <f t="shared" si="39"/>
        <v>0</v>
      </c>
      <c r="BO129" s="141">
        <f t="shared" si="40"/>
        <v>0</v>
      </c>
      <c r="BP129" s="145">
        <f t="shared" si="41"/>
        <v>0</v>
      </c>
      <c r="BQ129" s="141">
        <f t="shared" si="42"/>
        <v>0</v>
      </c>
      <c r="BR129" s="145">
        <f t="shared" si="43"/>
        <v>0</v>
      </c>
      <c r="BS129" s="146">
        <f t="shared" si="36"/>
        <v>0</v>
      </c>
    </row>
    <row r="130" spans="7:71" x14ac:dyDescent="0.2">
      <c r="G130" s="6"/>
      <c r="H130" s="6"/>
      <c r="I130" s="6"/>
      <c r="J130" s="6"/>
      <c r="Y130" s="154"/>
      <c r="AA130" s="137"/>
      <c r="AB130" s="137"/>
      <c r="AC130" s="137"/>
      <c r="AD130" s="142"/>
      <c r="AE130" s="143">
        <v>240</v>
      </c>
      <c r="AF130" s="143">
        <v>316</v>
      </c>
      <c r="AG130" s="143">
        <v>50</v>
      </c>
      <c r="AH130" s="144" t="s">
        <v>47</v>
      </c>
      <c r="AI130" s="144" t="s">
        <v>48</v>
      </c>
      <c r="AJ130" s="143">
        <v>3.6190000000000002</v>
      </c>
      <c r="AK130" s="143">
        <v>-154.476</v>
      </c>
      <c r="AL130" s="141">
        <f t="shared" si="26"/>
        <v>0</v>
      </c>
      <c r="AM130" s="141">
        <f t="shared" si="37"/>
        <v>0</v>
      </c>
      <c r="AN130" s="145">
        <f t="shared" si="27"/>
        <v>0</v>
      </c>
      <c r="AO130" s="141">
        <f t="shared" si="28"/>
        <v>0</v>
      </c>
      <c r="AP130" s="145">
        <f t="shared" si="29"/>
        <v>0</v>
      </c>
      <c r="AQ130" s="146">
        <f t="shared" si="30"/>
        <v>0</v>
      </c>
      <c r="AR130" s="146"/>
      <c r="AS130" s="143"/>
      <c r="AT130" s="147">
        <v>49</v>
      </c>
      <c r="AU130" s="143">
        <v>99</v>
      </c>
      <c r="AV130" s="147">
        <v>300</v>
      </c>
      <c r="AW130" s="147" t="s">
        <v>45</v>
      </c>
      <c r="AX130" s="148">
        <v>2.1739130434782608</v>
      </c>
      <c r="AY130" s="149">
        <v>14.217391304347828</v>
      </c>
      <c r="AZ130" s="141">
        <f t="shared" si="31"/>
        <v>0</v>
      </c>
      <c r="BA130" s="141">
        <f t="shared" si="38"/>
        <v>0</v>
      </c>
      <c r="BB130" s="145">
        <f t="shared" si="32"/>
        <v>0</v>
      </c>
      <c r="BC130" s="141">
        <f t="shared" si="33"/>
        <v>0</v>
      </c>
      <c r="BD130" s="145">
        <f t="shared" si="34"/>
        <v>0</v>
      </c>
      <c r="BE130" s="146">
        <f t="shared" si="35"/>
        <v>0</v>
      </c>
      <c r="BF130" s="146"/>
      <c r="BG130" s="146"/>
      <c r="BH130" s="141">
        <v>49</v>
      </c>
      <c r="BI130" s="143">
        <v>100</v>
      </c>
      <c r="BJ130" s="141">
        <v>250</v>
      </c>
      <c r="BK130" s="141" t="s">
        <v>45</v>
      </c>
      <c r="BL130" s="148">
        <v>2.7777777777777777</v>
      </c>
      <c r="BM130" s="149">
        <v>-5.5555555555555571</v>
      </c>
      <c r="BN130" s="141">
        <f t="shared" si="39"/>
        <v>0</v>
      </c>
      <c r="BO130" s="141">
        <f t="shared" si="40"/>
        <v>0</v>
      </c>
      <c r="BP130" s="145">
        <f t="shared" si="41"/>
        <v>0</v>
      </c>
      <c r="BQ130" s="141">
        <f t="shared" si="42"/>
        <v>0</v>
      </c>
      <c r="BR130" s="145">
        <f t="shared" si="43"/>
        <v>0</v>
      </c>
      <c r="BS130" s="146">
        <f t="shared" si="36"/>
        <v>0</v>
      </c>
    </row>
    <row r="131" spans="7:71" x14ac:dyDescent="0.2">
      <c r="G131" s="6"/>
      <c r="H131" s="6"/>
      <c r="I131" s="6"/>
      <c r="J131" s="6"/>
      <c r="Y131" s="154"/>
      <c r="AA131" s="137"/>
      <c r="AB131" s="137"/>
      <c r="AC131" s="137"/>
      <c r="AD131" s="142"/>
      <c r="AE131" s="143">
        <v>316</v>
      </c>
      <c r="AF131" s="143">
        <v>400</v>
      </c>
      <c r="AG131" s="143">
        <v>50</v>
      </c>
      <c r="AH131" s="144" t="s">
        <v>47</v>
      </c>
      <c r="AI131" s="144" t="s">
        <v>48</v>
      </c>
      <c r="AJ131" s="143">
        <v>3.1110000000000002</v>
      </c>
      <c r="AK131" s="143">
        <v>-88.444000000000003</v>
      </c>
      <c r="AL131" s="141">
        <f t="shared" si="26"/>
        <v>0</v>
      </c>
      <c r="AM131" s="141">
        <f t="shared" si="37"/>
        <v>0</v>
      </c>
      <c r="AN131" s="145">
        <f t="shared" si="27"/>
        <v>0</v>
      </c>
      <c r="AO131" s="141">
        <f t="shared" si="28"/>
        <v>0</v>
      </c>
      <c r="AP131" s="145">
        <f t="shared" si="29"/>
        <v>0</v>
      </c>
      <c r="AQ131" s="146">
        <f t="shared" si="30"/>
        <v>0</v>
      </c>
      <c r="AR131" s="146"/>
      <c r="AS131" s="143"/>
      <c r="AT131" s="150">
        <v>99</v>
      </c>
      <c r="AU131" s="143">
        <v>198</v>
      </c>
      <c r="AV131" s="147">
        <v>300</v>
      </c>
      <c r="AW131" s="147" t="s">
        <v>45</v>
      </c>
      <c r="AX131" s="148">
        <v>2.9117647058823528</v>
      </c>
      <c r="AY131" s="149">
        <v>-14.558823529411754</v>
      </c>
      <c r="AZ131" s="141">
        <f t="shared" si="31"/>
        <v>0</v>
      </c>
      <c r="BA131" s="141">
        <f t="shared" si="38"/>
        <v>0</v>
      </c>
      <c r="BB131" s="145">
        <f t="shared" si="32"/>
        <v>0</v>
      </c>
      <c r="BC131" s="141">
        <f t="shared" si="33"/>
        <v>0</v>
      </c>
      <c r="BD131" s="145">
        <f t="shared" si="34"/>
        <v>0</v>
      </c>
      <c r="BE131" s="146">
        <f t="shared" si="35"/>
        <v>0</v>
      </c>
      <c r="BF131" s="146"/>
      <c r="BG131" s="146"/>
      <c r="BH131" s="141">
        <v>100</v>
      </c>
      <c r="BI131" s="143">
        <v>200</v>
      </c>
      <c r="BJ131" s="141">
        <v>250</v>
      </c>
      <c r="BK131" s="141" t="s">
        <v>45</v>
      </c>
      <c r="BL131" s="148">
        <v>3.278688524590164</v>
      </c>
      <c r="BM131" s="149">
        <v>-24.590163934426229</v>
      </c>
      <c r="BN131" s="141">
        <f t="shared" si="39"/>
        <v>0</v>
      </c>
      <c r="BO131" s="141">
        <f t="shared" si="40"/>
        <v>0</v>
      </c>
      <c r="BP131" s="145">
        <f t="shared" si="41"/>
        <v>0</v>
      </c>
      <c r="BQ131" s="141">
        <f t="shared" si="42"/>
        <v>0</v>
      </c>
      <c r="BR131" s="145">
        <f t="shared" si="43"/>
        <v>0</v>
      </c>
      <c r="BS131" s="146">
        <f t="shared" si="36"/>
        <v>0</v>
      </c>
    </row>
    <row r="132" spans="7:71" x14ac:dyDescent="0.2">
      <c r="G132" s="6"/>
      <c r="H132" s="6"/>
      <c r="I132" s="6"/>
      <c r="J132" s="6"/>
      <c r="Y132" s="154"/>
      <c r="AA132" s="137"/>
      <c r="AB132" s="137"/>
      <c r="AC132" s="137"/>
      <c r="AD132" s="142"/>
      <c r="AE132" s="143">
        <v>50</v>
      </c>
      <c r="AF132" s="143">
        <v>116</v>
      </c>
      <c r="AG132" s="143">
        <v>100</v>
      </c>
      <c r="AH132" s="144" t="s">
        <v>47</v>
      </c>
      <c r="AI132" s="144" t="s">
        <v>48</v>
      </c>
      <c r="AJ132" s="143">
        <v>2.2759999999999998</v>
      </c>
      <c r="AK132" s="143">
        <v>-31.931000000000001</v>
      </c>
      <c r="AL132" s="141">
        <f t="shared" si="26"/>
        <v>0</v>
      </c>
      <c r="AM132" s="141">
        <f t="shared" si="37"/>
        <v>0</v>
      </c>
      <c r="AN132" s="145">
        <f t="shared" si="27"/>
        <v>0</v>
      </c>
      <c r="AO132" s="141">
        <f t="shared" si="28"/>
        <v>0</v>
      </c>
      <c r="AP132" s="145">
        <f t="shared" si="29"/>
        <v>0</v>
      </c>
      <c r="AQ132" s="146">
        <f t="shared" si="30"/>
        <v>0</v>
      </c>
      <c r="AR132" s="146"/>
      <c r="AS132" s="143"/>
      <c r="AT132" s="150">
        <v>198</v>
      </c>
      <c r="AU132" s="143">
        <v>297</v>
      </c>
      <c r="AV132" s="147">
        <v>300</v>
      </c>
      <c r="AW132" s="147" t="s">
        <v>45</v>
      </c>
      <c r="AX132" s="148">
        <v>3.3</v>
      </c>
      <c r="AY132" s="149">
        <v>-42.9</v>
      </c>
      <c r="AZ132" s="141">
        <f t="shared" si="31"/>
        <v>0</v>
      </c>
      <c r="BA132" s="141">
        <f t="shared" si="38"/>
        <v>0</v>
      </c>
      <c r="BB132" s="145">
        <f t="shared" si="32"/>
        <v>0</v>
      </c>
      <c r="BC132" s="141">
        <f t="shared" si="33"/>
        <v>0</v>
      </c>
      <c r="BD132" s="145">
        <f t="shared" si="34"/>
        <v>0</v>
      </c>
      <c r="BE132" s="146">
        <f t="shared" si="35"/>
        <v>0</v>
      </c>
      <c r="BF132" s="146"/>
      <c r="BG132" s="146"/>
      <c r="BH132" s="141">
        <v>200</v>
      </c>
      <c r="BI132" s="143">
        <v>300</v>
      </c>
      <c r="BJ132" s="141">
        <v>250</v>
      </c>
      <c r="BK132" s="141" t="s">
        <v>45</v>
      </c>
      <c r="BL132" s="148">
        <v>3.1007751937984498</v>
      </c>
      <c r="BM132" s="149">
        <v>-12.40310077519382</v>
      </c>
      <c r="BN132" s="141">
        <f t="shared" si="39"/>
        <v>0</v>
      </c>
      <c r="BO132" s="141">
        <f t="shared" si="40"/>
        <v>0</v>
      </c>
      <c r="BP132" s="145">
        <f t="shared" si="41"/>
        <v>0</v>
      </c>
      <c r="BQ132" s="141">
        <f t="shared" si="42"/>
        <v>0</v>
      </c>
      <c r="BR132" s="145">
        <f t="shared" si="43"/>
        <v>0</v>
      </c>
      <c r="BS132" s="146">
        <f t="shared" si="36"/>
        <v>0</v>
      </c>
    </row>
    <row r="133" spans="7:71" x14ac:dyDescent="0.2">
      <c r="G133" s="6"/>
      <c r="H133" s="6"/>
      <c r="I133" s="6"/>
      <c r="J133" s="6"/>
      <c r="Y133" s="154"/>
      <c r="AA133" s="137"/>
      <c r="AB133" s="137"/>
      <c r="AC133" s="137"/>
      <c r="AD133" s="142"/>
      <c r="AE133" s="143">
        <v>116</v>
      </c>
      <c r="AF133" s="143">
        <v>166</v>
      </c>
      <c r="AG133" s="143">
        <v>100</v>
      </c>
      <c r="AH133" s="144" t="s">
        <v>47</v>
      </c>
      <c r="AI133" s="144" t="s">
        <v>48</v>
      </c>
      <c r="AJ133" s="143">
        <v>3.3330000000000002</v>
      </c>
      <c r="AK133" s="143">
        <v>-100.666</v>
      </c>
      <c r="AL133" s="141">
        <f t="shared" si="26"/>
        <v>0</v>
      </c>
      <c r="AM133" s="141">
        <f t="shared" si="37"/>
        <v>0</v>
      </c>
      <c r="AN133" s="145">
        <f t="shared" si="27"/>
        <v>0</v>
      </c>
      <c r="AO133" s="141">
        <f t="shared" si="28"/>
        <v>0</v>
      </c>
      <c r="AP133" s="145">
        <f t="shared" si="29"/>
        <v>0</v>
      </c>
      <c r="AQ133" s="146">
        <f t="shared" si="30"/>
        <v>0</v>
      </c>
      <c r="AR133" s="146"/>
      <c r="AS133" s="143"/>
      <c r="AT133" s="150">
        <v>297</v>
      </c>
      <c r="AU133" s="143">
        <v>400</v>
      </c>
      <c r="AV133" s="147">
        <v>300</v>
      </c>
      <c r="AW133" s="147" t="s">
        <v>45</v>
      </c>
      <c r="AX133" s="148">
        <v>3.3225806451612905</v>
      </c>
      <c r="AY133" s="149">
        <v>-45.225806451612925</v>
      </c>
      <c r="AZ133" s="141">
        <f t="shared" si="31"/>
        <v>0</v>
      </c>
      <c r="BA133" s="141">
        <f t="shared" si="38"/>
        <v>0</v>
      </c>
      <c r="BB133" s="145">
        <f t="shared" si="32"/>
        <v>0</v>
      </c>
      <c r="BC133" s="141">
        <f t="shared" si="33"/>
        <v>0</v>
      </c>
      <c r="BD133" s="145">
        <f t="shared" si="34"/>
        <v>0</v>
      </c>
      <c r="BE133" s="146">
        <f t="shared" si="35"/>
        <v>0</v>
      </c>
      <c r="BF133" s="146"/>
      <c r="BG133" s="146"/>
      <c r="BH133" s="141">
        <v>300</v>
      </c>
      <c r="BI133" s="143">
        <v>400</v>
      </c>
      <c r="BJ133" s="141">
        <v>250</v>
      </c>
      <c r="BK133" s="141" t="s">
        <v>45</v>
      </c>
      <c r="BL133" s="148">
        <v>3.2362459546925559</v>
      </c>
      <c r="BM133" s="149">
        <v>-26.051779935275022</v>
      </c>
      <c r="BN133" s="141">
        <f t="shared" si="39"/>
        <v>0</v>
      </c>
      <c r="BO133" s="141">
        <f t="shared" si="40"/>
        <v>0</v>
      </c>
      <c r="BP133" s="145">
        <f t="shared" si="41"/>
        <v>0</v>
      </c>
      <c r="BQ133" s="141">
        <f t="shared" si="42"/>
        <v>0</v>
      </c>
      <c r="BR133" s="145">
        <f t="shared" si="43"/>
        <v>0</v>
      </c>
      <c r="BS133" s="146">
        <f t="shared" si="36"/>
        <v>0</v>
      </c>
    </row>
    <row r="134" spans="7:71" x14ac:dyDescent="0.2">
      <c r="G134" s="6"/>
      <c r="H134" s="6"/>
      <c r="I134" s="6"/>
      <c r="J134" s="6"/>
      <c r="Y134" s="154"/>
      <c r="AA134" s="137"/>
      <c r="AB134" s="137"/>
      <c r="AC134" s="137"/>
      <c r="AD134" s="142"/>
      <c r="AE134" s="143">
        <v>166</v>
      </c>
      <c r="AF134" s="143">
        <v>237</v>
      </c>
      <c r="AG134" s="143">
        <v>100</v>
      </c>
      <c r="AH134" s="144" t="s">
        <v>47</v>
      </c>
      <c r="AI134" s="144" t="s">
        <v>48</v>
      </c>
      <c r="AJ134" s="143">
        <v>3.55</v>
      </c>
      <c r="AK134" s="143">
        <v>-118</v>
      </c>
      <c r="AL134" s="141">
        <f t="shared" si="26"/>
        <v>0</v>
      </c>
      <c r="AM134" s="141">
        <f t="shared" si="37"/>
        <v>0</v>
      </c>
      <c r="AN134" s="145">
        <f t="shared" si="27"/>
        <v>0</v>
      </c>
      <c r="AO134" s="141">
        <f t="shared" si="28"/>
        <v>0</v>
      </c>
      <c r="AP134" s="145">
        <f t="shared" si="29"/>
        <v>0</v>
      </c>
      <c r="AQ134" s="146">
        <f t="shared" si="30"/>
        <v>0</v>
      </c>
      <c r="AR134" s="146"/>
      <c r="AS134" s="143"/>
      <c r="AT134" s="150">
        <v>100</v>
      </c>
      <c r="AU134" s="143">
        <v>200</v>
      </c>
      <c r="AV134" s="147">
        <v>350</v>
      </c>
      <c r="AW134" s="147" t="s">
        <v>45</v>
      </c>
      <c r="AX134" s="148">
        <v>3.193548387096774</v>
      </c>
      <c r="AY134" s="149">
        <v>-1.1935483870967687</v>
      </c>
      <c r="AZ134" s="141">
        <f t="shared" si="31"/>
        <v>0</v>
      </c>
      <c r="BA134" s="141">
        <f t="shared" si="38"/>
        <v>0</v>
      </c>
      <c r="BB134" s="145">
        <f t="shared" si="32"/>
        <v>0</v>
      </c>
      <c r="BC134" s="141">
        <f t="shared" si="33"/>
        <v>0</v>
      </c>
      <c r="BD134" s="145">
        <f t="shared" si="34"/>
        <v>0</v>
      </c>
      <c r="BE134" s="146">
        <f t="shared" si="35"/>
        <v>0</v>
      </c>
      <c r="BF134" s="146"/>
      <c r="BG134" s="146"/>
      <c r="BH134" s="141">
        <v>75</v>
      </c>
      <c r="BI134" s="143">
        <v>100</v>
      </c>
      <c r="BJ134" s="141">
        <v>300</v>
      </c>
      <c r="BK134" s="141" t="s">
        <v>45</v>
      </c>
      <c r="BL134" s="148">
        <v>2.0202020202020203</v>
      </c>
      <c r="BM134" s="149">
        <v>35.858585858585855</v>
      </c>
      <c r="BN134" s="141">
        <f t="shared" si="39"/>
        <v>0</v>
      </c>
      <c r="BO134" s="141">
        <f t="shared" si="40"/>
        <v>0</v>
      </c>
      <c r="BP134" s="145">
        <f t="shared" si="41"/>
        <v>0</v>
      </c>
      <c r="BQ134" s="141">
        <f t="shared" si="42"/>
        <v>0</v>
      </c>
      <c r="BR134" s="145">
        <f t="shared" si="43"/>
        <v>0</v>
      </c>
      <c r="BS134" s="146">
        <f t="shared" si="36"/>
        <v>0</v>
      </c>
    </row>
    <row r="135" spans="7:71" x14ac:dyDescent="0.2">
      <c r="G135" s="6"/>
      <c r="H135" s="6"/>
      <c r="I135" s="6"/>
      <c r="J135" s="6"/>
      <c r="Y135" s="154"/>
      <c r="AA135" s="137"/>
      <c r="AB135" s="137"/>
      <c r="AC135" s="137"/>
      <c r="AD135" s="142"/>
      <c r="AE135" s="143">
        <v>237</v>
      </c>
      <c r="AF135" s="143">
        <v>305</v>
      </c>
      <c r="AG135" s="143">
        <v>100</v>
      </c>
      <c r="AH135" s="144" t="s">
        <v>47</v>
      </c>
      <c r="AI135" s="144" t="s">
        <v>48</v>
      </c>
      <c r="AJ135" s="143">
        <v>3.5790000000000002</v>
      </c>
      <c r="AK135" s="143">
        <v>-120.895</v>
      </c>
      <c r="AL135" s="141">
        <f t="shared" si="26"/>
        <v>0</v>
      </c>
      <c r="AM135" s="141">
        <f t="shared" si="37"/>
        <v>0</v>
      </c>
      <c r="AN135" s="145">
        <f t="shared" si="27"/>
        <v>0</v>
      </c>
      <c r="AO135" s="141">
        <f t="shared" si="28"/>
        <v>0</v>
      </c>
      <c r="AP135" s="145">
        <f t="shared" si="29"/>
        <v>0</v>
      </c>
      <c r="AQ135" s="146">
        <f t="shared" si="30"/>
        <v>0</v>
      </c>
      <c r="AR135" s="146"/>
      <c r="AS135" s="143"/>
      <c r="AT135" s="150">
        <v>200</v>
      </c>
      <c r="AU135" s="143">
        <v>300</v>
      </c>
      <c r="AV135" s="147">
        <v>350</v>
      </c>
      <c r="AW135" s="147" t="s">
        <v>45</v>
      </c>
      <c r="AX135" s="148">
        <v>3.3333333333333335</v>
      </c>
      <c r="AY135" s="149">
        <v>-10</v>
      </c>
      <c r="AZ135" s="141">
        <f t="shared" si="31"/>
        <v>0</v>
      </c>
      <c r="BA135" s="141">
        <f t="shared" si="38"/>
        <v>0</v>
      </c>
      <c r="BB135" s="145">
        <f t="shared" si="32"/>
        <v>0</v>
      </c>
      <c r="BC135" s="141">
        <f t="shared" si="33"/>
        <v>0</v>
      </c>
      <c r="BD135" s="145">
        <f t="shared" si="34"/>
        <v>0</v>
      </c>
      <c r="BE135" s="146">
        <f t="shared" si="35"/>
        <v>0</v>
      </c>
      <c r="BF135" s="146"/>
      <c r="BG135" s="146"/>
      <c r="BH135" s="141">
        <v>100</v>
      </c>
      <c r="BI135" s="143">
        <v>200</v>
      </c>
      <c r="BJ135" s="141">
        <v>300</v>
      </c>
      <c r="BK135" s="141" t="s">
        <v>45</v>
      </c>
      <c r="BL135" s="148">
        <v>3.6036036036036037</v>
      </c>
      <c r="BM135" s="149">
        <v>-14.414414414414409</v>
      </c>
      <c r="BN135" s="141">
        <f t="shared" si="39"/>
        <v>0</v>
      </c>
      <c r="BO135" s="141">
        <f t="shared" si="40"/>
        <v>0</v>
      </c>
      <c r="BP135" s="145">
        <f t="shared" si="41"/>
        <v>0</v>
      </c>
      <c r="BQ135" s="141">
        <f t="shared" si="42"/>
        <v>0</v>
      </c>
      <c r="BR135" s="145">
        <f t="shared" si="43"/>
        <v>0</v>
      </c>
      <c r="BS135" s="146">
        <f t="shared" si="36"/>
        <v>0</v>
      </c>
    </row>
    <row r="136" spans="7:71" x14ac:dyDescent="0.2">
      <c r="G136" s="6"/>
      <c r="H136" s="6"/>
      <c r="I136" s="6"/>
      <c r="J136" s="6"/>
      <c r="Y136" s="154"/>
      <c r="AA136" s="137"/>
      <c r="AB136" s="137"/>
      <c r="AC136" s="137"/>
      <c r="AD136" s="142"/>
      <c r="AE136" s="143">
        <v>305</v>
      </c>
      <c r="AF136" s="143">
        <v>350</v>
      </c>
      <c r="AG136" s="143">
        <v>100</v>
      </c>
      <c r="AH136" s="144" t="s">
        <v>47</v>
      </c>
      <c r="AI136" s="144" t="s">
        <v>48</v>
      </c>
      <c r="AJ136" s="143">
        <v>4.09</v>
      </c>
      <c r="AK136" s="143">
        <v>-181.81</v>
      </c>
      <c r="AL136" s="141">
        <f t="shared" si="26"/>
        <v>0</v>
      </c>
      <c r="AM136" s="141">
        <f t="shared" si="37"/>
        <v>0</v>
      </c>
      <c r="AN136" s="145">
        <f t="shared" si="27"/>
        <v>0</v>
      </c>
      <c r="AO136" s="141">
        <f t="shared" si="28"/>
        <v>0</v>
      </c>
      <c r="AP136" s="145">
        <f t="shared" si="29"/>
        <v>0</v>
      </c>
      <c r="AQ136" s="146">
        <f t="shared" si="30"/>
        <v>0</v>
      </c>
      <c r="AR136" s="146"/>
      <c r="AS136" s="143"/>
      <c r="AT136" s="150">
        <v>300</v>
      </c>
      <c r="AU136" s="143">
        <v>400</v>
      </c>
      <c r="AV136" s="147">
        <v>350</v>
      </c>
      <c r="AW136" s="147" t="s">
        <v>45</v>
      </c>
      <c r="AX136" s="148">
        <v>3.225806451612903</v>
      </c>
      <c r="AY136" s="149">
        <v>0</v>
      </c>
      <c r="AZ136" s="141">
        <f t="shared" si="31"/>
        <v>0</v>
      </c>
      <c r="BA136" s="141">
        <f t="shared" si="38"/>
        <v>0</v>
      </c>
      <c r="BB136" s="145">
        <f t="shared" si="32"/>
        <v>0</v>
      </c>
      <c r="BC136" s="141">
        <f t="shared" si="33"/>
        <v>0</v>
      </c>
      <c r="BD136" s="145">
        <f t="shared" si="34"/>
        <v>0</v>
      </c>
      <c r="BE136" s="146">
        <f t="shared" si="35"/>
        <v>0</v>
      </c>
      <c r="BF136" s="146"/>
      <c r="BG136" s="146"/>
      <c r="BH136" s="141">
        <v>200</v>
      </c>
      <c r="BI136" s="143">
        <v>300</v>
      </c>
      <c r="BJ136" s="141">
        <v>300</v>
      </c>
      <c r="BK136" s="141" t="s">
        <v>45</v>
      </c>
      <c r="BL136" s="148">
        <v>3.3898305084745761</v>
      </c>
      <c r="BM136" s="149">
        <v>-1.6949152542372872</v>
      </c>
      <c r="BN136" s="141">
        <f t="shared" si="39"/>
        <v>0</v>
      </c>
      <c r="BO136" s="141">
        <f t="shared" si="40"/>
        <v>0</v>
      </c>
      <c r="BP136" s="145">
        <f t="shared" si="41"/>
        <v>0</v>
      </c>
      <c r="BQ136" s="141">
        <f t="shared" si="42"/>
        <v>0</v>
      </c>
      <c r="BR136" s="145">
        <f t="shared" si="43"/>
        <v>0</v>
      </c>
      <c r="BS136" s="146">
        <f t="shared" si="36"/>
        <v>0</v>
      </c>
    </row>
    <row r="137" spans="7:71" x14ac:dyDescent="0.2">
      <c r="G137" s="6"/>
      <c r="H137" s="6"/>
      <c r="I137" s="6"/>
      <c r="J137" s="6"/>
      <c r="Y137" s="154"/>
      <c r="AA137" s="137"/>
      <c r="AB137" s="137"/>
      <c r="AC137" s="137"/>
      <c r="AD137" s="142"/>
      <c r="AE137" s="143">
        <v>350</v>
      </c>
      <c r="AF137" s="143">
        <v>400</v>
      </c>
      <c r="AG137" s="143">
        <v>100</v>
      </c>
      <c r="AH137" s="144" t="s">
        <v>47</v>
      </c>
      <c r="AI137" s="144" t="s">
        <v>48</v>
      </c>
      <c r="AJ137" s="143">
        <v>5</v>
      </c>
      <c r="AK137" s="143">
        <v>-300</v>
      </c>
      <c r="AL137" s="141">
        <f t="shared" si="26"/>
        <v>0</v>
      </c>
      <c r="AM137" s="141">
        <f t="shared" si="37"/>
        <v>0</v>
      </c>
      <c r="AN137" s="145">
        <f t="shared" si="27"/>
        <v>0</v>
      </c>
      <c r="AO137" s="141">
        <f t="shared" si="28"/>
        <v>0</v>
      </c>
      <c r="AP137" s="145">
        <f t="shared" si="29"/>
        <v>0</v>
      </c>
      <c r="AQ137" s="146">
        <f t="shared" si="30"/>
        <v>0</v>
      </c>
      <c r="AR137" s="146"/>
      <c r="AS137" s="143"/>
      <c r="AT137" s="150">
        <v>100</v>
      </c>
      <c r="AU137" s="143">
        <v>198</v>
      </c>
      <c r="AV137" s="147">
        <v>400</v>
      </c>
      <c r="AW137" s="147" t="s">
        <v>45</v>
      </c>
      <c r="AX137" s="148">
        <v>3.2666666666666666</v>
      </c>
      <c r="AY137" s="149">
        <v>28.13333333333334</v>
      </c>
      <c r="AZ137" s="141">
        <f t="shared" si="31"/>
        <v>0</v>
      </c>
      <c r="BA137" s="141">
        <f t="shared" si="38"/>
        <v>0</v>
      </c>
      <c r="BB137" s="145">
        <f t="shared" si="32"/>
        <v>0</v>
      </c>
      <c r="BC137" s="141">
        <f t="shared" si="33"/>
        <v>0</v>
      </c>
      <c r="BD137" s="145">
        <f t="shared" si="34"/>
        <v>0</v>
      </c>
      <c r="BE137" s="146">
        <f t="shared" si="35"/>
        <v>0</v>
      </c>
      <c r="BF137" s="146"/>
      <c r="BG137" s="146"/>
      <c r="BH137" s="141">
        <v>300</v>
      </c>
      <c r="BI137" s="143">
        <v>400</v>
      </c>
      <c r="BJ137" s="141">
        <v>300</v>
      </c>
      <c r="BK137" s="141" t="s">
        <v>45</v>
      </c>
      <c r="BL137" s="148">
        <v>3.7735849056603774</v>
      </c>
      <c r="BM137" s="149">
        <v>-35.84905660377359</v>
      </c>
      <c r="BN137" s="141">
        <f t="shared" si="39"/>
        <v>0</v>
      </c>
      <c r="BO137" s="141">
        <f t="shared" si="40"/>
        <v>0</v>
      </c>
      <c r="BP137" s="145">
        <f t="shared" si="41"/>
        <v>0</v>
      </c>
      <c r="BQ137" s="141">
        <f t="shared" si="42"/>
        <v>0</v>
      </c>
      <c r="BR137" s="145">
        <f t="shared" si="43"/>
        <v>0</v>
      </c>
      <c r="BS137" s="146">
        <f t="shared" si="36"/>
        <v>0</v>
      </c>
    </row>
    <row r="138" spans="7:71" x14ac:dyDescent="0.2">
      <c r="G138" s="6"/>
      <c r="H138" s="6"/>
      <c r="I138" s="6"/>
      <c r="J138" s="6"/>
      <c r="Y138" s="154"/>
      <c r="AA138" s="137"/>
      <c r="AB138" s="137"/>
      <c r="AC138" s="137"/>
      <c r="AD138" s="142"/>
      <c r="AE138" s="143">
        <v>50</v>
      </c>
      <c r="AF138" s="143">
        <v>135</v>
      </c>
      <c r="AG138" s="143">
        <v>150</v>
      </c>
      <c r="AH138" s="144" t="s">
        <v>47</v>
      </c>
      <c r="AI138" s="144" t="s">
        <v>48</v>
      </c>
      <c r="AJ138" s="143">
        <v>2.5760000000000001</v>
      </c>
      <c r="AK138" s="143">
        <v>-32.423999999999999</v>
      </c>
      <c r="AL138" s="141">
        <f t="shared" si="26"/>
        <v>0</v>
      </c>
      <c r="AM138" s="141">
        <f t="shared" si="37"/>
        <v>0</v>
      </c>
      <c r="AN138" s="145">
        <f t="shared" si="27"/>
        <v>0</v>
      </c>
      <c r="AO138" s="141">
        <f t="shared" si="28"/>
        <v>0</v>
      </c>
      <c r="AP138" s="145">
        <f t="shared" si="29"/>
        <v>0</v>
      </c>
      <c r="AQ138" s="146">
        <f t="shared" si="30"/>
        <v>0</v>
      </c>
      <c r="AR138" s="146"/>
      <c r="AS138" s="143"/>
      <c r="AT138" s="150">
        <v>198</v>
      </c>
      <c r="AU138" s="143">
        <v>303</v>
      </c>
      <c r="AV138" s="147">
        <v>400</v>
      </c>
      <c r="AW138" s="147" t="s">
        <v>45</v>
      </c>
      <c r="AX138" s="148">
        <v>3.28125</v>
      </c>
      <c r="AY138" s="149">
        <v>27.375</v>
      </c>
      <c r="AZ138" s="141">
        <f t="shared" si="31"/>
        <v>0</v>
      </c>
      <c r="BA138" s="141">
        <f t="shared" si="38"/>
        <v>0</v>
      </c>
      <c r="BB138" s="145">
        <f t="shared" si="32"/>
        <v>0</v>
      </c>
      <c r="BC138" s="141">
        <f t="shared" si="33"/>
        <v>0</v>
      </c>
      <c r="BD138" s="145">
        <f t="shared" si="34"/>
        <v>0</v>
      </c>
      <c r="BE138" s="146">
        <f t="shared" si="35"/>
        <v>0</v>
      </c>
      <c r="BF138" s="146"/>
      <c r="BG138" s="146"/>
      <c r="BH138" s="141">
        <v>99</v>
      </c>
      <c r="BI138" s="143">
        <v>200</v>
      </c>
      <c r="BJ138" s="141">
        <v>350</v>
      </c>
      <c r="BK138" s="141" t="s">
        <v>45</v>
      </c>
      <c r="BL138" s="148">
        <v>2.8776978417266186</v>
      </c>
      <c r="BM138" s="149">
        <v>39.568345323741013</v>
      </c>
      <c r="BN138" s="141">
        <f t="shared" si="39"/>
        <v>0</v>
      </c>
      <c r="BO138" s="141">
        <f t="shared" si="40"/>
        <v>0</v>
      </c>
      <c r="BP138" s="145">
        <f t="shared" si="41"/>
        <v>0</v>
      </c>
      <c r="BQ138" s="141">
        <f t="shared" si="42"/>
        <v>0</v>
      </c>
      <c r="BR138" s="145">
        <f t="shared" si="43"/>
        <v>0</v>
      </c>
      <c r="BS138" s="146">
        <f t="shared" si="36"/>
        <v>0</v>
      </c>
    </row>
    <row r="139" spans="7:71" x14ac:dyDescent="0.2">
      <c r="G139" s="6"/>
      <c r="H139" s="6"/>
      <c r="I139" s="6"/>
      <c r="J139" s="6"/>
      <c r="Y139" s="154"/>
      <c r="AA139" s="137"/>
      <c r="AB139" s="137"/>
      <c r="AC139" s="137"/>
      <c r="AD139" s="142"/>
      <c r="AE139" s="143">
        <v>135</v>
      </c>
      <c r="AF139" s="143">
        <v>182</v>
      </c>
      <c r="AG139" s="143">
        <v>150</v>
      </c>
      <c r="AH139" s="144" t="s">
        <v>47</v>
      </c>
      <c r="AI139" s="144" t="s">
        <v>48</v>
      </c>
      <c r="AJ139" s="143">
        <v>3.133</v>
      </c>
      <c r="AK139" s="143">
        <v>-68.665999999999997</v>
      </c>
      <c r="AL139" s="141">
        <f t="shared" si="26"/>
        <v>0</v>
      </c>
      <c r="AM139" s="141">
        <f t="shared" si="37"/>
        <v>0</v>
      </c>
      <c r="AN139" s="145">
        <f t="shared" si="27"/>
        <v>0</v>
      </c>
      <c r="AO139" s="141">
        <f t="shared" si="28"/>
        <v>0</v>
      </c>
      <c r="AP139" s="145">
        <f t="shared" si="29"/>
        <v>0</v>
      </c>
      <c r="AQ139" s="146">
        <f t="shared" si="30"/>
        <v>0</v>
      </c>
      <c r="AR139" s="146"/>
      <c r="AS139" s="143"/>
      <c r="AT139" s="150">
        <v>303</v>
      </c>
      <c r="AU139" s="143">
        <v>400</v>
      </c>
      <c r="AV139" s="147">
        <v>400</v>
      </c>
      <c r="AW139" s="147" t="s">
        <v>45</v>
      </c>
      <c r="AX139" s="148">
        <v>3.6071428571428572</v>
      </c>
      <c r="AY139" s="149">
        <v>0</v>
      </c>
      <c r="AZ139" s="141">
        <f t="shared" si="31"/>
        <v>0</v>
      </c>
      <c r="BA139" s="141">
        <f t="shared" si="38"/>
        <v>0</v>
      </c>
      <c r="BB139" s="145">
        <f t="shared" si="32"/>
        <v>0</v>
      </c>
      <c r="BC139" s="141">
        <f t="shared" si="33"/>
        <v>0</v>
      </c>
      <c r="BD139" s="145">
        <f t="shared" si="34"/>
        <v>0</v>
      </c>
      <c r="BE139" s="146">
        <f t="shared" si="35"/>
        <v>0</v>
      </c>
      <c r="BF139" s="146"/>
      <c r="BG139" s="146"/>
      <c r="BH139" s="141">
        <v>200</v>
      </c>
      <c r="BI139" s="143">
        <v>300</v>
      </c>
      <c r="BJ139" s="141">
        <v>350</v>
      </c>
      <c r="BK139" s="141" t="s">
        <v>45</v>
      </c>
      <c r="BL139" s="148">
        <v>3.9215686274509802</v>
      </c>
      <c r="BM139" s="149">
        <v>-18.627450980392155</v>
      </c>
      <c r="BN139" s="141">
        <f t="shared" si="39"/>
        <v>0</v>
      </c>
      <c r="BO139" s="141">
        <f t="shared" si="40"/>
        <v>0</v>
      </c>
      <c r="BP139" s="145">
        <f t="shared" si="41"/>
        <v>0</v>
      </c>
      <c r="BQ139" s="141">
        <f t="shared" si="42"/>
        <v>0</v>
      </c>
      <c r="BR139" s="145">
        <f t="shared" si="43"/>
        <v>0</v>
      </c>
      <c r="BS139" s="146">
        <f t="shared" si="36"/>
        <v>0</v>
      </c>
    </row>
    <row r="140" spans="7:71" x14ac:dyDescent="0.2">
      <c r="G140" s="6"/>
      <c r="H140" s="6"/>
      <c r="I140" s="6"/>
      <c r="J140" s="6"/>
      <c r="Y140" s="154"/>
      <c r="AA140" s="137"/>
      <c r="AB140" s="137"/>
      <c r="AC140" s="137"/>
      <c r="AD140" s="142"/>
      <c r="AE140" s="143">
        <v>182</v>
      </c>
      <c r="AF140" s="143">
        <v>252</v>
      </c>
      <c r="AG140" s="143">
        <v>150</v>
      </c>
      <c r="AH140" s="144" t="s">
        <v>47</v>
      </c>
      <c r="AI140" s="144" t="s">
        <v>48</v>
      </c>
      <c r="AJ140" s="143">
        <v>3.5</v>
      </c>
      <c r="AK140" s="143">
        <v>-98</v>
      </c>
      <c r="AL140" s="141">
        <f t="shared" si="26"/>
        <v>0</v>
      </c>
      <c r="AM140" s="141">
        <f t="shared" si="37"/>
        <v>0</v>
      </c>
      <c r="AN140" s="145">
        <f t="shared" si="27"/>
        <v>0</v>
      </c>
      <c r="AO140" s="141">
        <f t="shared" si="28"/>
        <v>0</v>
      </c>
      <c r="AP140" s="145">
        <f t="shared" si="29"/>
        <v>0</v>
      </c>
      <c r="AQ140" s="146">
        <f t="shared" si="30"/>
        <v>0</v>
      </c>
      <c r="AR140" s="146"/>
      <c r="AS140" s="143"/>
      <c r="AT140" s="150">
        <v>200</v>
      </c>
      <c r="AU140" s="143">
        <v>284</v>
      </c>
      <c r="AV140" s="147">
        <v>450</v>
      </c>
      <c r="AW140" s="147" t="s">
        <v>45</v>
      </c>
      <c r="AX140" s="148">
        <v>3.32</v>
      </c>
      <c r="AY140" s="149">
        <v>54.92</v>
      </c>
      <c r="AZ140" s="141">
        <f t="shared" si="31"/>
        <v>0</v>
      </c>
      <c r="BA140" s="141">
        <f t="shared" si="38"/>
        <v>0</v>
      </c>
      <c r="BB140" s="145">
        <f t="shared" si="32"/>
        <v>0</v>
      </c>
      <c r="BC140" s="141">
        <f t="shared" si="33"/>
        <v>0</v>
      </c>
      <c r="BD140" s="145">
        <f t="shared" si="34"/>
        <v>0</v>
      </c>
      <c r="BE140" s="146">
        <f t="shared" si="35"/>
        <v>0</v>
      </c>
      <c r="BF140" s="146"/>
      <c r="BG140" s="146"/>
      <c r="BH140" s="141">
        <v>300</v>
      </c>
      <c r="BI140" s="143">
        <v>400</v>
      </c>
      <c r="BJ140" s="141">
        <v>350</v>
      </c>
      <c r="BK140" s="141" t="s">
        <v>45</v>
      </c>
      <c r="BL140" s="148">
        <v>4.0404040404040407</v>
      </c>
      <c r="BM140" s="149">
        <v>-28.282828282828291</v>
      </c>
      <c r="BN140" s="141">
        <f t="shared" si="39"/>
        <v>0</v>
      </c>
      <c r="BO140" s="141">
        <f t="shared" si="40"/>
        <v>0</v>
      </c>
      <c r="BP140" s="145">
        <f t="shared" si="41"/>
        <v>0</v>
      </c>
      <c r="BQ140" s="141">
        <f t="shared" si="42"/>
        <v>0</v>
      </c>
      <c r="BR140" s="145">
        <f t="shared" si="43"/>
        <v>0</v>
      </c>
      <c r="BS140" s="146">
        <f t="shared" si="36"/>
        <v>0</v>
      </c>
    </row>
    <row r="141" spans="7:71" x14ac:dyDescent="0.2">
      <c r="G141" s="6"/>
      <c r="H141" s="6"/>
      <c r="I141" s="6"/>
      <c r="J141" s="6"/>
      <c r="Y141" s="154"/>
      <c r="AA141" s="137"/>
      <c r="AB141" s="137"/>
      <c r="AC141" s="137"/>
      <c r="AD141" s="142"/>
      <c r="AE141" s="143">
        <v>252</v>
      </c>
      <c r="AF141" s="143">
        <v>288</v>
      </c>
      <c r="AG141" s="143">
        <v>150</v>
      </c>
      <c r="AH141" s="144" t="s">
        <v>47</v>
      </c>
      <c r="AI141" s="144" t="s">
        <v>48</v>
      </c>
      <c r="AJ141" s="143">
        <v>3.6</v>
      </c>
      <c r="AK141" s="143">
        <v>-108</v>
      </c>
      <c r="AL141" s="141">
        <f t="shared" si="26"/>
        <v>0</v>
      </c>
      <c r="AM141" s="141">
        <f t="shared" si="37"/>
        <v>0</v>
      </c>
      <c r="AN141" s="145">
        <f t="shared" si="27"/>
        <v>0</v>
      </c>
      <c r="AO141" s="141">
        <f t="shared" si="28"/>
        <v>0</v>
      </c>
      <c r="AP141" s="145">
        <f t="shared" si="29"/>
        <v>0</v>
      </c>
      <c r="AQ141" s="146">
        <f t="shared" si="30"/>
        <v>0</v>
      </c>
      <c r="AR141" s="146"/>
      <c r="AS141" s="143"/>
      <c r="AT141" s="150">
        <v>284</v>
      </c>
      <c r="AU141" s="143">
        <v>400</v>
      </c>
      <c r="AV141" s="147">
        <v>450</v>
      </c>
      <c r="AW141" s="147" t="s">
        <v>45</v>
      </c>
      <c r="AX141" s="148">
        <v>3.8666666666666667</v>
      </c>
      <c r="AY141" s="149">
        <v>17.2</v>
      </c>
      <c r="AZ141" s="141">
        <f t="shared" si="31"/>
        <v>0</v>
      </c>
      <c r="BA141" s="141">
        <f t="shared" si="38"/>
        <v>0</v>
      </c>
      <c r="BB141" s="145">
        <f t="shared" si="32"/>
        <v>0</v>
      </c>
      <c r="BC141" s="141">
        <f t="shared" si="33"/>
        <v>0</v>
      </c>
      <c r="BD141" s="145">
        <f t="shared" si="34"/>
        <v>0</v>
      </c>
      <c r="BE141" s="146">
        <f t="shared" si="35"/>
        <v>0</v>
      </c>
      <c r="BF141" s="146"/>
      <c r="BG141" s="146"/>
      <c r="BH141" s="141">
        <v>125</v>
      </c>
      <c r="BI141" s="143">
        <v>200</v>
      </c>
      <c r="BJ141" s="141">
        <v>400</v>
      </c>
      <c r="BK141" s="141" t="s">
        <v>45</v>
      </c>
      <c r="BL141" s="148">
        <v>2.4096385542168677</v>
      </c>
      <c r="BM141" s="149">
        <v>80.722891566265062</v>
      </c>
      <c r="BN141" s="141">
        <f t="shared" si="39"/>
        <v>0</v>
      </c>
      <c r="BO141" s="141">
        <f t="shared" si="40"/>
        <v>0</v>
      </c>
      <c r="BP141" s="145">
        <f t="shared" si="41"/>
        <v>0</v>
      </c>
      <c r="BQ141" s="141">
        <f t="shared" si="42"/>
        <v>0</v>
      </c>
      <c r="BR141" s="145">
        <f t="shared" si="43"/>
        <v>0</v>
      </c>
      <c r="BS141" s="146">
        <f t="shared" si="36"/>
        <v>0</v>
      </c>
    </row>
    <row r="142" spans="7:71" x14ac:dyDescent="0.2">
      <c r="G142" s="6"/>
      <c r="H142" s="6"/>
      <c r="I142" s="6"/>
      <c r="J142" s="6"/>
      <c r="Y142" s="154"/>
      <c r="AA142" s="137"/>
      <c r="AB142" s="137"/>
      <c r="AC142" s="137"/>
      <c r="AD142" s="142"/>
      <c r="AE142" s="143">
        <v>288</v>
      </c>
      <c r="AF142" s="143">
        <v>327</v>
      </c>
      <c r="AG142" s="143">
        <v>150</v>
      </c>
      <c r="AH142" s="144" t="s">
        <v>47</v>
      </c>
      <c r="AI142" s="144" t="s">
        <v>48</v>
      </c>
      <c r="AJ142" s="143">
        <v>3.9</v>
      </c>
      <c r="AK142" s="143">
        <v>-141</v>
      </c>
      <c r="AL142" s="141">
        <f t="shared" si="26"/>
        <v>0</v>
      </c>
      <c r="AM142" s="141">
        <f t="shared" si="37"/>
        <v>0</v>
      </c>
      <c r="AN142" s="145">
        <f t="shared" si="27"/>
        <v>0</v>
      </c>
      <c r="AO142" s="141">
        <f t="shared" si="28"/>
        <v>0</v>
      </c>
      <c r="AP142" s="145">
        <f t="shared" si="29"/>
        <v>0</v>
      </c>
      <c r="AQ142" s="146">
        <f t="shared" si="30"/>
        <v>0</v>
      </c>
      <c r="AR142" s="146"/>
      <c r="AS142" s="143"/>
      <c r="AT142" s="150">
        <v>200</v>
      </c>
      <c r="AU142" s="143">
        <v>259</v>
      </c>
      <c r="AV142" s="147">
        <v>500</v>
      </c>
      <c r="AW142" s="147" t="s">
        <v>45</v>
      </c>
      <c r="AX142" s="148">
        <v>3.4705882352941178</v>
      </c>
      <c r="AY142" s="149">
        <v>75.058823529411768</v>
      </c>
      <c r="AZ142" s="141">
        <f t="shared" si="31"/>
        <v>0</v>
      </c>
      <c r="BA142" s="141">
        <f t="shared" si="38"/>
        <v>0</v>
      </c>
      <c r="BB142" s="145">
        <f t="shared" si="32"/>
        <v>0</v>
      </c>
      <c r="BC142" s="141">
        <f t="shared" si="33"/>
        <v>0</v>
      </c>
      <c r="BD142" s="145">
        <f t="shared" si="34"/>
        <v>0</v>
      </c>
      <c r="BE142" s="146">
        <f t="shared" si="35"/>
        <v>0</v>
      </c>
      <c r="BF142" s="146"/>
      <c r="BG142" s="146"/>
      <c r="BH142" s="141">
        <v>200</v>
      </c>
      <c r="BI142" s="143">
        <v>300</v>
      </c>
      <c r="BJ142" s="141">
        <v>400</v>
      </c>
      <c r="BK142" s="141" t="s">
        <v>45</v>
      </c>
      <c r="BL142" s="148">
        <v>3.8461538461538463</v>
      </c>
      <c r="BM142" s="149">
        <v>9.6153846153846132</v>
      </c>
      <c r="BN142" s="141">
        <f t="shared" si="39"/>
        <v>0</v>
      </c>
      <c r="BO142" s="141">
        <f t="shared" si="40"/>
        <v>0</v>
      </c>
      <c r="BP142" s="145">
        <f t="shared" si="41"/>
        <v>0</v>
      </c>
      <c r="BQ142" s="141">
        <f t="shared" si="42"/>
        <v>0</v>
      </c>
      <c r="BR142" s="145">
        <f t="shared" si="43"/>
        <v>0</v>
      </c>
      <c r="BS142" s="146">
        <f t="shared" si="36"/>
        <v>0</v>
      </c>
    </row>
    <row r="143" spans="7:71" x14ac:dyDescent="0.2">
      <c r="G143" s="6"/>
      <c r="H143" s="6"/>
      <c r="I143" s="6"/>
      <c r="J143" s="6"/>
      <c r="Y143" s="154"/>
      <c r="AA143" s="137"/>
      <c r="AB143" s="137"/>
      <c r="AC143" s="137"/>
      <c r="AD143" s="142"/>
      <c r="AE143" s="143">
        <v>327</v>
      </c>
      <c r="AF143" s="143">
        <v>400</v>
      </c>
      <c r="AG143" s="143">
        <v>150</v>
      </c>
      <c r="AH143" s="144" t="s">
        <v>47</v>
      </c>
      <c r="AI143" s="144" t="s">
        <v>48</v>
      </c>
      <c r="AJ143" s="143">
        <v>4.2939999999999996</v>
      </c>
      <c r="AK143" s="143">
        <v>-188.29400000000001</v>
      </c>
      <c r="AL143" s="141">
        <f t="shared" si="26"/>
        <v>0</v>
      </c>
      <c r="AM143" s="141">
        <f t="shared" si="37"/>
        <v>0</v>
      </c>
      <c r="AN143" s="145">
        <f t="shared" si="27"/>
        <v>0</v>
      </c>
      <c r="AO143" s="141">
        <f t="shared" si="28"/>
        <v>0</v>
      </c>
      <c r="AP143" s="145">
        <f t="shared" si="29"/>
        <v>0</v>
      </c>
      <c r="AQ143" s="146">
        <f t="shared" si="30"/>
        <v>0</v>
      </c>
      <c r="AR143" s="146"/>
      <c r="AS143" s="143"/>
      <c r="AT143" s="150">
        <v>259</v>
      </c>
      <c r="AU143" s="143">
        <v>400</v>
      </c>
      <c r="AV143" s="147">
        <v>500</v>
      </c>
      <c r="AW143" s="147" t="s">
        <v>45</v>
      </c>
      <c r="AX143" s="148">
        <v>3.9166666666666665</v>
      </c>
      <c r="AY143" s="149">
        <v>51.416666666666686</v>
      </c>
      <c r="AZ143" s="141">
        <f t="shared" si="31"/>
        <v>0</v>
      </c>
      <c r="BA143" s="141">
        <f t="shared" si="38"/>
        <v>0</v>
      </c>
      <c r="BB143" s="145">
        <f t="shared" si="32"/>
        <v>0</v>
      </c>
      <c r="BC143" s="141">
        <f t="shared" si="33"/>
        <v>0</v>
      </c>
      <c r="BD143" s="145">
        <f t="shared" si="34"/>
        <v>0</v>
      </c>
      <c r="BE143" s="146">
        <f t="shared" si="35"/>
        <v>0</v>
      </c>
      <c r="BF143" s="146"/>
      <c r="BG143" s="146"/>
      <c r="BH143" s="141">
        <v>300</v>
      </c>
      <c r="BI143" s="143">
        <v>400</v>
      </c>
      <c r="BJ143" s="141">
        <v>400</v>
      </c>
      <c r="BK143" s="141" t="s">
        <v>45</v>
      </c>
      <c r="BL143" s="148">
        <v>4.0816326530612246</v>
      </c>
      <c r="BM143" s="149">
        <v>-8.1632653061224687</v>
      </c>
      <c r="BN143" s="141">
        <f t="shared" si="39"/>
        <v>0</v>
      </c>
      <c r="BO143" s="141">
        <f t="shared" si="40"/>
        <v>0</v>
      </c>
      <c r="BP143" s="145">
        <f t="shared" si="41"/>
        <v>0</v>
      </c>
      <c r="BQ143" s="141">
        <f t="shared" si="42"/>
        <v>0</v>
      </c>
      <c r="BR143" s="145">
        <f t="shared" si="43"/>
        <v>0</v>
      </c>
      <c r="BS143" s="146">
        <f t="shared" si="36"/>
        <v>0</v>
      </c>
    </row>
    <row r="144" spans="7:71" x14ac:dyDescent="0.2">
      <c r="G144" s="6"/>
      <c r="H144" s="6"/>
      <c r="I144" s="6"/>
      <c r="J144" s="6"/>
      <c r="Y144" s="154"/>
      <c r="AA144" s="137"/>
      <c r="AB144" s="137"/>
      <c r="AC144" s="137"/>
      <c r="AD144" s="142"/>
      <c r="AE144" s="143">
        <v>167</v>
      </c>
      <c r="AF144" s="143">
        <v>180</v>
      </c>
      <c r="AG144" s="143">
        <v>200</v>
      </c>
      <c r="AH144" s="144" t="s">
        <v>47</v>
      </c>
      <c r="AI144" s="144" t="s">
        <v>48</v>
      </c>
      <c r="AJ144" s="143">
        <v>2.6</v>
      </c>
      <c r="AK144" s="143">
        <v>-2</v>
      </c>
      <c r="AL144" s="141">
        <f t="shared" si="26"/>
        <v>0</v>
      </c>
      <c r="AM144" s="141">
        <f t="shared" si="37"/>
        <v>0</v>
      </c>
      <c r="AN144" s="145">
        <f t="shared" si="27"/>
        <v>0</v>
      </c>
      <c r="AO144" s="141">
        <f t="shared" si="28"/>
        <v>0</v>
      </c>
      <c r="AP144" s="145">
        <f t="shared" si="29"/>
        <v>0</v>
      </c>
      <c r="AQ144" s="146">
        <f t="shared" si="30"/>
        <v>0</v>
      </c>
      <c r="AR144" s="146"/>
      <c r="AS144" s="143"/>
      <c r="AT144" s="147">
        <v>49</v>
      </c>
      <c r="AU144" s="143">
        <v>101</v>
      </c>
      <c r="AV144" s="147">
        <v>50</v>
      </c>
      <c r="AW144" s="147" t="s">
        <v>47</v>
      </c>
      <c r="AX144" s="148">
        <v>1.6896551724137931</v>
      </c>
      <c r="AY144" s="149">
        <v>-27.413793103448285</v>
      </c>
      <c r="AZ144" s="141">
        <f t="shared" si="31"/>
        <v>0</v>
      </c>
      <c r="BA144" s="141">
        <f t="shared" si="38"/>
        <v>0</v>
      </c>
      <c r="BB144" s="145">
        <f t="shared" si="32"/>
        <v>0</v>
      </c>
      <c r="BC144" s="141">
        <f t="shared" si="33"/>
        <v>0</v>
      </c>
      <c r="BD144" s="145">
        <f t="shared" si="34"/>
        <v>0</v>
      </c>
      <c r="BE144" s="146">
        <f t="shared" si="35"/>
        <v>0</v>
      </c>
      <c r="BF144" s="146"/>
      <c r="BG144" s="146"/>
      <c r="BH144" s="141">
        <v>130</v>
      </c>
      <c r="BI144" s="143">
        <v>200</v>
      </c>
      <c r="BJ144" s="141">
        <v>450</v>
      </c>
      <c r="BK144" s="141" t="s">
        <v>45</v>
      </c>
      <c r="BL144" s="148">
        <v>2.9411764705882355</v>
      </c>
      <c r="BM144" s="149">
        <v>73.529411764705884</v>
      </c>
      <c r="BN144" s="141">
        <f t="shared" si="39"/>
        <v>0</v>
      </c>
      <c r="BO144" s="141">
        <f t="shared" si="40"/>
        <v>0</v>
      </c>
      <c r="BP144" s="145">
        <f t="shared" si="41"/>
        <v>0</v>
      </c>
      <c r="BQ144" s="141">
        <f t="shared" si="42"/>
        <v>0</v>
      </c>
      <c r="BR144" s="145">
        <f t="shared" si="43"/>
        <v>0</v>
      </c>
      <c r="BS144" s="146">
        <f t="shared" si="36"/>
        <v>0</v>
      </c>
    </row>
    <row r="145" spans="7:71" x14ac:dyDescent="0.2">
      <c r="G145" s="6"/>
      <c r="H145" s="6"/>
      <c r="I145" s="6"/>
      <c r="J145" s="6"/>
      <c r="Y145" s="154"/>
      <c r="AA145" s="137"/>
      <c r="AB145" s="137"/>
      <c r="AC145" s="137"/>
      <c r="AD145" s="142"/>
      <c r="AE145" s="143">
        <v>180</v>
      </c>
      <c r="AF145" s="143">
        <v>282</v>
      </c>
      <c r="AG145" s="143">
        <v>200</v>
      </c>
      <c r="AH145" s="144" t="s">
        <v>47</v>
      </c>
      <c r="AI145" s="144" t="s">
        <v>48</v>
      </c>
      <c r="AJ145" s="143">
        <v>3.4</v>
      </c>
      <c r="AK145" s="143">
        <v>-58</v>
      </c>
      <c r="AL145" s="141">
        <f t="shared" si="26"/>
        <v>0</v>
      </c>
      <c r="AM145" s="141">
        <f t="shared" si="37"/>
        <v>0</v>
      </c>
      <c r="AN145" s="145">
        <f t="shared" si="27"/>
        <v>0</v>
      </c>
      <c r="AO145" s="141">
        <f t="shared" si="28"/>
        <v>0</v>
      </c>
      <c r="AP145" s="145">
        <f t="shared" si="29"/>
        <v>0</v>
      </c>
      <c r="AQ145" s="146">
        <f t="shared" si="30"/>
        <v>0</v>
      </c>
      <c r="AR145" s="146"/>
      <c r="AS145" s="143"/>
      <c r="AT145" s="150">
        <v>101</v>
      </c>
      <c r="AU145" s="143">
        <v>199</v>
      </c>
      <c r="AV145" s="147">
        <v>50</v>
      </c>
      <c r="AW145" s="147" t="s">
        <v>47</v>
      </c>
      <c r="AX145" s="148">
        <v>3.0625</v>
      </c>
      <c r="AY145" s="149">
        <v>-131.75</v>
      </c>
      <c r="AZ145" s="141">
        <f t="shared" si="31"/>
        <v>0</v>
      </c>
      <c r="BA145" s="141">
        <f t="shared" si="38"/>
        <v>0</v>
      </c>
      <c r="BB145" s="145">
        <f t="shared" si="32"/>
        <v>0</v>
      </c>
      <c r="BC145" s="141">
        <f t="shared" si="33"/>
        <v>0</v>
      </c>
      <c r="BD145" s="145">
        <f t="shared" si="34"/>
        <v>0</v>
      </c>
      <c r="BE145" s="146">
        <f t="shared" si="35"/>
        <v>0</v>
      </c>
      <c r="BF145" s="146"/>
      <c r="BG145" s="146"/>
      <c r="BH145" s="141">
        <v>200</v>
      </c>
      <c r="BI145" s="143">
        <v>300</v>
      </c>
      <c r="BJ145" s="141">
        <v>450</v>
      </c>
      <c r="BK145" s="141" t="s">
        <v>45</v>
      </c>
      <c r="BL145" s="148">
        <v>4.1237113402061851</v>
      </c>
      <c r="BM145" s="149">
        <v>22.680412371134025</v>
      </c>
      <c r="BN145" s="141">
        <f t="shared" si="39"/>
        <v>0</v>
      </c>
      <c r="BO145" s="141">
        <f t="shared" si="40"/>
        <v>0</v>
      </c>
      <c r="BP145" s="145">
        <f t="shared" si="41"/>
        <v>0</v>
      </c>
      <c r="BQ145" s="141">
        <f t="shared" si="42"/>
        <v>0</v>
      </c>
      <c r="BR145" s="145">
        <f t="shared" si="43"/>
        <v>0</v>
      </c>
      <c r="BS145" s="146">
        <f t="shared" si="36"/>
        <v>0</v>
      </c>
    </row>
    <row r="146" spans="7:71" x14ac:dyDescent="0.2">
      <c r="G146" s="6"/>
      <c r="H146" s="6"/>
      <c r="I146" s="6"/>
      <c r="J146" s="6"/>
      <c r="Y146" s="154"/>
      <c r="AA146" s="137"/>
      <c r="AB146" s="137"/>
      <c r="AC146" s="137"/>
      <c r="AD146" s="142"/>
      <c r="AE146" s="143">
        <v>282</v>
      </c>
      <c r="AF146" s="143">
        <v>320</v>
      </c>
      <c r="AG146" s="143">
        <v>200</v>
      </c>
      <c r="AH146" s="144" t="s">
        <v>47</v>
      </c>
      <c r="AI146" s="144" t="s">
        <v>48</v>
      </c>
      <c r="AJ146" s="143">
        <v>3.8</v>
      </c>
      <c r="AK146" s="143">
        <v>-98</v>
      </c>
      <c r="AL146" s="141">
        <f t="shared" si="26"/>
        <v>0</v>
      </c>
      <c r="AM146" s="141">
        <f t="shared" si="37"/>
        <v>0</v>
      </c>
      <c r="AN146" s="145">
        <f t="shared" si="27"/>
        <v>0</v>
      </c>
      <c r="AO146" s="141">
        <f t="shared" si="28"/>
        <v>0</v>
      </c>
      <c r="AP146" s="145">
        <f t="shared" si="29"/>
        <v>0</v>
      </c>
      <c r="AQ146" s="146">
        <f t="shared" si="30"/>
        <v>0</v>
      </c>
      <c r="AR146" s="146"/>
      <c r="AS146" s="143"/>
      <c r="AT146" s="150">
        <v>199</v>
      </c>
      <c r="AU146" s="143">
        <v>300</v>
      </c>
      <c r="AV146" s="147">
        <v>50</v>
      </c>
      <c r="AW146" s="147" t="s">
        <v>47</v>
      </c>
      <c r="AX146" s="148">
        <v>3.6071428571428572</v>
      </c>
      <c r="AY146" s="149">
        <v>-190.57142857142856</v>
      </c>
      <c r="AZ146" s="141">
        <f t="shared" si="31"/>
        <v>0</v>
      </c>
      <c r="BA146" s="141">
        <f t="shared" si="38"/>
        <v>0</v>
      </c>
      <c r="BB146" s="145">
        <f t="shared" si="32"/>
        <v>0</v>
      </c>
      <c r="BC146" s="141">
        <f t="shared" si="33"/>
        <v>0</v>
      </c>
      <c r="BD146" s="145">
        <f t="shared" si="34"/>
        <v>0</v>
      </c>
      <c r="BE146" s="146">
        <f t="shared" si="35"/>
        <v>0</v>
      </c>
      <c r="BF146" s="146"/>
      <c r="BG146" s="146"/>
      <c r="BH146" s="141">
        <v>300</v>
      </c>
      <c r="BI146" s="143">
        <v>400</v>
      </c>
      <c r="BJ146" s="141">
        <v>450</v>
      </c>
      <c r="BK146" s="141" t="s">
        <v>45</v>
      </c>
      <c r="BL146" s="148">
        <v>4.3290043290043299</v>
      </c>
      <c r="BM146" s="149">
        <v>8.87445887445881</v>
      </c>
      <c r="BN146" s="141">
        <f t="shared" si="39"/>
        <v>0</v>
      </c>
      <c r="BO146" s="141">
        <f t="shared" si="40"/>
        <v>0</v>
      </c>
      <c r="BP146" s="145">
        <f t="shared" si="41"/>
        <v>0</v>
      </c>
      <c r="BQ146" s="141">
        <f t="shared" si="42"/>
        <v>0</v>
      </c>
      <c r="BR146" s="145">
        <f t="shared" si="43"/>
        <v>0</v>
      </c>
      <c r="BS146" s="146">
        <f t="shared" si="36"/>
        <v>0</v>
      </c>
    </row>
    <row r="147" spans="7:71" x14ac:dyDescent="0.2">
      <c r="G147" s="6"/>
      <c r="H147" s="6"/>
      <c r="I147" s="6"/>
      <c r="J147" s="6"/>
      <c r="Y147" s="154"/>
      <c r="AA147" s="137"/>
      <c r="AB147" s="137"/>
      <c r="AC147" s="137"/>
      <c r="AD147" s="142"/>
      <c r="AE147" s="143">
        <v>320</v>
      </c>
      <c r="AF147" s="143">
        <v>400</v>
      </c>
      <c r="AG147" s="143">
        <v>200</v>
      </c>
      <c r="AH147" s="144" t="s">
        <v>47</v>
      </c>
      <c r="AI147" s="144" t="s">
        <v>48</v>
      </c>
      <c r="AJ147" s="143">
        <v>4</v>
      </c>
      <c r="AK147" s="143">
        <v>-120</v>
      </c>
      <c r="AL147" s="141">
        <f t="shared" si="26"/>
        <v>0</v>
      </c>
      <c r="AM147" s="141">
        <f t="shared" si="37"/>
        <v>0</v>
      </c>
      <c r="AN147" s="145">
        <f t="shared" si="27"/>
        <v>0</v>
      </c>
      <c r="AO147" s="141">
        <f t="shared" si="28"/>
        <v>0</v>
      </c>
      <c r="AP147" s="145">
        <f t="shared" si="29"/>
        <v>0</v>
      </c>
      <c r="AQ147" s="146">
        <f t="shared" si="30"/>
        <v>0</v>
      </c>
      <c r="AR147" s="146"/>
      <c r="AS147" s="143"/>
      <c r="AT147" s="150">
        <v>300</v>
      </c>
      <c r="AU147" s="143">
        <v>400</v>
      </c>
      <c r="AV147" s="147">
        <v>50</v>
      </c>
      <c r="AW147" s="147" t="s">
        <v>47</v>
      </c>
      <c r="AX147" s="148">
        <v>4.166666666666667</v>
      </c>
      <c r="AY147" s="149">
        <v>-266.66666666666674</v>
      </c>
      <c r="AZ147" s="141">
        <f t="shared" si="31"/>
        <v>0</v>
      </c>
      <c r="BA147" s="141">
        <f t="shared" si="38"/>
        <v>0</v>
      </c>
      <c r="BB147" s="145">
        <f t="shared" si="32"/>
        <v>0</v>
      </c>
      <c r="BC147" s="141">
        <f t="shared" si="33"/>
        <v>0</v>
      </c>
      <c r="BD147" s="145">
        <f t="shared" si="34"/>
        <v>0</v>
      </c>
      <c r="BE147" s="146">
        <f t="shared" si="35"/>
        <v>0</v>
      </c>
      <c r="BF147" s="146"/>
      <c r="BG147" s="146"/>
      <c r="BH147" s="141">
        <v>199</v>
      </c>
      <c r="BI147" s="143">
        <v>300</v>
      </c>
      <c r="BJ147" s="141">
        <v>500</v>
      </c>
      <c r="BK147" s="141" t="s">
        <v>45</v>
      </c>
      <c r="BL147" s="148">
        <v>3.053435114503817</v>
      </c>
      <c r="BM147" s="149">
        <v>111.45038167938931</v>
      </c>
      <c r="BN147" s="141">
        <f t="shared" si="39"/>
        <v>0</v>
      </c>
      <c r="BO147" s="141">
        <f t="shared" si="40"/>
        <v>0</v>
      </c>
      <c r="BP147" s="145">
        <f t="shared" si="41"/>
        <v>0</v>
      </c>
      <c r="BQ147" s="141">
        <f t="shared" si="42"/>
        <v>0</v>
      </c>
      <c r="BR147" s="145">
        <f t="shared" si="43"/>
        <v>0</v>
      </c>
      <c r="BS147" s="146">
        <f t="shared" si="36"/>
        <v>0</v>
      </c>
    </row>
    <row r="148" spans="7:71" x14ac:dyDescent="0.2">
      <c r="G148" s="6"/>
      <c r="H148" s="6"/>
      <c r="I148" s="6"/>
      <c r="J148" s="6"/>
      <c r="Y148" s="154"/>
      <c r="AA148" s="137"/>
      <c r="AB148" s="137"/>
      <c r="AC148" s="137"/>
      <c r="AD148" s="142"/>
      <c r="AE148" s="143">
        <v>187</v>
      </c>
      <c r="AF148" s="143">
        <v>200</v>
      </c>
      <c r="AG148" s="143">
        <v>250</v>
      </c>
      <c r="AH148" s="144" t="s">
        <v>47</v>
      </c>
      <c r="AI148" s="144" t="s">
        <v>48</v>
      </c>
      <c r="AJ148" s="143">
        <v>2.6</v>
      </c>
      <c r="AK148" s="143">
        <v>18</v>
      </c>
      <c r="AL148" s="141">
        <f t="shared" si="26"/>
        <v>0</v>
      </c>
      <c r="AM148" s="141">
        <f t="shared" si="37"/>
        <v>0</v>
      </c>
      <c r="AN148" s="145">
        <f t="shared" si="27"/>
        <v>0</v>
      </c>
      <c r="AO148" s="141">
        <f t="shared" si="28"/>
        <v>0</v>
      </c>
      <c r="AP148" s="145">
        <f t="shared" si="29"/>
        <v>0</v>
      </c>
      <c r="AQ148" s="146">
        <f t="shared" si="30"/>
        <v>0</v>
      </c>
      <c r="AR148" s="146"/>
      <c r="AS148" s="143"/>
      <c r="AT148" s="147">
        <v>49</v>
      </c>
      <c r="AU148" s="143">
        <v>101</v>
      </c>
      <c r="AV148" s="147">
        <v>100</v>
      </c>
      <c r="AW148" s="147" t="s">
        <v>47</v>
      </c>
      <c r="AX148" s="148">
        <v>1.6333333333333333</v>
      </c>
      <c r="AY148" s="149">
        <v>-18.233333333333334</v>
      </c>
      <c r="AZ148" s="141">
        <f t="shared" si="31"/>
        <v>0</v>
      </c>
      <c r="BA148" s="141">
        <f t="shared" si="38"/>
        <v>0</v>
      </c>
      <c r="BB148" s="145">
        <f t="shared" si="32"/>
        <v>0</v>
      </c>
      <c r="BC148" s="141">
        <f t="shared" si="33"/>
        <v>0</v>
      </c>
      <c r="BD148" s="145">
        <f t="shared" si="34"/>
        <v>0</v>
      </c>
      <c r="BE148" s="146">
        <f t="shared" si="35"/>
        <v>0</v>
      </c>
      <c r="BF148" s="146"/>
      <c r="BG148" s="146"/>
      <c r="BH148" s="141">
        <v>300</v>
      </c>
      <c r="BI148" s="143">
        <v>400</v>
      </c>
      <c r="BJ148" s="141">
        <v>500</v>
      </c>
      <c r="BK148" s="141" t="s">
        <v>45</v>
      </c>
      <c r="BL148" s="148">
        <v>3.7593984962406024</v>
      </c>
      <c r="BM148" s="149">
        <v>67.857142857142804</v>
      </c>
      <c r="BN148" s="141">
        <f t="shared" si="39"/>
        <v>0</v>
      </c>
      <c r="BO148" s="141">
        <f t="shared" si="40"/>
        <v>0</v>
      </c>
      <c r="BP148" s="145">
        <f t="shared" si="41"/>
        <v>0</v>
      </c>
      <c r="BQ148" s="141">
        <f t="shared" si="42"/>
        <v>0</v>
      </c>
      <c r="BR148" s="145">
        <f t="shared" si="43"/>
        <v>0</v>
      </c>
      <c r="BS148" s="146">
        <f t="shared" si="36"/>
        <v>0</v>
      </c>
    </row>
    <row r="149" spans="7:71" x14ac:dyDescent="0.2">
      <c r="G149" s="6"/>
      <c r="H149" s="6"/>
      <c r="I149" s="6"/>
      <c r="J149" s="6"/>
      <c r="Y149" s="154"/>
      <c r="AA149" s="137"/>
      <c r="AB149" s="137"/>
      <c r="AC149" s="137"/>
      <c r="AD149" s="142"/>
      <c r="AE149" s="143">
        <v>200</v>
      </c>
      <c r="AF149" s="143">
        <v>275</v>
      </c>
      <c r="AG149" s="143">
        <v>250</v>
      </c>
      <c r="AH149" s="144" t="s">
        <v>47</v>
      </c>
      <c r="AI149" s="144" t="s">
        <v>48</v>
      </c>
      <c r="AJ149" s="143">
        <v>3.75</v>
      </c>
      <c r="AK149" s="143">
        <v>-62.5</v>
      </c>
      <c r="AL149" s="141">
        <f t="shared" si="26"/>
        <v>0</v>
      </c>
      <c r="AM149" s="141">
        <f t="shared" si="37"/>
        <v>0</v>
      </c>
      <c r="AN149" s="145">
        <f t="shared" si="27"/>
        <v>0</v>
      </c>
      <c r="AO149" s="141">
        <f t="shared" si="28"/>
        <v>0</v>
      </c>
      <c r="AP149" s="145">
        <f t="shared" si="29"/>
        <v>0</v>
      </c>
      <c r="AQ149" s="146">
        <f t="shared" si="30"/>
        <v>0</v>
      </c>
      <c r="AR149" s="146"/>
      <c r="AS149" s="143"/>
      <c r="AT149" s="150">
        <v>101</v>
      </c>
      <c r="AU149" s="143">
        <v>200</v>
      </c>
      <c r="AV149" s="147">
        <v>100</v>
      </c>
      <c r="AW149" s="147" t="s">
        <v>47</v>
      </c>
      <c r="AX149" s="148">
        <v>3</v>
      </c>
      <c r="AY149" s="149">
        <v>-118</v>
      </c>
      <c r="AZ149" s="141">
        <f t="shared" si="31"/>
        <v>0</v>
      </c>
      <c r="BA149" s="141">
        <f t="shared" si="38"/>
        <v>0</v>
      </c>
      <c r="BB149" s="145">
        <f t="shared" si="32"/>
        <v>0</v>
      </c>
      <c r="BC149" s="141">
        <f t="shared" si="33"/>
        <v>0</v>
      </c>
      <c r="BD149" s="145">
        <f t="shared" si="34"/>
        <v>0</v>
      </c>
      <c r="BE149" s="146">
        <f t="shared" si="35"/>
        <v>0</v>
      </c>
      <c r="BF149" s="146"/>
      <c r="BG149" s="146"/>
      <c r="BH149" s="141">
        <v>49</v>
      </c>
      <c r="BI149" s="143">
        <v>101</v>
      </c>
      <c r="BJ149" s="141">
        <v>50</v>
      </c>
      <c r="BK149" s="141" t="s">
        <v>47</v>
      </c>
      <c r="BL149" s="148">
        <v>1.8888888888888888</v>
      </c>
      <c r="BM149" s="149">
        <v>-38.777777777777771</v>
      </c>
      <c r="BN149" s="141">
        <f t="shared" si="39"/>
        <v>0</v>
      </c>
      <c r="BO149" s="141">
        <f t="shared" si="40"/>
        <v>0</v>
      </c>
      <c r="BP149" s="145">
        <f t="shared" si="41"/>
        <v>0</v>
      </c>
      <c r="BQ149" s="141">
        <f t="shared" si="42"/>
        <v>0</v>
      </c>
      <c r="BR149" s="145">
        <f t="shared" si="43"/>
        <v>0</v>
      </c>
      <c r="BS149" s="146">
        <f t="shared" si="36"/>
        <v>0</v>
      </c>
    </row>
    <row r="150" spans="7:71" x14ac:dyDescent="0.2">
      <c r="G150" s="6"/>
      <c r="H150" s="6"/>
      <c r="I150" s="6"/>
      <c r="J150" s="6"/>
      <c r="Y150" s="154"/>
      <c r="AA150" s="137"/>
      <c r="AB150" s="137"/>
      <c r="AC150" s="137"/>
      <c r="AD150" s="142"/>
      <c r="AE150" s="143">
        <v>275</v>
      </c>
      <c r="AF150" s="143">
        <v>353</v>
      </c>
      <c r="AG150" s="143">
        <v>250</v>
      </c>
      <c r="AH150" s="144" t="s">
        <v>47</v>
      </c>
      <c r="AI150" s="144" t="s">
        <v>48</v>
      </c>
      <c r="AJ150" s="143">
        <v>3.9</v>
      </c>
      <c r="AK150" s="143">
        <v>-76</v>
      </c>
      <c r="AL150" s="141">
        <f t="shared" ref="AL150:AL213" si="44">IF(AND(AG150-$D$10&lt;25,$D$10-AG150&lt;=25),1,0)</f>
        <v>0</v>
      </c>
      <c r="AM150" s="141">
        <f t="shared" si="37"/>
        <v>0</v>
      </c>
      <c r="AN150" s="145">
        <f t="shared" ref="AN150:AN213" si="45">($C$10-AK150)/AJ150*AM150*AL150</f>
        <v>0</v>
      </c>
      <c r="AO150" s="141">
        <f t="shared" ref="AO150:AO213" si="46">IF(AND(AG150-$D$10&lt;50,$D$10-AG150&lt;=50),1,0)</f>
        <v>0</v>
      </c>
      <c r="AP150" s="145">
        <f t="shared" ref="AP150:AP213" si="47">($C$10-AK150)/AJ150*AM150*AO150</f>
        <v>0</v>
      </c>
      <c r="AQ150" s="146">
        <f t="shared" ref="AQ150:AQ213" si="48">IF(AND(AG150-$D$10&lt;50,$D$10-AG150&lt;=50),IF($D$10-AG150&lt;=50,ABS(($D$10-AG150)/50*AL150*AM150),0),0)</f>
        <v>0</v>
      </c>
      <c r="AR150" s="146"/>
      <c r="AS150" s="143"/>
      <c r="AT150" s="150">
        <v>200</v>
      </c>
      <c r="AU150" s="143">
        <v>303</v>
      </c>
      <c r="AV150" s="147">
        <v>100</v>
      </c>
      <c r="AW150" s="147" t="s">
        <v>47</v>
      </c>
      <c r="AX150" s="148">
        <v>3.8148148148148149</v>
      </c>
      <c r="AY150" s="149">
        <v>-204.37037037037038</v>
      </c>
      <c r="AZ150" s="141">
        <f t="shared" ref="AZ150:AZ213" si="49">IF(AND(AV150-$D$10&lt;25,$D$10-AV150&lt;=25),1,0)</f>
        <v>0</v>
      </c>
      <c r="BA150" s="141">
        <f t="shared" si="38"/>
        <v>0</v>
      </c>
      <c r="BB150" s="145">
        <f t="shared" ref="BB150:BB213" si="50">($C$10-AY150)/AX150*BA150*AZ150</f>
        <v>0</v>
      </c>
      <c r="BC150" s="141">
        <f t="shared" ref="BC150:BC213" si="51">IF(AND(AV150-$D$10&lt;50,$D$10-AV150&lt;=50),1,0)</f>
        <v>0</v>
      </c>
      <c r="BD150" s="145">
        <f t="shared" ref="BD150:BD213" si="52">($C$10-AY150)/AX150*BA150*BC150</f>
        <v>0</v>
      </c>
      <c r="BE150" s="146">
        <f t="shared" ref="BE150:BE213" si="53">IF(AND(AV150-$D$10&lt;50,$D$10-AV150&lt;=50),IF($D$10-AV150&lt;=50,ABS(($D$10-AV150)/50*AZ150*BA150),0),0)</f>
        <v>0</v>
      </c>
      <c r="BF150" s="146"/>
      <c r="BG150" s="146"/>
      <c r="BH150" s="141">
        <v>101</v>
      </c>
      <c r="BI150" s="143">
        <v>200</v>
      </c>
      <c r="BJ150" s="141">
        <v>50</v>
      </c>
      <c r="BK150" s="141" t="s">
        <v>47</v>
      </c>
      <c r="BL150" s="148">
        <v>2.9117647058823528</v>
      </c>
      <c r="BM150" s="149">
        <v>-114.47058823529412</v>
      </c>
      <c r="BN150" s="141">
        <f t="shared" si="39"/>
        <v>0</v>
      </c>
      <c r="BO150" s="141">
        <f t="shared" si="40"/>
        <v>0</v>
      </c>
      <c r="BP150" s="145">
        <f t="shared" si="41"/>
        <v>0</v>
      </c>
      <c r="BQ150" s="141">
        <f t="shared" si="42"/>
        <v>0</v>
      </c>
      <c r="BR150" s="145">
        <f t="shared" si="43"/>
        <v>0</v>
      </c>
      <c r="BS150" s="146">
        <f t="shared" ref="BS150:BS213" si="54">IF(AND(BJ150-$D$10&lt;50,$D$10-BJ150&lt;=50),IF($D$10-BJ150&lt;=50,ABS(($D$10-BJ150)/50*BN150*BO150),0),0)</f>
        <v>0</v>
      </c>
    </row>
    <row r="151" spans="7:71" x14ac:dyDescent="0.2">
      <c r="G151" s="6"/>
      <c r="H151" s="6"/>
      <c r="I151" s="6"/>
      <c r="J151" s="6"/>
      <c r="Y151" s="154"/>
      <c r="AA151" s="137"/>
      <c r="AB151" s="137"/>
      <c r="AC151" s="137"/>
      <c r="AD151" s="142"/>
      <c r="AE151" s="143">
        <v>353</v>
      </c>
      <c r="AF151" s="143">
        <v>400</v>
      </c>
      <c r="AG151" s="143">
        <v>250</v>
      </c>
      <c r="AH151" s="144" t="s">
        <v>47</v>
      </c>
      <c r="AI151" s="144" t="s">
        <v>48</v>
      </c>
      <c r="AJ151" s="143">
        <v>4.7</v>
      </c>
      <c r="AK151" s="143">
        <v>-164</v>
      </c>
      <c r="AL151" s="141">
        <f t="shared" si="44"/>
        <v>0</v>
      </c>
      <c r="AM151" s="141">
        <f t="shared" ref="AM151:AM214" si="55">IF(AND(AND($C$10&gt;AF151,$C$10&lt;AD151),AND($D$10&gt;=250,$D$10&lt;=300)),IF(AND($C$10&gt;AE151,$C$10&lt;=AD151),1,0),IF(AND($C$10&gt;AE151,$C$10&lt;=AF151),1,0))</f>
        <v>0</v>
      </c>
      <c r="AN151" s="145">
        <f t="shared" si="45"/>
        <v>0</v>
      </c>
      <c r="AO151" s="141">
        <f t="shared" si="46"/>
        <v>0</v>
      </c>
      <c r="AP151" s="145">
        <f t="shared" si="47"/>
        <v>0</v>
      </c>
      <c r="AQ151" s="146">
        <f t="shared" si="48"/>
        <v>0</v>
      </c>
      <c r="AR151" s="146"/>
      <c r="AS151" s="143"/>
      <c r="AT151" s="150">
        <v>303</v>
      </c>
      <c r="AU151" s="143">
        <v>400</v>
      </c>
      <c r="AV151" s="147">
        <v>100</v>
      </c>
      <c r="AW151" s="147" t="s">
        <v>47</v>
      </c>
      <c r="AX151" s="148">
        <v>3.88</v>
      </c>
      <c r="AY151" s="149">
        <v>-213.04</v>
      </c>
      <c r="AZ151" s="141">
        <f t="shared" si="49"/>
        <v>0</v>
      </c>
      <c r="BA151" s="141">
        <f t="shared" ref="BA151:BA214" si="56">IF(AND(AND($C$10&gt;AU151,$C$10&lt;AS151),AND($D$10&gt;=250,$D$10&lt;=300)),IF(AND($C$10&gt;AT151,$C$10&lt;=AS151),1,0),IF(AND($C$10&gt;AT151,$C$10&lt;=AU151),1,0))</f>
        <v>0</v>
      </c>
      <c r="BB151" s="145">
        <f t="shared" si="50"/>
        <v>0</v>
      </c>
      <c r="BC151" s="141">
        <f t="shared" si="51"/>
        <v>0</v>
      </c>
      <c r="BD151" s="145">
        <f t="shared" si="52"/>
        <v>0</v>
      </c>
      <c r="BE151" s="146">
        <f t="shared" si="53"/>
        <v>0</v>
      </c>
      <c r="BF151" s="146"/>
      <c r="BG151" s="146"/>
      <c r="BH151" s="141">
        <v>200</v>
      </c>
      <c r="BI151" s="143">
        <v>302</v>
      </c>
      <c r="BJ151" s="141">
        <v>50</v>
      </c>
      <c r="BK151" s="141" t="s">
        <v>47</v>
      </c>
      <c r="BL151" s="148">
        <v>3.6428571428571428</v>
      </c>
      <c r="BM151" s="149">
        <v>-193.42857142857144</v>
      </c>
      <c r="BN151" s="141">
        <f t="shared" ref="BN151:BN214" si="57">IF(AND(BJ151-$D$10&lt;25,$D$10-BJ151&lt;=25),1,0)</f>
        <v>0</v>
      </c>
      <c r="BO151" s="141">
        <f t="shared" ref="BO151:BO214" si="58">IF(AND(AND($C$10&gt;BI151,$C$10&lt;BG151),AND($D$10&gt;=250,$D$10&lt;=300)),IF(AND($C$10&gt;BH151,$C$10&lt;=BG151),1,0),IF(AND($C$10&gt;BH151,$C$10&lt;=BI151),1,0))</f>
        <v>0</v>
      </c>
      <c r="BP151" s="145">
        <f t="shared" ref="BP151:BP214" si="59">($C$10-BM151)/BL151*BO151*BN151</f>
        <v>0</v>
      </c>
      <c r="BQ151" s="141">
        <f t="shared" ref="BQ151:BQ214" si="60">IF(AND(BJ151-$D$10&lt;50,$D$10-BJ151&lt;=50),1,0)</f>
        <v>0</v>
      </c>
      <c r="BR151" s="145">
        <f t="shared" ref="BR151:BR214" si="61">($C$10-BM151)/BL151*BO151*BQ151</f>
        <v>0</v>
      </c>
      <c r="BS151" s="146">
        <f t="shared" si="54"/>
        <v>0</v>
      </c>
    </row>
    <row r="152" spans="7:71" x14ac:dyDescent="0.2">
      <c r="G152" s="6"/>
      <c r="H152" s="6"/>
      <c r="I152" s="6"/>
      <c r="J152" s="6"/>
      <c r="Y152" s="154"/>
      <c r="AA152" s="137"/>
      <c r="AB152" s="137"/>
      <c r="AC152" s="137"/>
      <c r="AD152" s="142"/>
      <c r="AE152" s="143">
        <v>200</v>
      </c>
      <c r="AF152" s="143">
        <v>253</v>
      </c>
      <c r="AG152" s="143">
        <v>300</v>
      </c>
      <c r="AH152" s="144" t="s">
        <v>47</v>
      </c>
      <c r="AI152" s="144" t="s">
        <v>48</v>
      </c>
      <c r="AJ152" s="143">
        <v>3.5329999999999999</v>
      </c>
      <c r="AK152" s="143">
        <v>-29.666</v>
      </c>
      <c r="AL152" s="141">
        <f t="shared" si="44"/>
        <v>0</v>
      </c>
      <c r="AM152" s="141">
        <f t="shared" si="55"/>
        <v>0</v>
      </c>
      <c r="AN152" s="145">
        <f t="shared" si="45"/>
        <v>0</v>
      </c>
      <c r="AO152" s="141">
        <f t="shared" si="46"/>
        <v>0</v>
      </c>
      <c r="AP152" s="145">
        <f t="shared" si="47"/>
        <v>0</v>
      </c>
      <c r="AQ152" s="146">
        <f t="shared" si="48"/>
        <v>0</v>
      </c>
      <c r="AR152" s="146"/>
      <c r="AS152" s="143"/>
      <c r="AT152" s="147">
        <v>49</v>
      </c>
      <c r="AU152" s="143">
        <v>100</v>
      </c>
      <c r="AV152" s="147">
        <v>150</v>
      </c>
      <c r="AW152" s="147" t="s">
        <v>47</v>
      </c>
      <c r="AX152" s="148">
        <v>1.7857142857142858</v>
      </c>
      <c r="AY152" s="149">
        <v>-16.071428571428569</v>
      </c>
      <c r="AZ152" s="141">
        <f t="shared" si="49"/>
        <v>0</v>
      </c>
      <c r="BA152" s="141">
        <f t="shared" si="56"/>
        <v>0</v>
      </c>
      <c r="BB152" s="145">
        <f t="shared" si="50"/>
        <v>0</v>
      </c>
      <c r="BC152" s="141">
        <f t="shared" si="51"/>
        <v>0</v>
      </c>
      <c r="BD152" s="145">
        <f t="shared" si="52"/>
        <v>0</v>
      </c>
      <c r="BE152" s="146">
        <f t="shared" si="53"/>
        <v>0</v>
      </c>
      <c r="BF152" s="146"/>
      <c r="BG152" s="146"/>
      <c r="BH152" s="141">
        <v>302</v>
      </c>
      <c r="BI152" s="143">
        <v>400</v>
      </c>
      <c r="BJ152" s="141">
        <v>50</v>
      </c>
      <c r="BK152" s="141" t="s">
        <v>47</v>
      </c>
      <c r="BL152" s="148">
        <v>4.4545454545454541</v>
      </c>
      <c r="BM152" s="149">
        <v>-303.81818181818176</v>
      </c>
      <c r="BN152" s="141">
        <f t="shared" si="57"/>
        <v>0</v>
      </c>
      <c r="BO152" s="141">
        <f t="shared" si="58"/>
        <v>0</v>
      </c>
      <c r="BP152" s="145">
        <f t="shared" si="59"/>
        <v>0</v>
      </c>
      <c r="BQ152" s="141">
        <f t="shared" si="60"/>
        <v>0</v>
      </c>
      <c r="BR152" s="145">
        <f t="shared" si="61"/>
        <v>0</v>
      </c>
      <c r="BS152" s="146">
        <f t="shared" si="54"/>
        <v>0</v>
      </c>
    </row>
    <row r="153" spans="7:71" x14ac:dyDescent="0.2">
      <c r="G153" s="6"/>
      <c r="H153" s="6"/>
      <c r="I153" s="6"/>
      <c r="J153" s="6"/>
      <c r="Y153" s="154"/>
      <c r="AA153" s="137"/>
      <c r="AB153" s="137"/>
      <c r="AC153" s="137"/>
      <c r="AD153" s="142"/>
      <c r="AE153" s="143">
        <v>253</v>
      </c>
      <c r="AF153" s="143">
        <v>331</v>
      </c>
      <c r="AG153" s="143">
        <v>300</v>
      </c>
      <c r="AH153" s="144" t="s">
        <v>47</v>
      </c>
      <c r="AI153" s="144" t="s">
        <v>48</v>
      </c>
      <c r="AJ153" s="143">
        <v>3.9</v>
      </c>
      <c r="AK153" s="143">
        <v>-59</v>
      </c>
      <c r="AL153" s="141">
        <f t="shared" si="44"/>
        <v>0</v>
      </c>
      <c r="AM153" s="141">
        <f t="shared" si="55"/>
        <v>0</v>
      </c>
      <c r="AN153" s="145">
        <f t="shared" si="45"/>
        <v>0</v>
      </c>
      <c r="AO153" s="141">
        <f t="shared" si="46"/>
        <v>0</v>
      </c>
      <c r="AP153" s="145">
        <f t="shared" si="47"/>
        <v>0</v>
      </c>
      <c r="AQ153" s="146">
        <f t="shared" si="48"/>
        <v>0</v>
      </c>
      <c r="AR153" s="146"/>
      <c r="AS153" s="143"/>
      <c r="AT153" s="150">
        <v>100</v>
      </c>
      <c r="AU153" s="143">
        <v>198</v>
      </c>
      <c r="AV153" s="147">
        <v>150</v>
      </c>
      <c r="AW153" s="147" t="s">
        <v>47</v>
      </c>
      <c r="AX153" s="148">
        <v>2.8</v>
      </c>
      <c r="AY153" s="149">
        <v>-82</v>
      </c>
      <c r="AZ153" s="141">
        <f t="shared" si="49"/>
        <v>0</v>
      </c>
      <c r="BA153" s="141">
        <f t="shared" si="56"/>
        <v>0</v>
      </c>
      <c r="BB153" s="145">
        <f t="shared" si="50"/>
        <v>0</v>
      </c>
      <c r="BC153" s="141">
        <f t="shared" si="51"/>
        <v>0</v>
      </c>
      <c r="BD153" s="145">
        <f t="shared" si="52"/>
        <v>0</v>
      </c>
      <c r="BE153" s="146">
        <f t="shared" si="53"/>
        <v>0</v>
      </c>
      <c r="BF153" s="146"/>
      <c r="BG153" s="146"/>
      <c r="BH153" s="141">
        <v>49</v>
      </c>
      <c r="BI153" s="143">
        <v>100</v>
      </c>
      <c r="BJ153" s="141">
        <v>100</v>
      </c>
      <c r="BK153" s="141" t="s">
        <v>47</v>
      </c>
      <c r="BL153" s="148">
        <v>2.4285714285714284</v>
      </c>
      <c r="BM153" s="149">
        <v>-55.428571428571416</v>
      </c>
      <c r="BN153" s="141">
        <f t="shared" si="57"/>
        <v>0</v>
      </c>
      <c r="BO153" s="141">
        <f t="shared" si="58"/>
        <v>0</v>
      </c>
      <c r="BP153" s="145">
        <f t="shared" si="59"/>
        <v>0</v>
      </c>
      <c r="BQ153" s="141">
        <f t="shared" si="60"/>
        <v>0</v>
      </c>
      <c r="BR153" s="145">
        <f t="shared" si="61"/>
        <v>0</v>
      </c>
      <c r="BS153" s="146">
        <f t="shared" si="54"/>
        <v>0</v>
      </c>
    </row>
    <row r="154" spans="7:71" x14ac:dyDescent="0.2">
      <c r="G154" s="6"/>
      <c r="H154" s="6"/>
      <c r="I154" s="6"/>
      <c r="J154" s="6"/>
      <c r="Y154" s="154"/>
      <c r="AA154" s="137"/>
      <c r="AB154" s="137"/>
      <c r="AC154" s="137"/>
      <c r="AD154" s="142"/>
      <c r="AE154" s="143">
        <v>331</v>
      </c>
      <c r="AF154" s="143">
        <v>400</v>
      </c>
      <c r="AG154" s="143">
        <v>300</v>
      </c>
      <c r="AH154" s="144" t="s">
        <v>47</v>
      </c>
      <c r="AI154" s="144" t="s">
        <v>48</v>
      </c>
      <c r="AJ154" s="143">
        <v>4.9290000000000003</v>
      </c>
      <c r="AK154" s="143">
        <v>-161.857</v>
      </c>
      <c r="AL154" s="141">
        <f t="shared" si="44"/>
        <v>0</v>
      </c>
      <c r="AM154" s="141">
        <f t="shared" si="55"/>
        <v>0</v>
      </c>
      <c r="AN154" s="145">
        <f t="shared" si="45"/>
        <v>0</v>
      </c>
      <c r="AO154" s="141">
        <f t="shared" si="46"/>
        <v>0</v>
      </c>
      <c r="AP154" s="145">
        <f t="shared" si="47"/>
        <v>0</v>
      </c>
      <c r="AQ154" s="146">
        <f t="shared" si="48"/>
        <v>0</v>
      </c>
      <c r="AR154" s="146"/>
      <c r="AS154" s="143"/>
      <c r="AT154" s="150">
        <v>198</v>
      </c>
      <c r="AU154" s="143">
        <v>302</v>
      </c>
      <c r="AV154" s="147">
        <v>150</v>
      </c>
      <c r="AW154" s="147" t="s">
        <v>47</v>
      </c>
      <c r="AX154" s="148">
        <v>3.7142857142857144</v>
      </c>
      <c r="AY154" s="149">
        <v>-173.42857142857144</v>
      </c>
      <c r="AZ154" s="141">
        <f t="shared" si="49"/>
        <v>0</v>
      </c>
      <c r="BA154" s="141">
        <f t="shared" si="56"/>
        <v>0</v>
      </c>
      <c r="BB154" s="145">
        <f t="shared" si="50"/>
        <v>0</v>
      </c>
      <c r="BC154" s="141">
        <f t="shared" si="51"/>
        <v>0</v>
      </c>
      <c r="BD154" s="145">
        <f t="shared" si="52"/>
        <v>0</v>
      </c>
      <c r="BE154" s="146">
        <f t="shared" si="53"/>
        <v>0</v>
      </c>
      <c r="BF154" s="146"/>
      <c r="BG154" s="146"/>
      <c r="BH154" s="141">
        <v>100</v>
      </c>
      <c r="BI154" s="143">
        <v>200</v>
      </c>
      <c r="BJ154" s="141">
        <v>100</v>
      </c>
      <c r="BK154" s="141" t="s">
        <v>47</v>
      </c>
      <c r="BL154" s="148">
        <v>2.6666666666666665</v>
      </c>
      <c r="BM154" s="149">
        <v>-70.666666666666657</v>
      </c>
      <c r="BN154" s="141">
        <f t="shared" si="57"/>
        <v>0</v>
      </c>
      <c r="BO154" s="141">
        <f t="shared" si="58"/>
        <v>0</v>
      </c>
      <c r="BP154" s="145">
        <f t="shared" si="59"/>
        <v>0</v>
      </c>
      <c r="BQ154" s="141">
        <f t="shared" si="60"/>
        <v>0</v>
      </c>
      <c r="BR154" s="145">
        <f t="shared" si="61"/>
        <v>0</v>
      </c>
      <c r="BS154" s="146">
        <f t="shared" si="54"/>
        <v>0</v>
      </c>
    </row>
    <row r="155" spans="7:71" x14ac:dyDescent="0.2">
      <c r="G155" s="6"/>
      <c r="H155" s="6"/>
      <c r="I155" s="6"/>
      <c r="J155" s="6"/>
      <c r="Y155" s="154"/>
      <c r="AA155" s="137"/>
      <c r="AB155" s="137"/>
      <c r="AC155" s="137"/>
      <c r="AD155" s="142"/>
      <c r="AE155" s="143">
        <v>230</v>
      </c>
      <c r="AF155" s="143">
        <v>293</v>
      </c>
      <c r="AG155" s="143">
        <v>350</v>
      </c>
      <c r="AH155" s="144" t="s">
        <v>47</v>
      </c>
      <c r="AI155" s="144" t="s">
        <v>48</v>
      </c>
      <c r="AJ155" s="143">
        <v>4.2</v>
      </c>
      <c r="AK155" s="143">
        <v>-43</v>
      </c>
      <c r="AL155" s="141">
        <f t="shared" si="44"/>
        <v>0</v>
      </c>
      <c r="AM155" s="141">
        <f t="shared" si="55"/>
        <v>0</v>
      </c>
      <c r="AN155" s="145">
        <f t="shared" si="45"/>
        <v>0</v>
      </c>
      <c r="AO155" s="141">
        <f t="shared" si="46"/>
        <v>0</v>
      </c>
      <c r="AP155" s="145">
        <f t="shared" si="47"/>
        <v>0</v>
      </c>
      <c r="AQ155" s="146">
        <f t="shared" si="48"/>
        <v>0</v>
      </c>
      <c r="AR155" s="146"/>
      <c r="AS155" s="143"/>
      <c r="AT155" s="150">
        <v>302</v>
      </c>
      <c r="AU155" s="143">
        <v>400</v>
      </c>
      <c r="AV155" s="147">
        <v>150</v>
      </c>
      <c r="AW155" s="147" t="s">
        <v>47</v>
      </c>
      <c r="AX155" s="148">
        <v>3.7692307692307692</v>
      </c>
      <c r="AY155" s="149">
        <v>-180.46153846153845</v>
      </c>
      <c r="AZ155" s="141">
        <f t="shared" si="49"/>
        <v>0</v>
      </c>
      <c r="BA155" s="141">
        <f t="shared" si="56"/>
        <v>0</v>
      </c>
      <c r="BB155" s="145">
        <f t="shared" si="50"/>
        <v>0</v>
      </c>
      <c r="BC155" s="141">
        <f t="shared" si="51"/>
        <v>0</v>
      </c>
      <c r="BD155" s="145">
        <f t="shared" si="52"/>
        <v>0</v>
      </c>
      <c r="BE155" s="146">
        <f t="shared" si="53"/>
        <v>0</v>
      </c>
      <c r="BF155" s="146"/>
      <c r="BG155" s="146"/>
      <c r="BH155" s="141">
        <v>200</v>
      </c>
      <c r="BI155" s="143">
        <v>300</v>
      </c>
      <c r="BJ155" s="141">
        <v>100</v>
      </c>
      <c r="BK155" s="141" t="s">
        <v>47</v>
      </c>
      <c r="BL155" s="148">
        <v>2.8985507246376812</v>
      </c>
      <c r="BM155" s="149">
        <v>-94.202898550724626</v>
      </c>
      <c r="BN155" s="141">
        <f t="shared" si="57"/>
        <v>0</v>
      </c>
      <c r="BO155" s="141">
        <f t="shared" si="58"/>
        <v>0</v>
      </c>
      <c r="BP155" s="145">
        <f t="shared" si="59"/>
        <v>0</v>
      </c>
      <c r="BQ155" s="141">
        <f t="shared" si="60"/>
        <v>0</v>
      </c>
      <c r="BR155" s="145">
        <f t="shared" si="61"/>
        <v>0</v>
      </c>
      <c r="BS155" s="146">
        <f t="shared" si="54"/>
        <v>0</v>
      </c>
    </row>
    <row r="156" spans="7:71" x14ac:dyDescent="0.2">
      <c r="G156" s="6"/>
      <c r="H156" s="6"/>
      <c r="I156" s="6"/>
      <c r="J156" s="6"/>
      <c r="Y156" s="154"/>
      <c r="AA156" s="137"/>
      <c r="AB156" s="137"/>
      <c r="AC156" s="137"/>
      <c r="AD156" s="142"/>
      <c r="AE156" s="143">
        <v>293</v>
      </c>
      <c r="AF156" s="143">
        <v>400</v>
      </c>
      <c r="AG156" s="143">
        <v>350</v>
      </c>
      <c r="AH156" s="144" t="s">
        <v>47</v>
      </c>
      <c r="AI156" s="144" t="s">
        <v>48</v>
      </c>
      <c r="AJ156" s="143">
        <v>4.4580000000000002</v>
      </c>
      <c r="AK156" s="143">
        <v>-63.665999999999997</v>
      </c>
      <c r="AL156" s="141">
        <f t="shared" si="44"/>
        <v>0</v>
      </c>
      <c r="AM156" s="141">
        <f t="shared" si="55"/>
        <v>0</v>
      </c>
      <c r="AN156" s="145">
        <f t="shared" si="45"/>
        <v>0</v>
      </c>
      <c r="AO156" s="141">
        <f t="shared" si="46"/>
        <v>0</v>
      </c>
      <c r="AP156" s="145">
        <f t="shared" si="47"/>
        <v>0</v>
      </c>
      <c r="AQ156" s="146">
        <f t="shared" si="48"/>
        <v>0</v>
      </c>
      <c r="AR156" s="146"/>
      <c r="AS156" s="143"/>
      <c r="AT156" s="147">
        <v>49</v>
      </c>
      <c r="AU156" s="143">
        <v>98</v>
      </c>
      <c r="AV156" s="147">
        <v>200</v>
      </c>
      <c r="AW156" s="147" t="s">
        <v>47</v>
      </c>
      <c r="AX156" s="148">
        <v>1.8</v>
      </c>
      <c r="AY156" s="149">
        <v>-10</v>
      </c>
      <c r="AZ156" s="141">
        <f t="shared" si="49"/>
        <v>0</v>
      </c>
      <c r="BA156" s="141">
        <f t="shared" si="56"/>
        <v>0</v>
      </c>
      <c r="BB156" s="145">
        <f t="shared" si="50"/>
        <v>0</v>
      </c>
      <c r="BC156" s="141">
        <f t="shared" si="51"/>
        <v>0</v>
      </c>
      <c r="BD156" s="145">
        <f t="shared" si="52"/>
        <v>0</v>
      </c>
      <c r="BE156" s="146">
        <f t="shared" si="53"/>
        <v>0</v>
      </c>
      <c r="BF156" s="146"/>
      <c r="BG156" s="146"/>
      <c r="BH156" s="141">
        <v>300</v>
      </c>
      <c r="BI156" s="143">
        <v>400</v>
      </c>
      <c r="BJ156" s="141">
        <v>100</v>
      </c>
      <c r="BK156" s="141" t="s">
        <v>47</v>
      </c>
      <c r="BL156" s="148">
        <v>3.2666666666666666</v>
      </c>
      <c r="BM156" s="149">
        <v>-144.26666666666665</v>
      </c>
      <c r="BN156" s="141">
        <f t="shared" si="57"/>
        <v>0</v>
      </c>
      <c r="BO156" s="141">
        <f t="shared" si="58"/>
        <v>0</v>
      </c>
      <c r="BP156" s="145">
        <f t="shared" si="59"/>
        <v>0</v>
      </c>
      <c r="BQ156" s="141">
        <f t="shared" si="60"/>
        <v>0</v>
      </c>
      <c r="BR156" s="145">
        <f t="shared" si="61"/>
        <v>0</v>
      </c>
      <c r="BS156" s="146">
        <f t="shared" si="54"/>
        <v>0</v>
      </c>
    </row>
    <row r="157" spans="7:71" x14ac:dyDescent="0.2">
      <c r="G157" s="6"/>
      <c r="H157" s="6"/>
      <c r="I157" s="6"/>
      <c r="J157" s="6"/>
      <c r="Y157" s="154"/>
      <c r="AA157" s="137"/>
      <c r="AB157" s="137"/>
      <c r="AC157" s="137"/>
      <c r="AD157" s="142"/>
      <c r="AE157" s="143">
        <v>240</v>
      </c>
      <c r="AF157" s="143">
        <v>260</v>
      </c>
      <c r="AG157" s="143">
        <v>400</v>
      </c>
      <c r="AH157" s="144" t="s">
        <v>47</v>
      </c>
      <c r="AI157" s="144" t="s">
        <v>48</v>
      </c>
      <c r="AJ157" s="143">
        <v>4</v>
      </c>
      <c r="AK157" s="143">
        <v>-20</v>
      </c>
      <c r="AL157" s="141">
        <f t="shared" si="44"/>
        <v>0</v>
      </c>
      <c r="AM157" s="141">
        <f t="shared" si="55"/>
        <v>0</v>
      </c>
      <c r="AN157" s="145">
        <f t="shared" si="45"/>
        <v>0</v>
      </c>
      <c r="AO157" s="141">
        <f t="shared" si="46"/>
        <v>0</v>
      </c>
      <c r="AP157" s="145">
        <f t="shared" si="47"/>
        <v>0</v>
      </c>
      <c r="AQ157" s="146">
        <f t="shared" si="48"/>
        <v>0</v>
      </c>
      <c r="AR157" s="146"/>
      <c r="AS157" s="143"/>
      <c r="AT157" s="150">
        <v>98</v>
      </c>
      <c r="AU157" s="143">
        <v>199</v>
      </c>
      <c r="AV157" s="147">
        <v>200</v>
      </c>
      <c r="AW157" s="147" t="s">
        <v>47</v>
      </c>
      <c r="AX157" s="148">
        <v>2.7297297297297298</v>
      </c>
      <c r="AY157" s="149">
        <v>-65.783783783783804</v>
      </c>
      <c r="AZ157" s="141">
        <f t="shared" si="49"/>
        <v>0</v>
      </c>
      <c r="BA157" s="141">
        <f t="shared" si="56"/>
        <v>0</v>
      </c>
      <c r="BB157" s="145">
        <f t="shared" si="50"/>
        <v>0</v>
      </c>
      <c r="BC157" s="141">
        <f t="shared" si="51"/>
        <v>0</v>
      </c>
      <c r="BD157" s="145">
        <f t="shared" si="52"/>
        <v>0</v>
      </c>
      <c r="BE157" s="146">
        <f t="shared" si="53"/>
        <v>0</v>
      </c>
      <c r="BF157" s="146"/>
      <c r="BG157" s="146"/>
      <c r="BH157" s="141">
        <v>49</v>
      </c>
      <c r="BI157" s="143">
        <v>99</v>
      </c>
      <c r="BJ157" s="141">
        <v>150</v>
      </c>
      <c r="BK157" s="141" t="s">
        <v>47</v>
      </c>
      <c r="BL157" s="148">
        <v>2.5499999999999998</v>
      </c>
      <c r="BM157" s="149">
        <v>-43.8</v>
      </c>
      <c r="BN157" s="141">
        <f t="shared" si="57"/>
        <v>0</v>
      </c>
      <c r="BO157" s="141">
        <f t="shared" si="58"/>
        <v>0</v>
      </c>
      <c r="BP157" s="145">
        <f t="shared" si="59"/>
        <v>0</v>
      </c>
      <c r="BQ157" s="141">
        <f t="shared" si="60"/>
        <v>0</v>
      </c>
      <c r="BR157" s="145">
        <f t="shared" si="61"/>
        <v>0</v>
      </c>
      <c r="BS157" s="146">
        <f t="shared" si="54"/>
        <v>0</v>
      </c>
    </row>
    <row r="158" spans="7:71" x14ac:dyDescent="0.2">
      <c r="G158" s="6"/>
      <c r="H158" s="6"/>
      <c r="I158" s="6"/>
      <c r="J158" s="6"/>
      <c r="Y158" s="154"/>
      <c r="AA158" s="137"/>
      <c r="AB158" s="137"/>
      <c r="AC158" s="137"/>
      <c r="AD158" s="142"/>
      <c r="AE158" s="143">
        <v>260</v>
      </c>
      <c r="AF158" s="143">
        <v>340</v>
      </c>
      <c r="AG158" s="143">
        <v>400</v>
      </c>
      <c r="AH158" s="144" t="s">
        <v>47</v>
      </c>
      <c r="AI158" s="144" t="s">
        <v>48</v>
      </c>
      <c r="AJ158" s="143">
        <v>4.444</v>
      </c>
      <c r="AK158" s="143">
        <v>-51.110999999999997</v>
      </c>
      <c r="AL158" s="141">
        <f t="shared" si="44"/>
        <v>0</v>
      </c>
      <c r="AM158" s="141">
        <f t="shared" si="55"/>
        <v>0</v>
      </c>
      <c r="AN158" s="145">
        <f t="shared" si="45"/>
        <v>0</v>
      </c>
      <c r="AO158" s="141">
        <f t="shared" si="46"/>
        <v>0</v>
      </c>
      <c r="AP158" s="145">
        <f t="shared" si="47"/>
        <v>0</v>
      </c>
      <c r="AQ158" s="146">
        <f t="shared" si="48"/>
        <v>0</v>
      </c>
      <c r="AR158" s="146"/>
      <c r="AS158" s="143"/>
      <c r="AT158" s="150">
        <v>199</v>
      </c>
      <c r="AU158" s="143">
        <v>300</v>
      </c>
      <c r="AV158" s="147">
        <v>200</v>
      </c>
      <c r="AW158" s="147" t="s">
        <v>47</v>
      </c>
      <c r="AX158" s="148">
        <v>3.4827586206896552</v>
      </c>
      <c r="AY158" s="149">
        <v>-138.82758620689657</v>
      </c>
      <c r="AZ158" s="141">
        <f t="shared" si="49"/>
        <v>0</v>
      </c>
      <c r="BA158" s="141">
        <f t="shared" si="56"/>
        <v>0</v>
      </c>
      <c r="BB158" s="145">
        <f t="shared" si="50"/>
        <v>0</v>
      </c>
      <c r="BC158" s="141">
        <f t="shared" si="51"/>
        <v>0</v>
      </c>
      <c r="BD158" s="145">
        <f t="shared" si="52"/>
        <v>0</v>
      </c>
      <c r="BE158" s="146">
        <f t="shared" si="53"/>
        <v>0</v>
      </c>
      <c r="BF158" s="146"/>
      <c r="BG158" s="146"/>
      <c r="BH158" s="141">
        <v>99</v>
      </c>
      <c r="BI158" s="143">
        <v>198</v>
      </c>
      <c r="BJ158" s="141">
        <v>150</v>
      </c>
      <c r="BK158" s="141" t="s">
        <v>47</v>
      </c>
      <c r="BL158" s="148">
        <v>2.75</v>
      </c>
      <c r="BM158" s="149">
        <v>-55</v>
      </c>
      <c r="BN158" s="141">
        <f t="shared" si="57"/>
        <v>0</v>
      </c>
      <c r="BO158" s="141">
        <f t="shared" si="58"/>
        <v>0</v>
      </c>
      <c r="BP158" s="145">
        <f t="shared" si="59"/>
        <v>0</v>
      </c>
      <c r="BQ158" s="141">
        <f t="shared" si="60"/>
        <v>0</v>
      </c>
      <c r="BR158" s="145">
        <f t="shared" si="61"/>
        <v>0</v>
      </c>
      <c r="BS158" s="146">
        <f t="shared" si="54"/>
        <v>0</v>
      </c>
    </row>
    <row r="159" spans="7:71" x14ac:dyDescent="0.2">
      <c r="G159" s="6"/>
      <c r="H159" s="6"/>
      <c r="I159" s="6"/>
      <c r="J159" s="6"/>
      <c r="Y159" s="154"/>
      <c r="AA159" s="137"/>
      <c r="AB159" s="137"/>
      <c r="AC159" s="137"/>
      <c r="AD159" s="142"/>
      <c r="AE159" s="143">
        <v>340</v>
      </c>
      <c r="AF159" s="143">
        <v>400</v>
      </c>
      <c r="AG159" s="143">
        <v>400</v>
      </c>
      <c r="AH159" s="144" t="s">
        <v>47</v>
      </c>
      <c r="AI159" s="144" t="s">
        <v>48</v>
      </c>
      <c r="AJ159" s="143">
        <v>5</v>
      </c>
      <c r="AK159" s="143">
        <v>-100</v>
      </c>
      <c r="AL159" s="141">
        <f t="shared" si="44"/>
        <v>0</v>
      </c>
      <c r="AM159" s="141">
        <f t="shared" si="55"/>
        <v>0</v>
      </c>
      <c r="AN159" s="145">
        <f t="shared" si="45"/>
        <v>0</v>
      </c>
      <c r="AO159" s="141">
        <f t="shared" si="46"/>
        <v>0</v>
      </c>
      <c r="AP159" s="145">
        <f t="shared" si="47"/>
        <v>0</v>
      </c>
      <c r="AQ159" s="146">
        <f t="shared" si="48"/>
        <v>0</v>
      </c>
      <c r="AR159" s="146"/>
      <c r="AS159" s="143"/>
      <c r="AT159" s="150">
        <v>300</v>
      </c>
      <c r="AU159" s="143">
        <v>400</v>
      </c>
      <c r="AV159" s="147">
        <v>200</v>
      </c>
      <c r="AW159" s="147" t="s">
        <v>47</v>
      </c>
      <c r="AX159" s="148">
        <v>3.8461538461538463</v>
      </c>
      <c r="AY159" s="149">
        <v>-184.61538461538464</v>
      </c>
      <c r="AZ159" s="141">
        <f t="shared" si="49"/>
        <v>0</v>
      </c>
      <c r="BA159" s="141">
        <f t="shared" si="56"/>
        <v>0</v>
      </c>
      <c r="BB159" s="145">
        <f t="shared" si="50"/>
        <v>0</v>
      </c>
      <c r="BC159" s="141">
        <f t="shared" si="51"/>
        <v>0</v>
      </c>
      <c r="BD159" s="145">
        <f t="shared" si="52"/>
        <v>0</v>
      </c>
      <c r="BE159" s="146">
        <f t="shared" si="53"/>
        <v>0</v>
      </c>
      <c r="BF159" s="146"/>
      <c r="BG159" s="146"/>
      <c r="BH159" s="141">
        <v>198</v>
      </c>
      <c r="BI159" s="143">
        <v>301</v>
      </c>
      <c r="BJ159" s="141">
        <v>150</v>
      </c>
      <c r="BK159" s="141" t="s">
        <v>47</v>
      </c>
      <c r="BL159" s="148">
        <v>2.9428571428571431</v>
      </c>
      <c r="BM159" s="149">
        <v>-72.742857142857133</v>
      </c>
      <c r="BN159" s="141">
        <f t="shared" si="57"/>
        <v>0</v>
      </c>
      <c r="BO159" s="141">
        <f t="shared" si="58"/>
        <v>0</v>
      </c>
      <c r="BP159" s="145">
        <f t="shared" si="59"/>
        <v>0</v>
      </c>
      <c r="BQ159" s="141">
        <f t="shared" si="60"/>
        <v>0</v>
      </c>
      <c r="BR159" s="145">
        <f t="shared" si="61"/>
        <v>0</v>
      </c>
      <c r="BS159" s="146">
        <f t="shared" si="54"/>
        <v>0</v>
      </c>
    </row>
    <row r="160" spans="7:71" x14ac:dyDescent="0.2">
      <c r="G160" s="6"/>
      <c r="H160" s="6"/>
      <c r="I160" s="6"/>
      <c r="J160" s="6"/>
      <c r="Y160" s="154"/>
      <c r="AA160" s="137"/>
      <c r="AB160" s="137"/>
      <c r="AC160" s="137"/>
      <c r="AD160" s="142"/>
      <c r="AE160" s="143">
        <v>253</v>
      </c>
      <c r="AF160" s="143">
        <v>270</v>
      </c>
      <c r="AG160" s="143">
        <v>450</v>
      </c>
      <c r="AH160" s="144" t="s">
        <v>47</v>
      </c>
      <c r="AI160" s="144" t="s">
        <v>48</v>
      </c>
      <c r="AJ160" s="143">
        <v>3.4</v>
      </c>
      <c r="AK160" s="143">
        <v>32</v>
      </c>
      <c r="AL160" s="141">
        <f t="shared" si="44"/>
        <v>0</v>
      </c>
      <c r="AM160" s="141">
        <f t="shared" si="55"/>
        <v>0</v>
      </c>
      <c r="AN160" s="145">
        <f t="shared" si="45"/>
        <v>0</v>
      </c>
      <c r="AO160" s="141">
        <f t="shared" si="46"/>
        <v>0</v>
      </c>
      <c r="AP160" s="145">
        <f t="shared" si="47"/>
        <v>0</v>
      </c>
      <c r="AQ160" s="146">
        <f t="shared" si="48"/>
        <v>0</v>
      </c>
      <c r="AR160" s="146"/>
      <c r="AS160" s="143"/>
      <c r="AT160" s="147">
        <v>49</v>
      </c>
      <c r="AU160" s="143">
        <v>99</v>
      </c>
      <c r="AV160" s="147">
        <v>250</v>
      </c>
      <c r="AW160" s="147" t="s">
        <v>47</v>
      </c>
      <c r="AX160" s="148">
        <v>1.7407407407407407</v>
      </c>
      <c r="AY160" s="149">
        <v>5</v>
      </c>
      <c r="AZ160" s="141">
        <f t="shared" si="49"/>
        <v>0</v>
      </c>
      <c r="BA160" s="141">
        <f t="shared" si="56"/>
        <v>0</v>
      </c>
      <c r="BB160" s="145">
        <f t="shared" si="50"/>
        <v>0</v>
      </c>
      <c r="BC160" s="141">
        <f t="shared" si="51"/>
        <v>0</v>
      </c>
      <c r="BD160" s="145">
        <f t="shared" si="52"/>
        <v>0</v>
      </c>
      <c r="BE160" s="146">
        <f t="shared" si="53"/>
        <v>0</v>
      </c>
      <c r="BF160" s="146"/>
      <c r="BG160" s="146"/>
      <c r="BH160" s="141">
        <v>301</v>
      </c>
      <c r="BI160" s="143">
        <v>400</v>
      </c>
      <c r="BJ160" s="141">
        <v>150</v>
      </c>
      <c r="BK160" s="141" t="s">
        <v>47</v>
      </c>
      <c r="BL160" s="148">
        <v>3.193548387096774</v>
      </c>
      <c r="BM160" s="149">
        <v>-104.58064516129031</v>
      </c>
      <c r="BN160" s="141">
        <f t="shared" si="57"/>
        <v>0</v>
      </c>
      <c r="BO160" s="141">
        <f t="shared" si="58"/>
        <v>0</v>
      </c>
      <c r="BP160" s="145">
        <f t="shared" si="59"/>
        <v>0</v>
      </c>
      <c r="BQ160" s="141">
        <f t="shared" si="60"/>
        <v>0</v>
      </c>
      <c r="BR160" s="145">
        <f t="shared" si="61"/>
        <v>0</v>
      </c>
      <c r="BS160" s="146">
        <f t="shared" si="54"/>
        <v>0</v>
      </c>
    </row>
    <row r="161" spans="7:71" x14ac:dyDescent="0.2">
      <c r="G161" s="6"/>
      <c r="H161" s="6"/>
      <c r="I161" s="6"/>
      <c r="J161" s="6"/>
      <c r="Y161" s="154"/>
      <c r="AA161" s="137"/>
      <c r="AB161" s="137"/>
      <c r="AC161" s="137"/>
      <c r="AD161" s="142"/>
      <c r="AE161" s="143">
        <v>270</v>
      </c>
      <c r="AF161" s="143">
        <v>350</v>
      </c>
      <c r="AG161" s="143">
        <v>450</v>
      </c>
      <c r="AH161" s="144" t="s">
        <v>47</v>
      </c>
      <c r="AI161" s="144" t="s">
        <v>48</v>
      </c>
      <c r="AJ161" s="143">
        <v>4</v>
      </c>
      <c r="AK161" s="143">
        <v>-10</v>
      </c>
      <c r="AL161" s="141">
        <f t="shared" si="44"/>
        <v>0</v>
      </c>
      <c r="AM161" s="141">
        <f t="shared" si="55"/>
        <v>0</v>
      </c>
      <c r="AN161" s="145">
        <f t="shared" si="45"/>
        <v>0</v>
      </c>
      <c r="AO161" s="141">
        <f t="shared" si="46"/>
        <v>0</v>
      </c>
      <c r="AP161" s="145">
        <f t="shared" si="47"/>
        <v>0</v>
      </c>
      <c r="AQ161" s="146">
        <f t="shared" si="48"/>
        <v>0</v>
      </c>
      <c r="AR161" s="146"/>
      <c r="AS161" s="143"/>
      <c r="AT161" s="150">
        <v>99</v>
      </c>
      <c r="AU161" s="143">
        <v>198</v>
      </c>
      <c r="AV161" s="147">
        <v>250</v>
      </c>
      <c r="AW161" s="147" t="s">
        <v>47</v>
      </c>
      <c r="AX161" s="148">
        <v>2.9117647058823528</v>
      </c>
      <c r="AY161" s="149">
        <v>-58.235294117647044</v>
      </c>
      <c r="AZ161" s="141">
        <f t="shared" si="49"/>
        <v>0</v>
      </c>
      <c r="BA161" s="141">
        <f t="shared" si="56"/>
        <v>0</v>
      </c>
      <c r="BB161" s="145">
        <f t="shared" si="50"/>
        <v>0</v>
      </c>
      <c r="BC161" s="141">
        <f t="shared" si="51"/>
        <v>0</v>
      </c>
      <c r="BD161" s="145">
        <f t="shared" si="52"/>
        <v>0</v>
      </c>
      <c r="BE161" s="146">
        <f t="shared" si="53"/>
        <v>0</v>
      </c>
      <c r="BF161" s="146"/>
      <c r="BG161" s="146"/>
      <c r="BH161" s="141">
        <v>49</v>
      </c>
      <c r="BI161" s="143">
        <v>101</v>
      </c>
      <c r="BJ161" s="141">
        <v>200</v>
      </c>
      <c r="BK161" s="141" t="s">
        <v>47</v>
      </c>
      <c r="BL161" s="148">
        <v>2.4545454545454546</v>
      </c>
      <c r="BM161" s="149">
        <v>-21.727272727272734</v>
      </c>
      <c r="BN161" s="141">
        <f t="shared" si="57"/>
        <v>0</v>
      </c>
      <c r="BO161" s="141">
        <f t="shared" si="58"/>
        <v>0</v>
      </c>
      <c r="BP161" s="145">
        <f t="shared" si="59"/>
        <v>0</v>
      </c>
      <c r="BQ161" s="141">
        <f t="shared" si="60"/>
        <v>0</v>
      </c>
      <c r="BR161" s="145">
        <f t="shared" si="61"/>
        <v>0</v>
      </c>
      <c r="BS161" s="146">
        <f t="shared" si="54"/>
        <v>0</v>
      </c>
    </row>
    <row r="162" spans="7:71" x14ac:dyDescent="0.2">
      <c r="G162" s="6"/>
      <c r="H162" s="6"/>
      <c r="I162" s="6"/>
      <c r="J162" s="6"/>
      <c r="Y162" s="154"/>
      <c r="AA162" s="137"/>
      <c r="AB162" s="137"/>
      <c r="AC162" s="137"/>
      <c r="AD162" s="142"/>
      <c r="AE162" s="143">
        <v>350</v>
      </c>
      <c r="AF162" s="143">
        <v>400</v>
      </c>
      <c r="AG162" s="143">
        <v>450</v>
      </c>
      <c r="AH162" s="144" t="s">
        <v>47</v>
      </c>
      <c r="AI162" s="144" t="s">
        <v>48</v>
      </c>
      <c r="AJ162" s="143">
        <v>5</v>
      </c>
      <c r="AK162" s="143">
        <v>-100</v>
      </c>
      <c r="AL162" s="141">
        <f t="shared" si="44"/>
        <v>0</v>
      </c>
      <c r="AM162" s="141">
        <f t="shared" si="55"/>
        <v>0</v>
      </c>
      <c r="AN162" s="145">
        <f t="shared" si="45"/>
        <v>0</v>
      </c>
      <c r="AO162" s="141">
        <f t="shared" si="46"/>
        <v>0</v>
      </c>
      <c r="AP162" s="145">
        <f t="shared" si="47"/>
        <v>0</v>
      </c>
      <c r="AQ162" s="146">
        <f t="shared" si="48"/>
        <v>0</v>
      </c>
      <c r="AR162" s="146"/>
      <c r="AS162" s="143"/>
      <c r="AT162" s="150">
        <v>198</v>
      </c>
      <c r="AU162" s="143">
        <v>300</v>
      </c>
      <c r="AV162" s="147">
        <v>250</v>
      </c>
      <c r="AW162" s="147" t="s">
        <v>47</v>
      </c>
      <c r="AX162" s="148">
        <v>3.2903225806451615</v>
      </c>
      <c r="AY162" s="149">
        <v>-91.548387096774206</v>
      </c>
      <c r="AZ162" s="141">
        <f t="shared" si="49"/>
        <v>0</v>
      </c>
      <c r="BA162" s="141">
        <f t="shared" si="56"/>
        <v>0</v>
      </c>
      <c r="BB162" s="145">
        <f t="shared" si="50"/>
        <v>0</v>
      </c>
      <c r="BC162" s="141">
        <f t="shared" si="51"/>
        <v>0</v>
      </c>
      <c r="BD162" s="145">
        <f t="shared" si="52"/>
        <v>0</v>
      </c>
      <c r="BE162" s="146">
        <f t="shared" si="53"/>
        <v>0</v>
      </c>
      <c r="BF162" s="146"/>
      <c r="BG162" s="146"/>
      <c r="BH162" s="141">
        <v>101</v>
      </c>
      <c r="BI162" s="143">
        <v>199</v>
      </c>
      <c r="BJ162" s="141">
        <v>200</v>
      </c>
      <c r="BK162" s="141" t="s">
        <v>47</v>
      </c>
      <c r="BL162" s="148">
        <v>2.9696969696969697</v>
      </c>
      <c r="BM162" s="149">
        <v>-47.484848484848499</v>
      </c>
      <c r="BN162" s="141">
        <f t="shared" si="57"/>
        <v>0</v>
      </c>
      <c r="BO162" s="141">
        <f t="shared" si="58"/>
        <v>0</v>
      </c>
      <c r="BP162" s="145">
        <f t="shared" si="59"/>
        <v>0</v>
      </c>
      <c r="BQ162" s="141">
        <f t="shared" si="60"/>
        <v>0</v>
      </c>
      <c r="BR162" s="145">
        <f t="shared" si="61"/>
        <v>0</v>
      </c>
      <c r="BS162" s="146">
        <f t="shared" si="54"/>
        <v>0</v>
      </c>
    </row>
    <row r="163" spans="7:71" x14ac:dyDescent="0.2">
      <c r="G163" s="6"/>
      <c r="H163" s="6"/>
      <c r="I163" s="6"/>
      <c r="J163" s="6"/>
      <c r="Y163" s="154"/>
      <c r="AA163" s="137"/>
      <c r="AB163" s="137"/>
      <c r="AC163" s="137"/>
      <c r="AD163" s="142"/>
      <c r="AE163" s="143">
        <v>278</v>
      </c>
      <c r="AF163" s="143">
        <v>320</v>
      </c>
      <c r="AG163" s="143">
        <v>500</v>
      </c>
      <c r="AH163" s="144" t="s">
        <v>47</v>
      </c>
      <c r="AI163" s="144" t="s">
        <v>48</v>
      </c>
      <c r="AJ163" s="143">
        <v>4.2</v>
      </c>
      <c r="AK163" s="143">
        <v>5</v>
      </c>
      <c r="AL163" s="141">
        <f t="shared" si="44"/>
        <v>0</v>
      </c>
      <c r="AM163" s="141">
        <f t="shared" si="55"/>
        <v>0</v>
      </c>
      <c r="AN163" s="145">
        <f t="shared" si="45"/>
        <v>0</v>
      </c>
      <c r="AO163" s="141">
        <f t="shared" si="46"/>
        <v>0</v>
      </c>
      <c r="AP163" s="145">
        <f t="shared" si="47"/>
        <v>0</v>
      </c>
      <c r="AQ163" s="146">
        <f t="shared" si="48"/>
        <v>0</v>
      </c>
      <c r="AR163" s="146"/>
      <c r="AS163" s="143"/>
      <c r="AT163" s="150">
        <v>300</v>
      </c>
      <c r="AU163" s="143">
        <v>400</v>
      </c>
      <c r="AV163" s="147">
        <v>250</v>
      </c>
      <c r="AW163" s="147" t="s">
        <v>47</v>
      </c>
      <c r="AX163" s="148">
        <v>3.5714285714285716</v>
      </c>
      <c r="AY163" s="149">
        <v>-125</v>
      </c>
      <c r="AZ163" s="141">
        <f t="shared" si="49"/>
        <v>0</v>
      </c>
      <c r="BA163" s="141">
        <f t="shared" si="56"/>
        <v>0</v>
      </c>
      <c r="BB163" s="145">
        <f t="shared" si="50"/>
        <v>0</v>
      </c>
      <c r="BC163" s="141">
        <f t="shared" si="51"/>
        <v>0</v>
      </c>
      <c r="BD163" s="145">
        <f t="shared" si="52"/>
        <v>0</v>
      </c>
      <c r="BE163" s="146">
        <f t="shared" si="53"/>
        <v>0</v>
      </c>
      <c r="BF163" s="146"/>
      <c r="BG163" s="146"/>
      <c r="BH163" s="141">
        <v>199</v>
      </c>
      <c r="BI163" s="143">
        <v>298</v>
      </c>
      <c r="BJ163" s="141">
        <v>200</v>
      </c>
      <c r="BK163" s="141" t="s">
        <v>47</v>
      </c>
      <c r="BL163" s="148">
        <v>3</v>
      </c>
      <c r="BM163" s="149">
        <v>-50</v>
      </c>
      <c r="BN163" s="141">
        <f t="shared" si="57"/>
        <v>0</v>
      </c>
      <c r="BO163" s="141">
        <f t="shared" si="58"/>
        <v>0</v>
      </c>
      <c r="BP163" s="145">
        <f t="shared" si="59"/>
        <v>0</v>
      </c>
      <c r="BQ163" s="141">
        <f t="shared" si="60"/>
        <v>0</v>
      </c>
      <c r="BR163" s="145">
        <f t="shared" si="61"/>
        <v>0</v>
      </c>
      <c r="BS163" s="146">
        <f t="shared" si="54"/>
        <v>0</v>
      </c>
    </row>
    <row r="164" spans="7:71" x14ac:dyDescent="0.2">
      <c r="G164" s="6"/>
      <c r="H164" s="6"/>
      <c r="I164" s="6"/>
      <c r="J164" s="6"/>
      <c r="Y164" s="154"/>
      <c r="AA164" s="137"/>
      <c r="AB164" s="137"/>
      <c r="AC164" s="137"/>
      <c r="AD164" s="142"/>
      <c r="AE164" s="143">
        <v>320</v>
      </c>
      <c r="AF164" s="143">
        <v>400</v>
      </c>
      <c r="AG164" s="143">
        <v>500</v>
      </c>
      <c r="AH164" s="144" t="s">
        <v>47</v>
      </c>
      <c r="AI164" s="144" t="s">
        <v>48</v>
      </c>
      <c r="AJ164" s="143">
        <v>5</v>
      </c>
      <c r="AK164" s="143">
        <v>-55</v>
      </c>
      <c r="AL164" s="141">
        <f t="shared" si="44"/>
        <v>0</v>
      </c>
      <c r="AM164" s="141">
        <f t="shared" si="55"/>
        <v>0</v>
      </c>
      <c r="AN164" s="145">
        <f t="shared" si="45"/>
        <v>0</v>
      </c>
      <c r="AO164" s="141">
        <f t="shared" si="46"/>
        <v>0</v>
      </c>
      <c r="AP164" s="145">
        <f t="shared" si="47"/>
        <v>0</v>
      </c>
      <c r="AQ164" s="146">
        <f t="shared" si="48"/>
        <v>0</v>
      </c>
      <c r="AR164" s="146"/>
      <c r="AS164" s="143"/>
      <c r="AT164" s="147">
        <v>49</v>
      </c>
      <c r="AU164" s="143">
        <v>103</v>
      </c>
      <c r="AV164" s="147">
        <v>300</v>
      </c>
      <c r="AW164" s="147" t="s">
        <v>47</v>
      </c>
      <c r="AX164" s="148">
        <v>1.8275862068965518</v>
      </c>
      <c r="AY164" s="149">
        <v>15.275862068965516</v>
      </c>
      <c r="AZ164" s="141">
        <f t="shared" si="49"/>
        <v>0</v>
      </c>
      <c r="BA164" s="141">
        <f t="shared" si="56"/>
        <v>0</v>
      </c>
      <c r="BB164" s="145">
        <f t="shared" si="50"/>
        <v>0</v>
      </c>
      <c r="BC164" s="141">
        <f t="shared" si="51"/>
        <v>0</v>
      </c>
      <c r="BD164" s="145">
        <f t="shared" si="52"/>
        <v>0</v>
      </c>
      <c r="BE164" s="146">
        <f t="shared" si="53"/>
        <v>0</v>
      </c>
      <c r="BF164" s="146"/>
      <c r="BG164" s="146"/>
      <c r="BH164" s="141">
        <v>298</v>
      </c>
      <c r="BI164" s="143">
        <v>400</v>
      </c>
      <c r="BJ164" s="141">
        <v>200</v>
      </c>
      <c r="BK164" s="141" t="s">
        <v>47</v>
      </c>
      <c r="BL164" s="148">
        <v>3.1875</v>
      </c>
      <c r="BM164" s="149">
        <v>-71.75</v>
      </c>
      <c r="BN164" s="141">
        <f t="shared" si="57"/>
        <v>0</v>
      </c>
      <c r="BO164" s="141">
        <f t="shared" si="58"/>
        <v>0</v>
      </c>
      <c r="BP164" s="145">
        <f t="shared" si="59"/>
        <v>0</v>
      </c>
      <c r="BQ164" s="141">
        <f t="shared" si="60"/>
        <v>0</v>
      </c>
      <c r="BR164" s="145">
        <f t="shared" si="61"/>
        <v>0</v>
      </c>
      <c r="BS164" s="146">
        <f t="shared" si="54"/>
        <v>0</v>
      </c>
    </row>
    <row r="165" spans="7:71" x14ac:dyDescent="0.2">
      <c r="G165" s="6"/>
      <c r="H165" s="6"/>
      <c r="I165" s="6"/>
      <c r="J165" s="6"/>
      <c r="Y165" s="154"/>
      <c r="AA165" s="137"/>
      <c r="AB165" s="137"/>
      <c r="AC165" s="137"/>
      <c r="AD165" s="142"/>
      <c r="AE165" s="143">
        <v>50</v>
      </c>
      <c r="AF165" s="143">
        <v>85</v>
      </c>
      <c r="AG165" s="143">
        <v>50</v>
      </c>
      <c r="AH165" s="144" t="s">
        <v>49</v>
      </c>
      <c r="AI165" s="144" t="s">
        <v>50</v>
      </c>
      <c r="AJ165" s="143">
        <v>1.944</v>
      </c>
      <c r="AK165" s="143">
        <v>-41.389000000000003</v>
      </c>
      <c r="AL165" s="141">
        <f t="shared" si="44"/>
        <v>0</v>
      </c>
      <c r="AM165" s="141">
        <f t="shared" si="55"/>
        <v>0</v>
      </c>
      <c r="AN165" s="145">
        <f t="shared" si="45"/>
        <v>0</v>
      </c>
      <c r="AO165" s="141">
        <f t="shared" si="46"/>
        <v>0</v>
      </c>
      <c r="AP165" s="145">
        <f t="shared" si="47"/>
        <v>0</v>
      </c>
      <c r="AQ165" s="146">
        <f t="shared" si="48"/>
        <v>0</v>
      </c>
      <c r="AR165" s="146"/>
      <c r="AS165" s="143"/>
      <c r="AT165" s="150">
        <v>103</v>
      </c>
      <c r="AU165" s="143">
        <v>202</v>
      </c>
      <c r="AV165" s="147">
        <v>300</v>
      </c>
      <c r="AW165" s="147" t="s">
        <v>47</v>
      </c>
      <c r="AX165" s="148">
        <v>3</v>
      </c>
      <c r="AY165" s="149">
        <v>-41</v>
      </c>
      <c r="AZ165" s="141">
        <f t="shared" si="49"/>
        <v>0</v>
      </c>
      <c r="BA165" s="141">
        <f t="shared" si="56"/>
        <v>0</v>
      </c>
      <c r="BB165" s="145">
        <f t="shared" si="50"/>
        <v>0</v>
      </c>
      <c r="BC165" s="141">
        <f t="shared" si="51"/>
        <v>0</v>
      </c>
      <c r="BD165" s="145">
        <f t="shared" si="52"/>
        <v>0</v>
      </c>
      <c r="BE165" s="146">
        <f t="shared" si="53"/>
        <v>0</v>
      </c>
      <c r="BF165" s="146"/>
      <c r="BG165" s="146"/>
      <c r="BH165" s="141">
        <v>49</v>
      </c>
      <c r="BI165" s="143">
        <v>99</v>
      </c>
      <c r="BJ165" s="141">
        <v>250</v>
      </c>
      <c r="BK165" s="141" t="s">
        <v>47</v>
      </c>
      <c r="BL165" s="148">
        <v>2.2857142857142856</v>
      </c>
      <c r="BM165" s="149">
        <v>-1.5714285714285694</v>
      </c>
      <c r="BN165" s="141">
        <f t="shared" si="57"/>
        <v>0</v>
      </c>
      <c r="BO165" s="141">
        <f t="shared" si="58"/>
        <v>0</v>
      </c>
      <c r="BP165" s="145">
        <f t="shared" si="59"/>
        <v>0</v>
      </c>
      <c r="BQ165" s="141">
        <f t="shared" si="60"/>
        <v>0</v>
      </c>
      <c r="BR165" s="145">
        <f t="shared" si="61"/>
        <v>0</v>
      </c>
      <c r="BS165" s="146">
        <f t="shared" si="54"/>
        <v>0</v>
      </c>
    </row>
    <row r="166" spans="7:71" x14ac:dyDescent="0.2">
      <c r="G166" s="6"/>
      <c r="H166" s="6"/>
      <c r="I166" s="6"/>
      <c r="J166" s="6"/>
      <c r="Y166" s="154"/>
      <c r="AA166" s="137"/>
      <c r="AB166" s="137"/>
      <c r="AC166" s="137"/>
      <c r="AD166" s="142"/>
      <c r="AE166" s="143">
        <v>85</v>
      </c>
      <c r="AF166" s="143">
        <v>119</v>
      </c>
      <c r="AG166" s="143">
        <v>50</v>
      </c>
      <c r="AH166" s="144" t="s">
        <v>49</v>
      </c>
      <c r="AI166" s="144" t="s">
        <v>50</v>
      </c>
      <c r="AJ166" s="143">
        <v>2.4289999999999998</v>
      </c>
      <c r="AK166" s="143">
        <v>-72.856999999999999</v>
      </c>
      <c r="AL166" s="141">
        <f t="shared" si="44"/>
        <v>0</v>
      </c>
      <c r="AM166" s="141">
        <f t="shared" si="55"/>
        <v>0</v>
      </c>
      <c r="AN166" s="145">
        <f t="shared" si="45"/>
        <v>0</v>
      </c>
      <c r="AO166" s="141">
        <f t="shared" si="46"/>
        <v>0</v>
      </c>
      <c r="AP166" s="145">
        <f t="shared" si="47"/>
        <v>0</v>
      </c>
      <c r="AQ166" s="146">
        <f t="shared" si="48"/>
        <v>0</v>
      </c>
      <c r="AR166" s="146"/>
      <c r="AS166" s="143"/>
      <c r="AT166" s="150">
        <v>202</v>
      </c>
      <c r="AU166" s="143">
        <v>298</v>
      </c>
      <c r="AV166" s="147">
        <v>300</v>
      </c>
      <c r="AW166" s="147" t="s">
        <v>47</v>
      </c>
      <c r="AX166" s="148">
        <v>3.2</v>
      </c>
      <c r="AY166" s="149">
        <v>-57.2</v>
      </c>
      <c r="AZ166" s="141">
        <f t="shared" si="49"/>
        <v>0</v>
      </c>
      <c r="BA166" s="141">
        <f t="shared" si="56"/>
        <v>0</v>
      </c>
      <c r="BB166" s="145">
        <f t="shared" si="50"/>
        <v>0</v>
      </c>
      <c r="BC166" s="141">
        <f t="shared" si="51"/>
        <v>0</v>
      </c>
      <c r="BD166" s="145">
        <f t="shared" si="52"/>
        <v>0</v>
      </c>
      <c r="BE166" s="146">
        <f t="shared" si="53"/>
        <v>0</v>
      </c>
      <c r="BF166" s="146"/>
      <c r="BG166" s="146"/>
      <c r="BH166" s="141">
        <v>99</v>
      </c>
      <c r="BI166" s="143">
        <v>201</v>
      </c>
      <c r="BJ166" s="141">
        <v>250</v>
      </c>
      <c r="BK166" s="141" t="s">
        <v>47</v>
      </c>
      <c r="BL166" s="148">
        <v>3.2903225806451615</v>
      </c>
      <c r="BM166" s="149">
        <v>-45.774193548387103</v>
      </c>
      <c r="BN166" s="141">
        <f t="shared" si="57"/>
        <v>0</v>
      </c>
      <c r="BO166" s="141">
        <f t="shared" si="58"/>
        <v>0</v>
      </c>
      <c r="BP166" s="145">
        <f t="shared" si="59"/>
        <v>0</v>
      </c>
      <c r="BQ166" s="141">
        <f t="shared" si="60"/>
        <v>0</v>
      </c>
      <c r="BR166" s="145">
        <f t="shared" si="61"/>
        <v>0</v>
      </c>
      <c r="BS166" s="146">
        <f t="shared" si="54"/>
        <v>0</v>
      </c>
    </row>
    <row r="167" spans="7:71" x14ac:dyDescent="0.2">
      <c r="G167" s="6"/>
      <c r="H167" s="6"/>
      <c r="I167" s="6"/>
      <c r="J167" s="6"/>
      <c r="Y167" s="154"/>
      <c r="AA167" s="137"/>
      <c r="AB167" s="137"/>
      <c r="AC167" s="137"/>
      <c r="AD167" s="142"/>
      <c r="AE167" s="143">
        <v>119</v>
      </c>
      <c r="AF167" s="143">
        <v>133</v>
      </c>
      <c r="AG167" s="143">
        <v>50</v>
      </c>
      <c r="AH167" s="144" t="s">
        <v>49</v>
      </c>
      <c r="AI167" s="144" t="s">
        <v>50</v>
      </c>
      <c r="AJ167" s="143">
        <v>2.8</v>
      </c>
      <c r="AK167" s="143">
        <v>-102.2</v>
      </c>
      <c r="AL167" s="141">
        <f t="shared" si="44"/>
        <v>0</v>
      </c>
      <c r="AM167" s="141">
        <f t="shared" si="55"/>
        <v>0</v>
      </c>
      <c r="AN167" s="145">
        <f t="shared" si="45"/>
        <v>0</v>
      </c>
      <c r="AO167" s="141">
        <f t="shared" si="46"/>
        <v>0</v>
      </c>
      <c r="AP167" s="145">
        <f t="shared" si="47"/>
        <v>0</v>
      </c>
      <c r="AQ167" s="146">
        <f t="shared" si="48"/>
        <v>0</v>
      </c>
      <c r="AR167" s="146"/>
      <c r="AS167" s="143"/>
      <c r="AT167" s="150">
        <v>298</v>
      </c>
      <c r="AU167" s="143">
        <v>400</v>
      </c>
      <c r="AV167" s="147">
        <v>300</v>
      </c>
      <c r="AW167" s="147" t="s">
        <v>47</v>
      </c>
      <c r="AX167" s="148">
        <v>3.2903225806451615</v>
      </c>
      <c r="AY167" s="149">
        <v>-67.225806451612925</v>
      </c>
      <c r="AZ167" s="141">
        <f t="shared" si="49"/>
        <v>0</v>
      </c>
      <c r="BA167" s="141">
        <f t="shared" si="56"/>
        <v>0</v>
      </c>
      <c r="BB167" s="145">
        <f t="shared" si="50"/>
        <v>0</v>
      </c>
      <c r="BC167" s="141">
        <f t="shared" si="51"/>
        <v>0</v>
      </c>
      <c r="BD167" s="145">
        <f t="shared" si="52"/>
        <v>0</v>
      </c>
      <c r="BE167" s="146">
        <f t="shared" si="53"/>
        <v>0</v>
      </c>
      <c r="BF167" s="146"/>
      <c r="BG167" s="146"/>
      <c r="BH167" s="141">
        <v>201</v>
      </c>
      <c r="BI167" s="143">
        <v>302</v>
      </c>
      <c r="BJ167" s="141">
        <v>250</v>
      </c>
      <c r="BK167" s="141" t="s">
        <v>47</v>
      </c>
      <c r="BL167" s="148">
        <v>3.15625</v>
      </c>
      <c r="BM167" s="149">
        <v>-35.71875</v>
      </c>
      <c r="BN167" s="141">
        <f t="shared" si="57"/>
        <v>0</v>
      </c>
      <c r="BO167" s="141">
        <f t="shared" si="58"/>
        <v>0</v>
      </c>
      <c r="BP167" s="145">
        <f t="shared" si="59"/>
        <v>0</v>
      </c>
      <c r="BQ167" s="141">
        <f t="shared" si="60"/>
        <v>0</v>
      </c>
      <c r="BR167" s="145">
        <f t="shared" si="61"/>
        <v>0</v>
      </c>
      <c r="BS167" s="146">
        <f t="shared" si="54"/>
        <v>0</v>
      </c>
    </row>
    <row r="168" spans="7:71" x14ac:dyDescent="0.2">
      <c r="G168" s="6"/>
      <c r="H168" s="6"/>
      <c r="I168" s="6"/>
      <c r="J168" s="6"/>
      <c r="Y168" s="154"/>
      <c r="AA168" s="137"/>
      <c r="AB168" s="137"/>
      <c r="AC168" s="137"/>
      <c r="AD168" s="142"/>
      <c r="AE168" s="143">
        <v>133</v>
      </c>
      <c r="AF168" s="143">
        <v>213</v>
      </c>
      <c r="AG168" s="143">
        <v>50</v>
      </c>
      <c r="AH168" s="144" t="s">
        <v>49</v>
      </c>
      <c r="AI168" s="144" t="s">
        <v>50</v>
      </c>
      <c r="AJ168" s="143">
        <v>3.2</v>
      </c>
      <c r="AK168" s="143">
        <v>-135.80000000000001</v>
      </c>
      <c r="AL168" s="141">
        <f t="shared" si="44"/>
        <v>0</v>
      </c>
      <c r="AM168" s="141">
        <f t="shared" si="55"/>
        <v>0</v>
      </c>
      <c r="AN168" s="145">
        <f t="shared" si="45"/>
        <v>0</v>
      </c>
      <c r="AO168" s="141">
        <f t="shared" si="46"/>
        <v>0</v>
      </c>
      <c r="AP168" s="145">
        <f t="shared" si="47"/>
        <v>0</v>
      </c>
      <c r="AQ168" s="146">
        <f t="shared" si="48"/>
        <v>0</v>
      </c>
      <c r="AR168" s="146"/>
      <c r="AS168" s="143"/>
      <c r="AT168" s="150">
        <v>100</v>
      </c>
      <c r="AU168" s="143">
        <v>197</v>
      </c>
      <c r="AV168" s="147">
        <v>350</v>
      </c>
      <c r="AW168" s="147" t="s">
        <v>47</v>
      </c>
      <c r="AX168" s="148">
        <v>3.2333333333333334</v>
      </c>
      <c r="AY168" s="149">
        <v>-22.866666666666674</v>
      </c>
      <c r="AZ168" s="141">
        <f t="shared" si="49"/>
        <v>0</v>
      </c>
      <c r="BA168" s="141">
        <f t="shared" si="56"/>
        <v>0</v>
      </c>
      <c r="BB168" s="145">
        <f t="shared" si="50"/>
        <v>0</v>
      </c>
      <c r="BC168" s="141">
        <f t="shared" si="51"/>
        <v>0</v>
      </c>
      <c r="BD168" s="145">
        <f t="shared" si="52"/>
        <v>0</v>
      </c>
      <c r="BE168" s="146">
        <f t="shared" si="53"/>
        <v>0</v>
      </c>
      <c r="BF168" s="146"/>
      <c r="BG168" s="146"/>
      <c r="BH168" s="141">
        <v>302</v>
      </c>
      <c r="BI168" s="143">
        <v>400</v>
      </c>
      <c r="BJ168" s="141">
        <v>250</v>
      </c>
      <c r="BK168" s="141" t="s">
        <v>47</v>
      </c>
      <c r="BL168" s="148">
        <v>3.2666666666666666</v>
      </c>
      <c r="BM168" s="149">
        <v>-47.533333333333303</v>
      </c>
      <c r="BN168" s="141">
        <f t="shared" si="57"/>
        <v>0</v>
      </c>
      <c r="BO168" s="141">
        <f t="shared" si="58"/>
        <v>0</v>
      </c>
      <c r="BP168" s="145">
        <f t="shared" si="59"/>
        <v>0</v>
      </c>
      <c r="BQ168" s="141">
        <f t="shared" si="60"/>
        <v>0</v>
      </c>
      <c r="BR168" s="145">
        <f t="shared" si="61"/>
        <v>0</v>
      </c>
      <c r="BS168" s="146">
        <f t="shared" si="54"/>
        <v>0</v>
      </c>
    </row>
    <row r="169" spans="7:71" x14ac:dyDescent="0.2">
      <c r="G169" s="6"/>
      <c r="H169" s="6"/>
      <c r="I169" s="6"/>
      <c r="J169" s="6"/>
      <c r="Y169" s="154"/>
      <c r="AA169" s="137"/>
      <c r="AB169" s="137"/>
      <c r="AC169" s="137"/>
      <c r="AD169" s="142"/>
      <c r="AE169" s="143">
        <v>213</v>
      </c>
      <c r="AF169" s="143">
        <v>250</v>
      </c>
      <c r="AG169" s="143">
        <v>50</v>
      </c>
      <c r="AH169" s="144" t="s">
        <v>49</v>
      </c>
      <c r="AI169" s="144" t="s">
        <v>50</v>
      </c>
      <c r="AJ169" s="143">
        <v>3.363</v>
      </c>
      <c r="AK169" s="143">
        <v>-153.636</v>
      </c>
      <c r="AL169" s="141">
        <f t="shared" si="44"/>
        <v>0</v>
      </c>
      <c r="AM169" s="141">
        <f t="shared" si="55"/>
        <v>0</v>
      </c>
      <c r="AN169" s="145">
        <f t="shared" si="45"/>
        <v>0</v>
      </c>
      <c r="AO169" s="141">
        <f t="shared" si="46"/>
        <v>0</v>
      </c>
      <c r="AP169" s="145">
        <f t="shared" si="47"/>
        <v>0</v>
      </c>
      <c r="AQ169" s="146">
        <f t="shared" si="48"/>
        <v>0</v>
      </c>
      <c r="AR169" s="146"/>
      <c r="AS169" s="143"/>
      <c r="AT169" s="150">
        <v>197</v>
      </c>
      <c r="AU169" s="143">
        <v>301</v>
      </c>
      <c r="AV169" s="147">
        <v>350</v>
      </c>
      <c r="AW169" s="147" t="s">
        <v>47</v>
      </c>
      <c r="AX169" s="148">
        <v>3.1515151515151514</v>
      </c>
      <c r="AY169" s="149">
        <v>-17.303030303030283</v>
      </c>
      <c r="AZ169" s="141">
        <f t="shared" si="49"/>
        <v>0</v>
      </c>
      <c r="BA169" s="141">
        <f t="shared" si="56"/>
        <v>0</v>
      </c>
      <c r="BB169" s="145">
        <f t="shared" si="50"/>
        <v>0</v>
      </c>
      <c r="BC169" s="141">
        <f t="shared" si="51"/>
        <v>0</v>
      </c>
      <c r="BD169" s="145">
        <f t="shared" si="52"/>
        <v>0</v>
      </c>
      <c r="BE169" s="146">
        <f t="shared" si="53"/>
        <v>0</v>
      </c>
      <c r="BF169" s="146"/>
      <c r="BG169" s="146"/>
      <c r="BH169" s="141">
        <v>60</v>
      </c>
      <c r="BI169" s="143">
        <v>99</v>
      </c>
      <c r="BJ169" s="141">
        <v>300</v>
      </c>
      <c r="BK169" s="141" t="s">
        <v>47</v>
      </c>
      <c r="BL169" s="148">
        <v>2.1739130434782608</v>
      </c>
      <c r="BM169" s="149">
        <v>18.565217391304351</v>
      </c>
      <c r="BN169" s="141">
        <f t="shared" si="57"/>
        <v>0</v>
      </c>
      <c r="BO169" s="141">
        <f t="shared" si="58"/>
        <v>0</v>
      </c>
      <c r="BP169" s="145">
        <f t="shared" si="59"/>
        <v>0</v>
      </c>
      <c r="BQ169" s="141">
        <f t="shared" si="60"/>
        <v>0</v>
      </c>
      <c r="BR169" s="145">
        <f t="shared" si="61"/>
        <v>0</v>
      </c>
      <c r="BS169" s="146">
        <f t="shared" si="54"/>
        <v>0</v>
      </c>
    </row>
    <row r="170" spans="7:71" x14ac:dyDescent="0.2">
      <c r="G170" s="6"/>
      <c r="H170" s="6"/>
      <c r="I170" s="6"/>
      <c r="J170" s="6"/>
      <c r="Y170" s="154"/>
      <c r="AA170" s="137"/>
      <c r="AB170" s="137"/>
      <c r="AC170" s="137"/>
      <c r="AD170" s="142"/>
      <c r="AE170" s="143">
        <v>250</v>
      </c>
      <c r="AF170" s="143">
        <v>280</v>
      </c>
      <c r="AG170" s="143">
        <v>50</v>
      </c>
      <c r="AH170" s="144" t="s">
        <v>49</v>
      </c>
      <c r="AI170" s="144" t="s">
        <v>50</v>
      </c>
      <c r="AJ170" s="143">
        <v>3</v>
      </c>
      <c r="AK170" s="143">
        <v>-110</v>
      </c>
      <c r="AL170" s="141">
        <f t="shared" si="44"/>
        <v>0</v>
      </c>
      <c r="AM170" s="141">
        <f t="shared" si="55"/>
        <v>0</v>
      </c>
      <c r="AN170" s="145">
        <f t="shared" si="45"/>
        <v>0</v>
      </c>
      <c r="AO170" s="141">
        <f t="shared" si="46"/>
        <v>0</v>
      </c>
      <c r="AP170" s="145">
        <f t="shared" si="47"/>
        <v>0</v>
      </c>
      <c r="AQ170" s="146">
        <f t="shared" si="48"/>
        <v>0</v>
      </c>
      <c r="AR170" s="146"/>
      <c r="AS170" s="143"/>
      <c r="AT170" s="150">
        <v>301</v>
      </c>
      <c r="AU170" s="143">
        <v>400</v>
      </c>
      <c r="AV170" s="147">
        <v>350</v>
      </c>
      <c r="AW170" s="147" t="s">
        <v>47</v>
      </c>
      <c r="AX170" s="148">
        <v>3.3846153846153846</v>
      </c>
      <c r="AY170" s="149">
        <v>-40.846153846153868</v>
      </c>
      <c r="AZ170" s="141">
        <f t="shared" si="49"/>
        <v>0</v>
      </c>
      <c r="BA170" s="141">
        <f t="shared" si="56"/>
        <v>0</v>
      </c>
      <c r="BB170" s="145">
        <f t="shared" si="50"/>
        <v>0</v>
      </c>
      <c r="BC170" s="141">
        <f t="shared" si="51"/>
        <v>0</v>
      </c>
      <c r="BD170" s="145">
        <f t="shared" si="52"/>
        <v>0</v>
      </c>
      <c r="BE170" s="146">
        <f t="shared" si="53"/>
        <v>0</v>
      </c>
      <c r="BF170" s="146"/>
      <c r="BG170" s="146"/>
      <c r="BH170" s="141">
        <v>99</v>
      </c>
      <c r="BI170" s="143">
        <v>201</v>
      </c>
      <c r="BJ170" s="141">
        <v>300</v>
      </c>
      <c r="BK170" s="141" t="s">
        <v>47</v>
      </c>
      <c r="BL170" s="148">
        <v>3.5172413793103448</v>
      </c>
      <c r="BM170" s="149">
        <v>-31.137931034482762</v>
      </c>
      <c r="BN170" s="141">
        <f t="shared" si="57"/>
        <v>0</v>
      </c>
      <c r="BO170" s="141">
        <f t="shared" si="58"/>
        <v>0</v>
      </c>
      <c r="BP170" s="145">
        <f t="shared" si="59"/>
        <v>0</v>
      </c>
      <c r="BQ170" s="141">
        <f t="shared" si="60"/>
        <v>0</v>
      </c>
      <c r="BR170" s="145">
        <f t="shared" si="61"/>
        <v>0</v>
      </c>
      <c r="BS170" s="146">
        <f t="shared" si="54"/>
        <v>0</v>
      </c>
    </row>
    <row r="171" spans="7:71" x14ac:dyDescent="0.2">
      <c r="G171" s="6"/>
      <c r="H171" s="6"/>
      <c r="I171" s="6"/>
      <c r="J171" s="6"/>
      <c r="Y171" s="154"/>
      <c r="AA171" s="137"/>
      <c r="AB171" s="137"/>
      <c r="AC171" s="137"/>
      <c r="AD171" s="142"/>
      <c r="AE171" s="143">
        <v>280</v>
      </c>
      <c r="AF171" s="143">
        <v>400</v>
      </c>
      <c r="AG171" s="143">
        <v>50</v>
      </c>
      <c r="AH171" s="144" t="s">
        <v>49</v>
      </c>
      <c r="AI171" s="144" t="s">
        <v>50</v>
      </c>
      <c r="AJ171" s="143">
        <v>4</v>
      </c>
      <c r="AK171" s="143">
        <v>-240</v>
      </c>
      <c r="AL171" s="141">
        <f t="shared" si="44"/>
        <v>0</v>
      </c>
      <c r="AM171" s="141">
        <f t="shared" si="55"/>
        <v>0</v>
      </c>
      <c r="AN171" s="145">
        <f t="shared" si="45"/>
        <v>0</v>
      </c>
      <c r="AO171" s="141">
        <f t="shared" si="46"/>
        <v>0</v>
      </c>
      <c r="AP171" s="145">
        <f t="shared" si="47"/>
        <v>0</v>
      </c>
      <c r="AQ171" s="146">
        <f t="shared" si="48"/>
        <v>0</v>
      </c>
      <c r="AR171" s="146"/>
      <c r="AS171" s="143"/>
      <c r="AT171" s="150">
        <v>100</v>
      </c>
      <c r="AU171" s="143">
        <v>201</v>
      </c>
      <c r="AV171" s="147">
        <v>400</v>
      </c>
      <c r="AW171" s="147" t="s">
        <v>47</v>
      </c>
      <c r="AX171" s="148">
        <v>3.15625</v>
      </c>
      <c r="AY171" s="149">
        <v>11.625</v>
      </c>
      <c r="AZ171" s="141">
        <f t="shared" si="49"/>
        <v>0</v>
      </c>
      <c r="BA171" s="141">
        <f t="shared" si="56"/>
        <v>0</v>
      </c>
      <c r="BB171" s="145">
        <f t="shared" si="50"/>
        <v>0</v>
      </c>
      <c r="BC171" s="141">
        <f t="shared" si="51"/>
        <v>0</v>
      </c>
      <c r="BD171" s="145">
        <f t="shared" si="52"/>
        <v>0</v>
      </c>
      <c r="BE171" s="146">
        <f t="shared" si="53"/>
        <v>0</v>
      </c>
      <c r="BF171" s="146"/>
      <c r="BG171" s="146"/>
      <c r="BH171" s="141">
        <v>201</v>
      </c>
      <c r="BI171" s="143">
        <v>300</v>
      </c>
      <c r="BJ171" s="141">
        <v>300</v>
      </c>
      <c r="BK171" s="141" t="s">
        <v>47</v>
      </c>
      <c r="BL171" s="148">
        <v>3.4137931034482758</v>
      </c>
      <c r="BM171" s="149">
        <v>-24.310344827586192</v>
      </c>
      <c r="BN171" s="141">
        <f t="shared" si="57"/>
        <v>0</v>
      </c>
      <c r="BO171" s="141">
        <f t="shared" si="58"/>
        <v>0</v>
      </c>
      <c r="BP171" s="145">
        <f t="shared" si="59"/>
        <v>0</v>
      </c>
      <c r="BQ171" s="141">
        <f t="shared" si="60"/>
        <v>0</v>
      </c>
      <c r="BR171" s="145">
        <f t="shared" si="61"/>
        <v>0</v>
      </c>
      <c r="BS171" s="146">
        <f t="shared" si="54"/>
        <v>0</v>
      </c>
    </row>
    <row r="172" spans="7:71" x14ac:dyDescent="0.2">
      <c r="G172" s="6"/>
      <c r="H172" s="6"/>
      <c r="I172" s="6"/>
      <c r="J172" s="6"/>
      <c r="Y172" s="154"/>
      <c r="AA172" s="137"/>
      <c r="AB172" s="137"/>
      <c r="AC172" s="137"/>
      <c r="AD172" s="142"/>
      <c r="AE172" s="143">
        <v>50</v>
      </c>
      <c r="AF172" s="143">
        <v>103</v>
      </c>
      <c r="AG172" s="143">
        <v>100</v>
      </c>
      <c r="AH172" s="144" t="s">
        <v>49</v>
      </c>
      <c r="AI172" s="144" t="s">
        <v>50</v>
      </c>
      <c r="AJ172" s="143">
        <v>2.3039999999999998</v>
      </c>
      <c r="AK172" s="143">
        <v>-46.783000000000001</v>
      </c>
      <c r="AL172" s="141">
        <f t="shared" si="44"/>
        <v>0</v>
      </c>
      <c r="AM172" s="141">
        <f t="shared" si="55"/>
        <v>0</v>
      </c>
      <c r="AN172" s="145">
        <f t="shared" si="45"/>
        <v>0</v>
      </c>
      <c r="AO172" s="141">
        <f t="shared" si="46"/>
        <v>0</v>
      </c>
      <c r="AP172" s="145">
        <f t="shared" si="47"/>
        <v>0</v>
      </c>
      <c r="AQ172" s="146">
        <f t="shared" si="48"/>
        <v>0</v>
      </c>
      <c r="AR172" s="146"/>
      <c r="AS172" s="143"/>
      <c r="AT172" s="150">
        <v>201</v>
      </c>
      <c r="AU172" s="143">
        <v>303</v>
      </c>
      <c r="AV172" s="147">
        <v>400</v>
      </c>
      <c r="AW172" s="147" t="s">
        <v>47</v>
      </c>
      <c r="AX172" s="148">
        <v>3.2903225806451615</v>
      </c>
      <c r="AY172" s="149">
        <v>3.5806451612903061</v>
      </c>
      <c r="AZ172" s="141">
        <f t="shared" si="49"/>
        <v>0</v>
      </c>
      <c r="BA172" s="141">
        <f t="shared" si="56"/>
        <v>0</v>
      </c>
      <c r="BB172" s="145">
        <f t="shared" si="50"/>
        <v>0</v>
      </c>
      <c r="BC172" s="141">
        <f t="shared" si="51"/>
        <v>0</v>
      </c>
      <c r="BD172" s="145">
        <f t="shared" si="52"/>
        <v>0</v>
      </c>
      <c r="BE172" s="146">
        <f t="shared" si="53"/>
        <v>0</v>
      </c>
      <c r="BF172" s="146"/>
      <c r="BG172" s="146"/>
      <c r="BH172" s="141">
        <v>300</v>
      </c>
      <c r="BI172" s="143">
        <v>400</v>
      </c>
      <c r="BJ172" s="141">
        <v>300</v>
      </c>
      <c r="BK172" s="141" t="s">
        <v>47</v>
      </c>
      <c r="BL172" s="148">
        <v>3.8461538461538463</v>
      </c>
      <c r="BM172" s="149">
        <v>-65.384615384615415</v>
      </c>
      <c r="BN172" s="141">
        <f t="shared" si="57"/>
        <v>0</v>
      </c>
      <c r="BO172" s="141">
        <f t="shared" si="58"/>
        <v>0</v>
      </c>
      <c r="BP172" s="145">
        <f t="shared" si="59"/>
        <v>0</v>
      </c>
      <c r="BQ172" s="141">
        <f t="shared" si="60"/>
        <v>0</v>
      </c>
      <c r="BR172" s="145">
        <f t="shared" si="61"/>
        <v>0</v>
      </c>
      <c r="BS172" s="146">
        <f t="shared" si="54"/>
        <v>0</v>
      </c>
    </row>
    <row r="173" spans="7:71" x14ac:dyDescent="0.2">
      <c r="G173" s="6"/>
      <c r="H173" s="6"/>
      <c r="I173" s="6"/>
      <c r="J173" s="6"/>
      <c r="Y173" s="154"/>
      <c r="AA173" s="137"/>
      <c r="AB173" s="137"/>
      <c r="AC173" s="137"/>
      <c r="AD173" s="142"/>
      <c r="AE173" s="143">
        <v>103</v>
      </c>
      <c r="AF173" s="143">
        <v>175</v>
      </c>
      <c r="AG173" s="143">
        <v>100</v>
      </c>
      <c r="AH173" s="144" t="s">
        <v>49</v>
      </c>
      <c r="AI173" s="144" t="s">
        <v>50</v>
      </c>
      <c r="AJ173" s="143">
        <v>2.88</v>
      </c>
      <c r="AK173" s="143">
        <v>-84.2</v>
      </c>
      <c r="AL173" s="141">
        <f t="shared" si="44"/>
        <v>0</v>
      </c>
      <c r="AM173" s="141">
        <f t="shared" si="55"/>
        <v>0</v>
      </c>
      <c r="AN173" s="145">
        <f t="shared" si="45"/>
        <v>0</v>
      </c>
      <c r="AO173" s="141">
        <f t="shared" si="46"/>
        <v>0</v>
      </c>
      <c r="AP173" s="145">
        <f t="shared" si="47"/>
        <v>0</v>
      </c>
      <c r="AQ173" s="146">
        <f t="shared" si="48"/>
        <v>0</v>
      </c>
      <c r="AR173" s="146"/>
      <c r="AS173" s="143"/>
      <c r="AT173" s="150">
        <v>303</v>
      </c>
      <c r="AU173" s="143">
        <v>400</v>
      </c>
      <c r="AV173" s="147">
        <v>400</v>
      </c>
      <c r="AW173" s="147" t="s">
        <v>47</v>
      </c>
      <c r="AX173" s="148">
        <v>3.7307692307692308</v>
      </c>
      <c r="AY173" s="149">
        <v>-36.5</v>
      </c>
      <c r="AZ173" s="141">
        <f t="shared" si="49"/>
        <v>0</v>
      </c>
      <c r="BA173" s="141">
        <f t="shared" si="56"/>
        <v>0</v>
      </c>
      <c r="BB173" s="145">
        <f t="shared" si="50"/>
        <v>0</v>
      </c>
      <c r="BC173" s="141">
        <f t="shared" si="51"/>
        <v>0</v>
      </c>
      <c r="BD173" s="145">
        <f t="shared" si="52"/>
        <v>0</v>
      </c>
      <c r="BE173" s="146">
        <f t="shared" si="53"/>
        <v>0</v>
      </c>
      <c r="BF173" s="146"/>
      <c r="BG173" s="146"/>
      <c r="BH173" s="141">
        <v>98</v>
      </c>
      <c r="BI173" s="143">
        <v>200</v>
      </c>
      <c r="BJ173" s="141">
        <v>350</v>
      </c>
      <c r="BK173" s="141" t="s">
        <v>47</v>
      </c>
      <c r="BL173" s="148">
        <v>2.8333333333333335</v>
      </c>
      <c r="BM173" s="149">
        <v>24.333333333333329</v>
      </c>
      <c r="BN173" s="141">
        <f t="shared" si="57"/>
        <v>0</v>
      </c>
      <c r="BO173" s="141">
        <f t="shared" si="58"/>
        <v>0</v>
      </c>
      <c r="BP173" s="145">
        <f t="shared" si="59"/>
        <v>0</v>
      </c>
      <c r="BQ173" s="141">
        <f t="shared" si="60"/>
        <v>0</v>
      </c>
      <c r="BR173" s="145">
        <f t="shared" si="61"/>
        <v>0</v>
      </c>
      <c r="BS173" s="146">
        <f t="shared" si="54"/>
        <v>0</v>
      </c>
    </row>
    <row r="174" spans="7:71" x14ac:dyDescent="0.2">
      <c r="G174" s="6"/>
      <c r="H174" s="6"/>
      <c r="I174" s="6"/>
      <c r="J174" s="6"/>
      <c r="Y174" s="154"/>
      <c r="AA174" s="137"/>
      <c r="AB174" s="137"/>
      <c r="AC174" s="137"/>
      <c r="AD174" s="142"/>
      <c r="AE174" s="143">
        <v>175</v>
      </c>
      <c r="AF174" s="143">
        <v>205</v>
      </c>
      <c r="AG174" s="143">
        <v>100</v>
      </c>
      <c r="AH174" s="144" t="s">
        <v>49</v>
      </c>
      <c r="AI174" s="144" t="s">
        <v>50</v>
      </c>
      <c r="AJ174" s="143">
        <v>3.3330000000000002</v>
      </c>
      <c r="AK174" s="143">
        <v>-125</v>
      </c>
      <c r="AL174" s="141">
        <f t="shared" si="44"/>
        <v>0</v>
      </c>
      <c r="AM174" s="141">
        <f t="shared" si="55"/>
        <v>0</v>
      </c>
      <c r="AN174" s="145">
        <f t="shared" si="45"/>
        <v>0</v>
      </c>
      <c r="AO174" s="141">
        <f t="shared" si="46"/>
        <v>0</v>
      </c>
      <c r="AP174" s="145">
        <f t="shared" si="47"/>
        <v>0</v>
      </c>
      <c r="AQ174" s="146">
        <f t="shared" si="48"/>
        <v>0</v>
      </c>
      <c r="AR174" s="146"/>
      <c r="AS174" s="143"/>
      <c r="AT174" s="150">
        <v>100</v>
      </c>
      <c r="AU174" s="143">
        <v>197</v>
      </c>
      <c r="AV174" s="147">
        <v>450</v>
      </c>
      <c r="AW174" s="147" t="s">
        <v>47</v>
      </c>
      <c r="AX174" s="148">
        <v>3.2</v>
      </c>
      <c r="AY174" s="149">
        <v>37</v>
      </c>
      <c r="AZ174" s="141">
        <f t="shared" si="49"/>
        <v>0</v>
      </c>
      <c r="BA174" s="141">
        <f t="shared" si="56"/>
        <v>0</v>
      </c>
      <c r="BB174" s="145">
        <f t="shared" si="50"/>
        <v>0</v>
      </c>
      <c r="BC174" s="141">
        <f t="shared" si="51"/>
        <v>0</v>
      </c>
      <c r="BD174" s="145">
        <f t="shared" si="52"/>
        <v>0</v>
      </c>
      <c r="BE174" s="146">
        <f t="shared" si="53"/>
        <v>0</v>
      </c>
      <c r="BF174" s="146"/>
      <c r="BG174" s="146"/>
      <c r="BH174" s="141">
        <v>200</v>
      </c>
      <c r="BI174" s="143">
        <v>298</v>
      </c>
      <c r="BJ174" s="141">
        <v>350</v>
      </c>
      <c r="BK174" s="141" t="s">
        <v>47</v>
      </c>
      <c r="BL174" s="148">
        <v>3.92</v>
      </c>
      <c r="BM174" s="149">
        <v>-43.04</v>
      </c>
      <c r="BN174" s="141">
        <f t="shared" si="57"/>
        <v>0</v>
      </c>
      <c r="BO174" s="141">
        <f t="shared" si="58"/>
        <v>0</v>
      </c>
      <c r="BP174" s="145">
        <f t="shared" si="59"/>
        <v>0</v>
      </c>
      <c r="BQ174" s="141">
        <f t="shared" si="60"/>
        <v>0</v>
      </c>
      <c r="BR174" s="145">
        <f t="shared" si="61"/>
        <v>0</v>
      </c>
      <c r="BS174" s="146">
        <f t="shared" si="54"/>
        <v>0</v>
      </c>
    </row>
    <row r="175" spans="7:71" x14ac:dyDescent="0.2">
      <c r="G175" s="6"/>
      <c r="H175" s="6"/>
      <c r="I175" s="6"/>
      <c r="J175" s="6"/>
      <c r="Y175" s="154"/>
      <c r="AA175" s="137"/>
      <c r="AB175" s="137"/>
      <c r="AC175" s="137"/>
      <c r="AD175" s="142"/>
      <c r="AE175" s="143">
        <v>205</v>
      </c>
      <c r="AF175" s="143">
        <v>242</v>
      </c>
      <c r="AG175" s="143">
        <v>100</v>
      </c>
      <c r="AH175" s="144" t="s">
        <v>49</v>
      </c>
      <c r="AI175" s="144" t="s">
        <v>50</v>
      </c>
      <c r="AJ175" s="143">
        <v>3.7</v>
      </c>
      <c r="AK175" s="143">
        <v>-161.30000000000001</v>
      </c>
      <c r="AL175" s="141">
        <f t="shared" si="44"/>
        <v>0</v>
      </c>
      <c r="AM175" s="141">
        <f t="shared" si="55"/>
        <v>0</v>
      </c>
      <c r="AN175" s="145">
        <f t="shared" si="45"/>
        <v>0</v>
      </c>
      <c r="AO175" s="141">
        <f t="shared" si="46"/>
        <v>0</v>
      </c>
      <c r="AP175" s="145">
        <f t="shared" si="47"/>
        <v>0</v>
      </c>
      <c r="AQ175" s="146">
        <f t="shared" si="48"/>
        <v>0</v>
      </c>
      <c r="AR175" s="146"/>
      <c r="AS175" s="143"/>
      <c r="AT175" s="150">
        <v>197</v>
      </c>
      <c r="AU175" s="143">
        <v>287</v>
      </c>
      <c r="AV175" s="147">
        <v>450</v>
      </c>
      <c r="AW175" s="147" t="s">
        <v>47</v>
      </c>
      <c r="AX175" s="148">
        <v>3.3333333333333335</v>
      </c>
      <c r="AY175" s="149">
        <v>30.333333333333314</v>
      </c>
      <c r="AZ175" s="141">
        <f t="shared" si="49"/>
        <v>0</v>
      </c>
      <c r="BA175" s="141">
        <f t="shared" si="56"/>
        <v>0</v>
      </c>
      <c r="BB175" s="145">
        <f t="shared" si="50"/>
        <v>0</v>
      </c>
      <c r="BC175" s="141">
        <f t="shared" si="51"/>
        <v>0</v>
      </c>
      <c r="BD175" s="145">
        <f t="shared" si="52"/>
        <v>0</v>
      </c>
      <c r="BE175" s="146">
        <f t="shared" si="53"/>
        <v>0</v>
      </c>
      <c r="BF175" s="146"/>
      <c r="BG175" s="146"/>
      <c r="BH175" s="141">
        <v>298</v>
      </c>
      <c r="BI175" s="143">
        <v>400</v>
      </c>
      <c r="BJ175" s="141">
        <v>350</v>
      </c>
      <c r="BK175" s="141" t="s">
        <v>47</v>
      </c>
      <c r="BL175" s="148">
        <v>4.25</v>
      </c>
      <c r="BM175" s="149">
        <v>-71.75</v>
      </c>
      <c r="BN175" s="141">
        <f t="shared" si="57"/>
        <v>0</v>
      </c>
      <c r="BO175" s="141">
        <f t="shared" si="58"/>
        <v>0</v>
      </c>
      <c r="BP175" s="145">
        <f t="shared" si="59"/>
        <v>0</v>
      </c>
      <c r="BQ175" s="141">
        <f t="shared" si="60"/>
        <v>0</v>
      </c>
      <c r="BR175" s="145">
        <f t="shared" si="61"/>
        <v>0</v>
      </c>
      <c r="BS175" s="146">
        <f t="shared" si="54"/>
        <v>0</v>
      </c>
    </row>
    <row r="176" spans="7:71" x14ac:dyDescent="0.2">
      <c r="G176" s="6"/>
      <c r="H176" s="6"/>
      <c r="I176" s="6"/>
      <c r="J176" s="6"/>
      <c r="Y176" s="154"/>
      <c r="AA176" s="137"/>
      <c r="AB176" s="137"/>
      <c r="AC176" s="137"/>
      <c r="AD176" s="142"/>
      <c r="AE176" s="143">
        <v>242</v>
      </c>
      <c r="AF176" s="143">
        <v>317</v>
      </c>
      <c r="AG176" s="143">
        <v>100</v>
      </c>
      <c r="AH176" s="144" t="s">
        <v>49</v>
      </c>
      <c r="AI176" s="144" t="s">
        <v>50</v>
      </c>
      <c r="AJ176" s="143">
        <v>3.4089999999999998</v>
      </c>
      <c r="AK176" s="143">
        <v>-129.59</v>
      </c>
      <c r="AL176" s="141">
        <f t="shared" si="44"/>
        <v>0</v>
      </c>
      <c r="AM176" s="141">
        <f t="shared" si="55"/>
        <v>0</v>
      </c>
      <c r="AN176" s="145">
        <f t="shared" si="45"/>
        <v>0</v>
      </c>
      <c r="AO176" s="141">
        <f t="shared" si="46"/>
        <v>0</v>
      </c>
      <c r="AP176" s="145">
        <f t="shared" si="47"/>
        <v>0</v>
      </c>
      <c r="AQ176" s="146">
        <f t="shared" si="48"/>
        <v>0</v>
      </c>
      <c r="AR176" s="146"/>
      <c r="AS176" s="143"/>
      <c r="AT176" s="150">
        <v>287</v>
      </c>
      <c r="AU176" s="143">
        <v>400</v>
      </c>
      <c r="AV176" s="147">
        <v>450</v>
      </c>
      <c r="AW176" s="147" t="s">
        <v>47</v>
      </c>
      <c r="AX176" s="148">
        <v>3.7666666666666666</v>
      </c>
      <c r="AY176" s="149">
        <v>-3.033333333333303</v>
      </c>
      <c r="AZ176" s="141">
        <f t="shared" si="49"/>
        <v>0</v>
      </c>
      <c r="BA176" s="141">
        <f t="shared" si="56"/>
        <v>0</v>
      </c>
      <c r="BB176" s="145">
        <f t="shared" si="50"/>
        <v>0</v>
      </c>
      <c r="BC176" s="141">
        <f t="shared" si="51"/>
        <v>0</v>
      </c>
      <c r="BD176" s="145">
        <f t="shared" si="52"/>
        <v>0</v>
      </c>
      <c r="BE176" s="146">
        <f t="shared" si="53"/>
        <v>0</v>
      </c>
      <c r="BF176" s="146"/>
      <c r="BG176" s="146"/>
      <c r="BH176" s="141">
        <v>120</v>
      </c>
      <c r="BI176" s="143">
        <v>200</v>
      </c>
      <c r="BJ176" s="141">
        <v>400</v>
      </c>
      <c r="BK176" s="141" t="s">
        <v>47</v>
      </c>
      <c r="BL176" s="148">
        <v>2.152173913043478</v>
      </c>
      <c r="BM176" s="149">
        <v>79.478260869565219</v>
      </c>
      <c r="BN176" s="141">
        <f t="shared" si="57"/>
        <v>0</v>
      </c>
      <c r="BO176" s="141">
        <f t="shared" si="58"/>
        <v>0</v>
      </c>
      <c r="BP176" s="145">
        <f t="shared" si="59"/>
        <v>0</v>
      </c>
      <c r="BQ176" s="141">
        <f t="shared" si="60"/>
        <v>0</v>
      </c>
      <c r="BR176" s="145">
        <f t="shared" si="61"/>
        <v>0</v>
      </c>
      <c r="BS176" s="146">
        <f t="shared" si="54"/>
        <v>0</v>
      </c>
    </row>
    <row r="177" spans="7:71" x14ac:dyDescent="0.2">
      <c r="G177" s="6"/>
      <c r="H177" s="6"/>
      <c r="I177" s="6"/>
      <c r="J177" s="6"/>
      <c r="Y177" s="154"/>
      <c r="AA177" s="137"/>
      <c r="AB177" s="137"/>
      <c r="AC177" s="137"/>
      <c r="AD177" s="142"/>
      <c r="AE177" s="143">
        <v>317</v>
      </c>
      <c r="AF177" s="143">
        <v>355</v>
      </c>
      <c r="AG177" s="143">
        <v>100</v>
      </c>
      <c r="AH177" s="144" t="s">
        <v>49</v>
      </c>
      <c r="AI177" s="144" t="s">
        <v>50</v>
      </c>
      <c r="AJ177" s="143">
        <v>4.2220000000000004</v>
      </c>
      <c r="AK177" s="143">
        <v>-236.11099999999999</v>
      </c>
      <c r="AL177" s="141">
        <f t="shared" si="44"/>
        <v>0</v>
      </c>
      <c r="AM177" s="141">
        <f t="shared" si="55"/>
        <v>0</v>
      </c>
      <c r="AN177" s="145">
        <f t="shared" si="45"/>
        <v>0</v>
      </c>
      <c r="AO177" s="141">
        <f t="shared" si="46"/>
        <v>0</v>
      </c>
      <c r="AP177" s="145">
        <f t="shared" si="47"/>
        <v>0</v>
      </c>
      <c r="AQ177" s="146">
        <f t="shared" si="48"/>
        <v>0</v>
      </c>
      <c r="AR177" s="146"/>
      <c r="AS177" s="143"/>
      <c r="AT177" s="150">
        <v>200</v>
      </c>
      <c r="AU177" s="143">
        <v>259</v>
      </c>
      <c r="AV177" s="147">
        <v>500</v>
      </c>
      <c r="AW177" s="147" t="s">
        <v>47</v>
      </c>
      <c r="AX177" s="148">
        <v>3.6875</v>
      </c>
      <c r="AY177" s="149">
        <v>37.75</v>
      </c>
      <c r="AZ177" s="141">
        <f t="shared" si="49"/>
        <v>0</v>
      </c>
      <c r="BA177" s="141">
        <f t="shared" si="56"/>
        <v>0</v>
      </c>
      <c r="BB177" s="145">
        <f t="shared" si="50"/>
        <v>0</v>
      </c>
      <c r="BC177" s="141">
        <f t="shared" si="51"/>
        <v>0</v>
      </c>
      <c r="BD177" s="145">
        <f t="shared" si="52"/>
        <v>0</v>
      </c>
      <c r="BE177" s="146">
        <f t="shared" si="53"/>
        <v>0</v>
      </c>
      <c r="BF177" s="146"/>
      <c r="BG177" s="146"/>
      <c r="BH177" s="141">
        <v>200</v>
      </c>
      <c r="BI177" s="143">
        <v>300</v>
      </c>
      <c r="BJ177" s="141">
        <v>400</v>
      </c>
      <c r="BK177" s="141" t="s">
        <v>47</v>
      </c>
      <c r="BL177" s="148">
        <v>3.7037037037037037</v>
      </c>
      <c r="BM177" s="149">
        <v>-7.407407407407419</v>
      </c>
      <c r="BN177" s="141">
        <f t="shared" si="57"/>
        <v>0</v>
      </c>
      <c r="BO177" s="141">
        <f t="shared" si="58"/>
        <v>0</v>
      </c>
      <c r="BP177" s="145">
        <f t="shared" si="59"/>
        <v>0</v>
      </c>
      <c r="BQ177" s="141">
        <f t="shared" si="60"/>
        <v>0</v>
      </c>
      <c r="BR177" s="145">
        <f t="shared" si="61"/>
        <v>0</v>
      </c>
      <c r="BS177" s="146">
        <f t="shared" si="54"/>
        <v>0</v>
      </c>
    </row>
    <row r="178" spans="7:71" x14ac:dyDescent="0.2">
      <c r="G178" s="6"/>
      <c r="H178" s="6"/>
      <c r="I178" s="6"/>
      <c r="J178" s="6"/>
      <c r="Y178" s="154"/>
      <c r="AA178" s="137"/>
      <c r="AB178" s="137"/>
      <c r="AC178" s="137"/>
      <c r="AD178" s="142"/>
      <c r="AE178" s="143">
        <v>355</v>
      </c>
      <c r="AF178" s="143">
        <v>400</v>
      </c>
      <c r="AG178" s="143">
        <v>100</v>
      </c>
      <c r="AH178" s="144" t="s">
        <v>49</v>
      </c>
      <c r="AI178" s="144" t="s">
        <v>50</v>
      </c>
      <c r="AJ178" s="143">
        <v>4.5</v>
      </c>
      <c r="AK178" s="143">
        <v>-275</v>
      </c>
      <c r="AL178" s="141">
        <f t="shared" si="44"/>
        <v>0</v>
      </c>
      <c r="AM178" s="141">
        <f t="shared" si="55"/>
        <v>0</v>
      </c>
      <c r="AN178" s="145">
        <f t="shared" si="45"/>
        <v>0</v>
      </c>
      <c r="AO178" s="141">
        <f t="shared" si="46"/>
        <v>0</v>
      </c>
      <c r="AP178" s="145">
        <f t="shared" si="47"/>
        <v>0</v>
      </c>
      <c r="AQ178" s="146">
        <f t="shared" si="48"/>
        <v>0</v>
      </c>
      <c r="AR178" s="146"/>
      <c r="AS178" s="143"/>
      <c r="AT178" s="150">
        <v>259</v>
      </c>
      <c r="AU178" s="143">
        <v>400</v>
      </c>
      <c r="AV178" s="147">
        <v>500</v>
      </c>
      <c r="AW178" s="147" t="s">
        <v>47</v>
      </c>
      <c r="AX178" s="148">
        <v>3.9166666666666665</v>
      </c>
      <c r="AY178" s="149">
        <v>24</v>
      </c>
      <c r="AZ178" s="141">
        <f t="shared" si="49"/>
        <v>0</v>
      </c>
      <c r="BA178" s="141">
        <f t="shared" si="56"/>
        <v>0</v>
      </c>
      <c r="BB178" s="145">
        <f t="shared" si="50"/>
        <v>0</v>
      </c>
      <c r="BC178" s="141">
        <f t="shared" si="51"/>
        <v>0</v>
      </c>
      <c r="BD178" s="145">
        <f t="shared" si="52"/>
        <v>0</v>
      </c>
      <c r="BE178" s="146">
        <f t="shared" si="53"/>
        <v>0</v>
      </c>
      <c r="BF178" s="146"/>
      <c r="BG178" s="146"/>
      <c r="BH178" s="141">
        <v>300</v>
      </c>
      <c r="BI178" s="143">
        <v>400</v>
      </c>
      <c r="BJ178" s="141">
        <v>400</v>
      </c>
      <c r="BK178" s="141" t="s">
        <v>47</v>
      </c>
      <c r="BL178" s="148">
        <v>4.166666666666667</v>
      </c>
      <c r="BM178" s="149">
        <v>-45.833333333333371</v>
      </c>
      <c r="BN178" s="141">
        <f t="shared" si="57"/>
        <v>0</v>
      </c>
      <c r="BO178" s="141">
        <f t="shared" si="58"/>
        <v>0</v>
      </c>
      <c r="BP178" s="145">
        <f t="shared" si="59"/>
        <v>0</v>
      </c>
      <c r="BQ178" s="141">
        <f t="shared" si="60"/>
        <v>0</v>
      </c>
      <c r="BR178" s="145">
        <f t="shared" si="61"/>
        <v>0</v>
      </c>
      <c r="BS178" s="146">
        <f t="shared" si="54"/>
        <v>0</v>
      </c>
    </row>
    <row r="179" spans="7:71" x14ac:dyDescent="0.2">
      <c r="G179" s="6"/>
      <c r="H179" s="6"/>
      <c r="I179" s="6"/>
      <c r="J179" s="6"/>
      <c r="Y179" s="154"/>
      <c r="AA179" s="137"/>
      <c r="AB179" s="137"/>
      <c r="AC179" s="137"/>
      <c r="AD179" s="142"/>
      <c r="AE179" s="143">
        <v>50</v>
      </c>
      <c r="AF179" s="143">
        <v>115</v>
      </c>
      <c r="AG179" s="143">
        <v>150</v>
      </c>
      <c r="AH179" s="144" t="s">
        <v>49</v>
      </c>
      <c r="AI179" s="144" t="s">
        <v>50</v>
      </c>
      <c r="AJ179" s="143">
        <v>2.3210000000000002</v>
      </c>
      <c r="AK179" s="143">
        <v>-35.893000000000001</v>
      </c>
      <c r="AL179" s="141">
        <f t="shared" si="44"/>
        <v>0</v>
      </c>
      <c r="AM179" s="141">
        <f t="shared" si="55"/>
        <v>0</v>
      </c>
      <c r="AN179" s="145">
        <f t="shared" si="45"/>
        <v>0</v>
      </c>
      <c r="AO179" s="141">
        <f t="shared" si="46"/>
        <v>0</v>
      </c>
      <c r="AP179" s="145">
        <f t="shared" si="47"/>
        <v>0</v>
      </c>
      <c r="AQ179" s="146">
        <f t="shared" si="48"/>
        <v>0</v>
      </c>
      <c r="AR179" s="146"/>
      <c r="AS179" s="143"/>
      <c r="AT179" s="147">
        <v>49</v>
      </c>
      <c r="AU179" s="143">
        <v>100</v>
      </c>
      <c r="AV179" s="147">
        <v>50</v>
      </c>
      <c r="AW179" s="147" t="s">
        <v>49</v>
      </c>
      <c r="AX179" s="148">
        <v>1.3421052631578947</v>
      </c>
      <c r="AY179" s="149">
        <v>-11.39473684210526</v>
      </c>
      <c r="AZ179" s="141">
        <f t="shared" si="49"/>
        <v>0</v>
      </c>
      <c r="BA179" s="141">
        <f t="shared" si="56"/>
        <v>0</v>
      </c>
      <c r="BB179" s="145">
        <f t="shared" si="50"/>
        <v>0</v>
      </c>
      <c r="BC179" s="141">
        <f t="shared" si="51"/>
        <v>0</v>
      </c>
      <c r="BD179" s="145">
        <f t="shared" si="52"/>
        <v>0</v>
      </c>
      <c r="BE179" s="146">
        <f t="shared" si="53"/>
        <v>0</v>
      </c>
      <c r="BF179" s="146"/>
      <c r="BG179" s="146"/>
      <c r="BH179" s="141">
        <v>119</v>
      </c>
      <c r="BI179" s="143">
        <v>202</v>
      </c>
      <c r="BJ179" s="141">
        <v>450</v>
      </c>
      <c r="BK179" s="141" t="s">
        <v>47</v>
      </c>
      <c r="BL179" s="148">
        <v>2.6774193548387095</v>
      </c>
      <c r="BM179" s="149">
        <v>70.806451612903231</v>
      </c>
      <c r="BN179" s="141">
        <f t="shared" si="57"/>
        <v>0</v>
      </c>
      <c r="BO179" s="141">
        <f t="shared" si="58"/>
        <v>0</v>
      </c>
      <c r="BP179" s="145">
        <f t="shared" si="59"/>
        <v>0</v>
      </c>
      <c r="BQ179" s="141">
        <f t="shared" si="60"/>
        <v>0</v>
      </c>
      <c r="BR179" s="145">
        <f t="shared" si="61"/>
        <v>0</v>
      </c>
      <c r="BS179" s="146">
        <f t="shared" si="54"/>
        <v>0</v>
      </c>
    </row>
    <row r="180" spans="7:71" x14ac:dyDescent="0.2">
      <c r="G180" s="6"/>
      <c r="H180" s="6"/>
      <c r="I180" s="6"/>
      <c r="J180" s="6"/>
      <c r="Y180" s="154"/>
      <c r="AA180" s="137"/>
      <c r="AB180" s="137"/>
      <c r="AC180" s="137"/>
      <c r="AD180" s="142"/>
      <c r="AE180" s="143">
        <v>115</v>
      </c>
      <c r="AF180" s="143">
        <v>160</v>
      </c>
      <c r="AG180" s="143">
        <v>150</v>
      </c>
      <c r="AH180" s="144" t="s">
        <v>49</v>
      </c>
      <c r="AI180" s="144" t="s">
        <v>50</v>
      </c>
      <c r="AJ180" s="143">
        <v>3</v>
      </c>
      <c r="AK180" s="143">
        <v>-80</v>
      </c>
      <c r="AL180" s="141">
        <f t="shared" si="44"/>
        <v>0</v>
      </c>
      <c r="AM180" s="141">
        <f t="shared" si="55"/>
        <v>0</v>
      </c>
      <c r="AN180" s="145">
        <f t="shared" si="45"/>
        <v>0</v>
      </c>
      <c r="AO180" s="141">
        <f t="shared" si="46"/>
        <v>0</v>
      </c>
      <c r="AP180" s="145">
        <f t="shared" si="47"/>
        <v>0</v>
      </c>
      <c r="AQ180" s="146">
        <f t="shared" si="48"/>
        <v>0</v>
      </c>
      <c r="AR180" s="146"/>
      <c r="AS180" s="143"/>
      <c r="AT180" s="150">
        <v>100</v>
      </c>
      <c r="AU180" s="143">
        <v>200</v>
      </c>
      <c r="AV180" s="147">
        <v>50</v>
      </c>
      <c r="AW180" s="147" t="s">
        <v>49</v>
      </c>
      <c r="AX180" s="148">
        <v>3.0303030303030303</v>
      </c>
      <c r="AY180" s="149">
        <v>-151.5151515151515</v>
      </c>
      <c r="AZ180" s="141">
        <f t="shared" si="49"/>
        <v>0</v>
      </c>
      <c r="BA180" s="141">
        <f t="shared" si="56"/>
        <v>0</v>
      </c>
      <c r="BB180" s="145">
        <f t="shared" si="50"/>
        <v>0</v>
      </c>
      <c r="BC180" s="141">
        <f t="shared" si="51"/>
        <v>0</v>
      </c>
      <c r="BD180" s="145">
        <f t="shared" si="52"/>
        <v>0</v>
      </c>
      <c r="BE180" s="146">
        <f t="shared" si="53"/>
        <v>0</v>
      </c>
      <c r="BF180" s="146"/>
      <c r="BG180" s="146"/>
      <c r="BH180" s="141">
        <v>202</v>
      </c>
      <c r="BI180" s="143">
        <v>285</v>
      </c>
      <c r="BJ180" s="141">
        <v>450</v>
      </c>
      <c r="BK180" s="141" t="s">
        <v>47</v>
      </c>
      <c r="BL180" s="148">
        <v>3.7727272727272729</v>
      </c>
      <c r="BM180" s="149">
        <v>17.136363636363626</v>
      </c>
      <c r="BN180" s="141">
        <f t="shared" si="57"/>
        <v>0</v>
      </c>
      <c r="BO180" s="141">
        <f t="shared" si="58"/>
        <v>0</v>
      </c>
      <c r="BP180" s="145">
        <f t="shared" si="59"/>
        <v>0</v>
      </c>
      <c r="BQ180" s="141">
        <f t="shared" si="60"/>
        <v>0</v>
      </c>
      <c r="BR180" s="145">
        <f t="shared" si="61"/>
        <v>0</v>
      </c>
      <c r="BS180" s="146">
        <f t="shared" si="54"/>
        <v>0</v>
      </c>
    </row>
    <row r="181" spans="7:71" x14ac:dyDescent="0.2">
      <c r="G181" s="6"/>
      <c r="H181" s="6"/>
      <c r="I181" s="6"/>
      <c r="J181" s="6"/>
      <c r="Y181" s="154"/>
      <c r="AA181" s="137"/>
      <c r="AB181" s="137"/>
      <c r="AC181" s="137"/>
      <c r="AD181" s="142"/>
      <c r="AE181" s="143">
        <v>160</v>
      </c>
      <c r="AF181" s="143">
        <v>223</v>
      </c>
      <c r="AG181" s="143">
        <v>150</v>
      </c>
      <c r="AH181" s="144" t="s">
        <v>49</v>
      </c>
      <c r="AI181" s="144" t="s">
        <v>50</v>
      </c>
      <c r="AJ181" s="143">
        <v>3.15</v>
      </c>
      <c r="AK181" s="143">
        <v>-92</v>
      </c>
      <c r="AL181" s="141">
        <f t="shared" si="44"/>
        <v>0</v>
      </c>
      <c r="AM181" s="141">
        <f t="shared" si="55"/>
        <v>0</v>
      </c>
      <c r="AN181" s="145">
        <f t="shared" si="45"/>
        <v>0</v>
      </c>
      <c r="AO181" s="141">
        <f t="shared" si="46"/>
        <v>0</v>
      </c>
      <c r="AP181" s="145">
        <f t="shared" si="47"/>
        <v>0</v>
      </c>
      <c r="AQ181" s="146">
        <f t="shared" si="48"/>
        <v>0</v>
      </c>
      <c r="AR181" s="146"/>
      <c r="AS181" s="143"/>
      <c r="AT181" s="150">
        <v>200</v>
      </c>
      <c r="AU181" s="143">
        <v>303</v>
      </c>
      <c r="AV181" s="147">
        <v>50</v>
      </c>
      <c r="AW181" s="147" t="s">
        <v>49</v>
      </c>
      <c r="AX181" s="148">
        <v>3.9615384615384617</v>
      </c>
      <c r="AY181" s="149">
        <v>-259.53846153846155</v>
      </c>
      <c r="AZ181" s="141">
        <f t="shared" si="49"/>
        <v>0</v>
      </c>
      <c r="BA181" s="141">
        <f t="shared" si="56"/>
        <v>0</v>
      </c>
      <c r="BB181" s="145">
        <f t="shared" si="50"/>
        <v>0</v>
      </c>
      <c r="BC181" s="141">
        <f t="shared" si="51"/>
        <v>0</v>
      </c>
      <c r="BD181" s="145">
        <f t="shared" si="52"/>
        <v>0</v>
      </c>
      <c r="BE181" s="146">
        <f t="shared" si="53"/>
        <v>0</v>
      </c>
      <c r="BF181" s="146"/>
      <c r="BG181" s="146"/>
      <c r="BH181" s="141">
        <v>285</v>
      </c>
      <c r="BI181" s="143">
        <v>400</v>
      </c>
      <c r="BJ181" s="141">
        <v>450</v>
      </c>
      <c r="BK181" s="141" t="s">
        <v>47</v>
      </c>
      <c r="BL181" s="148">
        <v>4.5999999999999996</v>
      </c>
      <c r="BM181" s="149">
        <v>-41.6</v>
      </c>
      <c r="BN181" s="141">
        <f t="shared" si="57"/>
        <v>0</v>
      </c>
      <c r="BO181" s="141">
        <f t="shared" si="58"/>
        <v>0</v>
      </c>
      <c r="BP181" s="145">
        <f t="shared" si="59"/>
        <v>0</v>
      </c>
      <c r="BQ181" s="141">
        <f t="shared" si="60"/>
        <v>0</v>
      </c>
      <c r="BR181" s="145">
        <f t="shared" si="61"/>
        <v>0</v>
      </c>
      <c r="BS181" s="146">
        <f t="shared" si="54"/>
        <v>0</v>
      </c>
    </row>
    <row r="182" spans="7:71" x14ac:dyDescent="0.2">
      <c r="G182" s="6"/>
      <c r="H182" s="6"/>
      <c r="I182" s="6"/>
      <c r="J182" s="6"/>
      <c r="Y182" s="154"/>
      <c r="AA182" s="137"/>
      <c r="AB182" s="137"/>
      <c r="AC182" s="137"/>
      <c r="AD182" s="142"/>
      <c r="AE182" s="143">
        <v>223</v>
      </c>
      <c r="AF182" s="143">
        <v>334</v>
      </c>
      <c r="AG182" s="143">
        <v>150</v>
      </c>
      <c r="AH182" s="144" t="s">
        <v>49</v>
      </c>
      <c r="AI182" s="144" t="s">
        <v>50</v>
      </c>
      <c r="AJ182" s="143">
        <v>3.7</v>
      </c>
      <c r="AK182" s="143">
        <v>-147</v>
      </c>
      <c r="AL182" s="141">
        <f t="shared" si="44"/>
        <v>0</v>
      </c>
      <c r="AM182" s="141">
        <f t="shared" si="55"/>
        <v>0</v>
      </c>
      <c r="AN182" s="145">
        <f t="shared" si="45"/>
        <v>0</v>
      </c>
      <c r="AO182" s="141">
        <f t="shared" si="46"/>
        <v>0</v>
      </c>
      <c r="AP182" s="145">
        <f t="shared" si="47"/>
        <v>0</v>
      </c>
      <c r="AQ182" s="146">
        <f t="shared" si="48"/>
        <v>0</v>
      </c>
      <c r="AR182" s="146"/>
      <c r="AS182" s="143"/>
      <c r="AT182" s="150">
        <v>303</v>
      </c>
      <c r="AU182" s="143">
        <v>400</v>
      </c>
      <c r="AV182" s="147">
        <v>50</v>
      </c>
      <c r="AW182" s="147" t="s">
        <v>49</v>
      </c>
      <c r="AX182" s="148">
        <v>3.7307692307692308</v>
      </c>
      <c r="AY182" s="149">
        <v>-226.76923076923083</v>
      </c>
      <c r="AZ182" s="141">
        <f t="shared" si="49"/>
        <v>0</v>
      </c>
      <c r="BA182" s="141">
        <f t="shared" si="56"/>
        <v>0</v>
      </c>
      <c r="BB182" s="145">
        <f t="shared" si="50"/>
        <v>0</v>
      </c>
      <c r="BC182" s="141">
        <f t="shared" si="51"/>
        <v>0</v>
      </c>
      <c r="BD182" s="145">
        <f t="shared" si="52"/>
        <v>0</v>
      </c>
      <c r="BE182" s="146">
        <f t="shared" si="53"/>
        <v>0</v>
      </c>
      <c r="BF182" s="146"/>
      <c r="BG182" s="146"/>
      <c r="BH182" s="141">
        <v>199</v>
      </c>
      <c r="BI182" s="143">
        <v>254</v>
      </c>
      <c r="BJ182" s="141">
        <v>500</v>
      </c>
      <c r="BK182" s="141" t="s">
        <v>47</v>
      </c>
      <c r="BL182" s="148">
        <v>2.8947368421052633</v>
      </c>
      <c r="BM182" s="149">
        <v>103.47368421052632</v>
      </c>
      <c r="BN182" s="141">
        <f t="shared" si="57"/>
        <v>0</v>
      </c>
      <c r="BO182" s="141">
        <f t="shared" si="58"/>
        <v>0</v>
      </c>
      <c r="BP182" s="145">
        <f t="shared" si="59"/>
        <v>0</v>
      </c>
      <c r="BQ182" s="141">
        <f t="shared" si="60"/>
        <v>0</v>
      </c>
      <c r="BR182" s="145">
        <f t="shared" si="61"/>
        <v>0</v>
      </c>
      <c r="BS182" s="146">
        <f t="shared" si="54"/>
        <v>0</v>
      </c>
    </row>
    <row r="183" spans="7:71" x14ac:dyDescent="0.2">
      <c r="G183" s="6"/>
      <c r="H183" s="6"/>
      <c r="I183" s="6"/>
      <c r="J183" s="6"/>
      <c r="Y183" s="154"/>
      <c r="AA183" s="137"/>
      <c r="AB183" s="137"/>
      <c r="AC183" s="137"/>
      <c r="AD183" s="142"/>
      <c r="AE183" s="143">
        <v>334</v>
      </c>
      <c r="AF183" s="143">
        <v>400</v>
      </c>
      <c r="AG183" s="143">
        <v>150</v>
      </c>
      <c r="AH183" s="144" t="s">
        <v>49</v>
      </c>
      <c r="AI183" s="144" t="s">
        <v>50</v>
      </c>
      <c r="AJ183" s="143">
        <v>4.1245000000000003</v>
      </c>
      <c r="AK183" s="143">
        <v>-202.25</v>
      </c>
      <c r="AL183" s="141">
        <f t="shared" si="44"/>
        <v>0</v>
      </c>
      <c r="AM183" s="141">
        <f t="shared" si="55"/>
        <v>0</v>
      </c>
      <c r="AN183" s="145">
        <f t="shared" si="45"/>
        <v>0</v>
      </c>
      <c r="AO183" s="141">
        <f t="shared" si="46"/>
        <v>0</v>
      </c>
      <c r="AP183" s="145">
        <f t="shared" si="47"/>
        <v>0</v>
      </c>
      <c r="AQ183" s="146">
        <f t="shared" si="48"/>
        <v>0</v>
      </c>
      <c r="AR183" s="146"/>
      <c r="AS183" s="143"/>
      <c r="AT183" s="147">
        <v>49</v>
      </c>
      <c r="AU183" s="143">
        <v>100</v>
      </c>
      <c r="AV183" s="147">
        <v>100</v>
      </c>
      <c r="AW183" s="147" t="s">
        <v>49</v>
      </c>
      <c r="AX183" s="148">
        <v>1.4444444444444444</v>
      </c>
      <c r="AY183" s="149">
        <v>-12.666666666666664</v>
      </c>
      <c r="AZ183" s="141">
        <f t="shared" si="49"/>
        <v>0</v>
      </c>
      <c r="BA183" s="141">
        <f t="shared" si="56"/>
        <v>0</v>
      </c>
      <c r="BB183" s="145">
        <f t="shared" si="50"/>
        <v>0</v>
      </c>
      <c r="BC183" s="141">
        <f t="shared" si="51"/>
        <v>0</v>
      </c>
      <c r="BD183" s="145">
        <f t="shared" si="52"/>
        <v>0</v>
      </c>
      <c r="BE183" s="146">
        <f t="shared" si="53"/>
        <v>0</v>
      </c>
      <c r="BF183" s="146"/>
      <c r="BG183" s="146"/>
      <c r="BH183" s="141">
        <v>254</v>
      </c>
      <c r="BI183" s="143">
        <v>300</v>
      </c>
      <c r="BJ183" s="141">
        <v>500</v>
      </c>
      <c r="BK183" s="141" t="s">
        <v>47</v>
      </c>
      <c r="BL183" s="148">
        <v>3.2857142857142856</v>
      </c>
      <c r="BM183" s="149">
        <v>83.142857142857139</v>
      </c>
      <c r="BN183" s="141">
        <f t="shared" si="57"/>
        <v>0</v>
      </c>
      <c r="BO183" s="141">
        <f t="shared" si="58"/>
        <v>0</v>
      </c>
      <c r="BP183" s="145">
        <f t="shared" si="59"/>
        <v>0</v>
      </c>
      <c r="BQ183" s="141">
        <f t="shared" si="60"/>
        <v>0</v>
      </c>
      <c r="BR183" s="145">
        <f t="shared" si="61"/>
        <v>0</v>
      </c>
      <c r="BS183" s="146">
        <f t="shared" si="54"/>
        <v>0</v>
      </c>
    </row>
    <row r="184" spans="7:71" x14ac:dyDescent="0.2">
      <c r="G184" s="6"/>
      <c r="H184" s="6"/>
      <c r="I184" s="6"/>
      <c r="J184" s="6"/>
      <c r="Y184" s="154"/>
      <c r="AA184" s="137"/>
      <c r="AB184" s="137"/>
      <c r="AC184" s="137"/>
      <c r="AD184" s="142"/>
      <c r="AE184" s="143">
        <v>50</v>
      </c>
      <c r="AF184" s="143">
        <v>143</v>
      </c>
      <c r="AG184" s="143">
        <v>200</v>
      </c>
      <c r="AH184" s="144" t="s">
        <v>49</v>
      </c>
      <c r="AI184" s="144" t="s">
        <v>50</v>
      </c>
      <c r="AJ184" s="143">
        <v>2.8180000000000001</v>
      </c>
      <c r="AK184" s="143">
        <v>-40.182000000000002</v>
      </c>
      <c r="AL184" s="141">
        <f t="shared" si="44"/>
        <v>0</v>
      </c>
      <c r="AM184" s="141">
        <f t="shared" si="55"/>
        <v>0</v>
      </c>
      <c r="AN184" s="145">
        <f t="shared" si="45"/>
        <v>0</v>
      </c>
      <c r="AO184" s="141">
        <f t="shared" si="46"/>
        <v>0</v>
      </c>
      <c r="AP184" s="145">
        <f t="shared" si="47"/>
        <v>0</v>
      </c>
      <c r="AQ184" s="146">
        <f t="shared" si="48"/>
        <v>0</v>
      </c>
      <c r="AR184" s="146"/>
      <c r="AS184" s="143"/>
      <c r="AT184" s="150">
        <v>100</v>
      </c>
      <c r="AU184" s="143">
        <v>199</v>
      </c>
      <c r="AV184" s="147">
        <v>100</v>
      </c>
      <c r="AW184" s="147" t="s">
        <v>49</v>
      </c>
      <c r="AX184" s="148">
        <v>2.9117647058823528</v>
      </c>
      <c r="AY184" s="149">
        <v>-127.11764705882351</v>
      </c>
      <c r="AZ184" s="141">
        <f t="shared" si="49"/>
        <v>0</v>
      </c>
      <c r="BA184" s="141">
        <f t="shared" si="56"/>
        <v>0</v>
      </c>
      <c r="BB184" s="145">
        <f t="shared" si="50"/>
        <v>0</v>
      </c>
      <c r="BC184" s="141">
        <f t="shared" si="51"/>
        <v>0</v>
      </c>
      <c r="BD184" s="145">
        <f t="shared" si="52"/>
        <v>0</v>
      </c>
      <c r="BE184" s="146">
        <f t="shared" si="53"/>
        <v>0</v>
      </c>
      <c r="BF184" s="146"/>
      <c r="BG184" s="146"/>
      <c r="BH184" s="141">
        <v>300</v>
      </c>
      <c r="BI184" s="143">
        <v>400</v>
      </c>
      <c r="BJ184" s="141">
        <v>500</v>
      </c>
      <c r="BK184" s="141" t="s">
        <v>47</v>
      </c>
      <c r="BL184" s="148">
        <v>3.7037037037037037</v>
      </c>
      <c r="BM184" s="149">
        <v>55.555555555555543</v>
      </c>
      <c r="BN184" s="141">
        <f t="shared" si="57"/>
        <v>0</v>
      </c>
      <c r="BO184" s="141">
        <f t="shared" si="58"/>
        <v>0</v>
      </c>
      <c r="BP184" s="145">
        <f t="shared" si="59"/>
        <v>0</v>
      </c>
      <c r="BQ184" s="141">
        <f t="shared" si="60"/>
        <v>0</v>
      </c>
      <c r="BR184" s="145">
        <f t="shared" si="61"/>
        <v>0</v>
      </c>
      <c r="BS184" s="146">
        <f t="shared" si="54"/>
        <v>0</v>
      </c>
    </row>
    <row r="185" spans="7:71" x14ac:dyDescent="0.2">
      <c r="G185" s="6"/>
      <c r="H185" s="6"/>
      <c r="I185" s="6"/>
      <c r="J185" s="6"/>
      <c r="Y185" s="154"/>
      <c r="AA185" s="137"/>
      <c r="AB185" s="137"/>
      <c r="AC185" s="137"/>
      <c r="AD185" s="142"/>
      <c r="AE185" s="143">
        <v>143</v>
      </c>
      <c r="AF185" s="143">
        <v>188</v>
      </c>
      <c r="AG185" s="143">
        <v>200</v>
      </c>
      <c r="AH185" s="144" t="s">
        <v>49</v>
      </c>
      <c r="AI185" s="144" t="s">
        <v>50</v>
      </c>
      <c r="AJ185" s="143">
        <v>3</v>
      </c>
      <c r="AK185" s="143">
        <v>-52</v>
      </c>
      <c r="AL185" s="141">
        <f t="shared" si="44"/>
        <v>0</v>
      </c>
      <c r="AM185" s="141">
        <f t="shared" si="55"/>
        <v>0</v>
      </c>
      <c r="AN185" s="145">
        <f t="shared" si="45"/>
        <v>0</v>
      </c>
      <c r="AO185" s="141">
        <f t="shared" si="46"/>
        <v>0</v>
      </c>
      <c r="AP185" s="145">
        <f t="shared" si="47"/>
        <v>0</v>
      </c>
      <c r="AQ185" s="146">
        <f t="shared" si="48"/>
        <v>0</v>
      </c>
      <c r="AR185" s="146"/>
      <c r="AS185" s="143"/>
      <c r="AT185" s="150">
        <v>199</v>
      </c>
      <c r="AU185" s="143">
        <v>303</v>
      </c>
      <c r="AV185" s="147">
        <v>100</v>
      </c>
      <c r="AW185" s="147" t="s">
        <v>49</v>
      </c>
      <c r="AX185" s="148">
        <v>3.8518518518518516</v>
      </c>
      <c r="AY185" s="149">
        <v>-232.40740740740739</v>
      </c>
      <c r="AZ185" s="141">
        <f t="shared" si="49"/>
        <v>0</v>
      </c>
      <c r="BA185" s="141">
        <f t="shared" si="56"/>
        <v>0</v>
      </c>
      <c r="BB185" s="145">
        <f t="shared" si="50"/>
        <v>0</v>
      </c>
      <c r="BC185" s="141">
        <f t="shared" si="51"/>
        <v>0</v>
      </c>
      <c r="BD185" s="145">
        <f t="shared" si="52"/>
        <v>0</v>
      </c>
      <c r="BE185" s="146">
        <f t="shared" si="53"/>
        <v>0</v>
      </c>
      <c r="BF185" s="146"/>
      <c r="BG185" s="146"/>
      <c r="BH185" s="141">
        <v>49</v>
      </c>
      <c r="BI185" s="143">
        <v>100</v>
      </c>
      <c r="BJ185" s="141">
        <v>50</v>
      </c>
      <c r="BK185" s="141" t="s">
        <v>49</v>
      </c>
      <c r="BL185" s="148">
        <v>1.6129032258064515</v>
      </c>
      <c r="BM185" s="149">
        <v>-26.612903225806448</v>
      </c>
      <c r="BN185" s="141">
        <f t="shared" si="57"/>
        <v>0</v>
      </c>
      <c r="BO185" s="141">
        <f t="shared" si="58"/>
        <v>0</v>
      </c>
      <c r="BP185" s="145">
        <f t="shared" si="59"/>
        <v>0</v>
      </c>
      <c r="BQ185" s="141">
        <f t="shared" si="60"/>
        <v>0</v>
      </c>
      <c r="BR185" s="145">
        <f t="shared" si="61"/>
        <v>0</v>
      </c>
      <c r="BS185" s="146">
        <f t="shared" si="54"/>
        <v>0</v>
      </c>
    </row>
    <row r="186" spans="7:71" x14ac:dyDescent="0.2">
      <c r="G186" s="6"/>
      <c r="H186" s="6"/>
      <c r="I186" s="6"/>
      <c r="J186" s="6"/>
      <c r="Y186" s="154"/>
      <c r="AA186" s="137"/>
      <c r="AB186" s="137"/>
      <c r="AC186" s="137"/>
      <c r="AD186" s="142"/>
      <c r="AE186" s="143">
        <v>188</v>
      </c>
      <c r="AF186" s="143">
        <v>250</v>
      </c>
      <c r="AG186" s="143">
        <v>200</v>
      </c>
      <c r="AH186" s="144" t="s">
        <v>49</v>
      </c>
      <c r="AI186" s="144" t="s">
        <v>50</v>
      </c>
      <c r="AJ186" s="143">
        <v>3.1</v>
      </c>
      <c r="AK186" s="143">
        <v>-60</v>
      </c>
      <c r="AL186" s="141">
        <f t="shared" si="44"/>
        <v>0</v>
      </c>
      <c r="AM186" s="141">
        <f t="shared" si="55"/>
        <v>0</v>
      </c>
      <c r="AN186" s="145">
        <f t="shared" si="45"/>
        <v>0</v>
      </c>
      <c r="AO186" s="141">
        <f t="shared" si="46"/>
        <v>0</v>
      </c>
      <c r="AP186" s="145">
        <f t="shared" si="47"/>
        <v>0</v>
      </c>
      <c r="AQ186" s="146">
        <f t="shared" si="48"/>
        <v>0</v>
      </c>
      <c r="AR186" s="146"/>
      <c r="AS186" s="143"/>
      <c r="AT186" s="150">
        <v>303</v>
      </c>
      <c r="AU186" s="143">
        <v>400</v>
      </c>
      <c r="AV186" s="147">
        <v>100</v>
      </c>
      <c r="AW186" s="147" t="s">
        <v>49</v>
      </c>
      <c r="AX186" s="148">
        <v>3.7307692307692308</v>
      </c>
      <c r="AY186" s="149">
        <v>-215.57692307692309</v>
      </c>
      <c r="AZ186" s="141">
        <f t="shared" si="49"/>
        <v>0</v>
      </c>
      <c r="BA186" s="141">
        <f t="shared" si="56"/>
        <v>0</v>
      </c>
      <c r="BB186" s="145">
        <f t="shared" si="50"/>
        <v>0</v>
      </c>
      <c r="BC186" s="141">
        <f t="shared" si="51"/>
        <v>0</v>
      </c>
      <c r="BD186" s="145">
        <f t="shared" si="52"/>
        <v>0</v>
      </c>
      <c r="BE186" s="146">
        <f t="shared" si="53"/>
        <v>0</v>
      </c>
      <c r="BF186" s="146"/>
      <c r="BG186" s="146"/>
      <c r="BH186" s="141">
        <v>100</v>
      </c>
      <c r="BI186" s="143">
        <v>200</v>
      </c>
      <c r="BJ186" s="141">
        <v>50</v>
      </c>
      <c r="BK186" s="141" t="s">
        <v>49</v>
      </c>
      <c r="BL186" s="148">
        <v>2.7397260273972601</v>
      </c>
      <c r="BM186" s="149">
        <v>-115.06849315068493</v>
      </c>
      <c r="BN186" s="141">
        <f t="shared" si="57"/>
        <v>0</v>
      </c>
      <c r="BO186" s="141">
        <f t="shared" si="58"/>
        <v>0</v>
      </c>
      <c r="BP186" s="145">
        <f t="shared" si="59"/>
        <v>0</v>
      </c>
      <c r="BQ186" s="141">
        <f t="shared" si="60"/>
        <v>0</v>
      </c>
      <c r="BR186" s="145">
        <f t="shared" si="61"/>
        <v>0</v>
      </c>
      <c r="BS186" s="146">
        <f t="shared" si="54"/>
        <v>0</v>
      </c>
    </row>
    <row r="187" spans="7:71" x14ac:dyDescent="0.2">
      <c r="G187" s="6"/>
      <c r="H187" s="6"/>
      <c r="I187" s="6"/>
      <c r="J187" s="6"/>
      <c r="Y187" s="154"/>
      <c r="AA187" s="137"/>
      <c r="AB187" s="137"/>
      <c r="AC187" s="137"/>
      <c r="AD187" s="142"/>
      <c r="AE187" s="143">
        <v>250</v>
      </c>
      <c r="AF187" s="143">
        <v>320</v>
      </c>
      <c r="AG187" s="143">
        <v>200</v>
      </c>
      <c r="AH187" s="144" t="s">
        <v>49</v>
      </c>
      <c r="AI187" s="144" t="s">
        <v>50</v>
      </c>
      <c r="AJ187" s="143">
        <v>3.5</v>
      </c>
      <c r="AK187" s="143">
        <v>-100</v>
      </c>
      <c r="AL187" s="141">
        <f t="shared" si="44"/>
        <v>0</v>
      </c>
      <c r="AM187" s="141">
        <f t="shared" si="55"/>
        <v>0</v>
      </c>
      <c r="AN187" s="145">
        <f t="shared" si="45"/>
        <v>0</v>
      </c>
      <c r="AO187" s="141">
        <f t="shared" si="46"/>
        <v>0</v>
      </c>
      <c r="AP187" s="145">
        <f t="shared" si="47"/>
        <v>0</v>
      </c>
      <c r="AQ187" s="146">
        <f t="shared" si="48"/>
        <v>0</v>
      </c>
      <c r="AR187" s="146"/>
      <c r="AS187" s="143"/>
      <c r="AT187" s="147">
        <v>49</v>
      </c>
      <c r="AU187" s="143">
        <v>99</v>
      </c>
      <c r="AV187" s="147">
        <v>150</v>
      </c>
      <c r="AW187" s="147" t="s">
        <v>49</v>
      </c>
      <c r="AX187" s="148">
        <v>1.5625</v>
      </c>
      <c r="AY187" s="149">
        <v>-11.9375</v>
      </c>
      <c r="AZ187" s="141">
        <f t="shared" si="49"/>
        <v>0</v>
      </c>
      <c r="BA187" s="141">
        <f t="shared" si="56"/>
        <v>0</v>
      </c>
      <c r="BB187" s="145">
        <f t="shared" si="50"/>
        <v>0</v>
      </c>
      <c r="BC187" s="141">
        <f t="shared" si="51"/>
        <v>0</v>
      </c>
      <c r="BD187" s="145">
        <f t="shared" si="52"/>
        <v>0</v>
      </c>
      <c r="BE187" s="146">
        <f t="shared" si="53"/>
        <v>0</v>
      </c>
      <c r="BF187" s="146"/>
      <c r="BG187" s="146"/>
      <c r="BH187" s="141">
        <v>200</v>
      </c>
      <c r="BI187" s="143">
        <v>300</v>
      </c>
      <c r="BJ187" s="141">
        <v>50</v>
      </c>
      <c r="BK187" s="141" t="s">
        <v>49</v>
      </c>
      <c r="BL187" s="148">
        <v>3.7037037037037037</v>
      </c>
      <c r="BM187" s="149">
        <v>-225.92592592592592</v>
      </c>
      <c r="BN187" s="141">
        <f t="shared" si="57"/>
        <v>0</v>
      </c>
      <c r="BO187" s="141">
        <f t="shared" si="58"/>
        <v>0</v>
      </c>
      <c r="BP187" s="145">
        <f t="shared" si="59"/>
        <v>0</v>
      </c>
      <c r="BQ187" s="141">
        <f t="shared" si="60"/>
        <v>0</v>
      </c>
      <c r="BR187" s="145">
        <f t="shared" si="61"/>
        <v>0</v>
      </c>
      <c r="BS187" s="146">
        <f t="shared" si="54"/>
        <v>0</v>
      </c>
    </row>
    <row r="188" spans="7:71" x14ac:dyDescent="0.2">
      <c r="G188" s="6"/>
      <c r="H188" s="6"/>
      <c r="I188" s="6"/>
      <c r="J188" s="6"/>
      <c r="Y188" s="154"/>
      <c r="AA188" s="137"/>
      <c r="AB188" s="137"/>
      <c r="AC188" s="137"/>
      <c r="AD188" s="142"/>
      <c r="AE188" s="143">
        <v>320</v>
      </c>
      <c r="AF188" s="143">
        <v>400</v>
      </c>
      <c r="AG188" s="143">
        <v>200</v>
      </c>
      <c r="AH188" s="144" t="s">
        <v>49</v>
      </c>
      <c r="AI188" s="144" t="s">
        <v>50</v>
      </c>
      <c r="AJ188" s="143">
        <v>4</v>
      </c>
      <c r="AK188" s="143">
        <v>-160</v>
      </c>
      <c r="AL188" s="141">
        <f t="shared" si="44"/>
        <v>0</v>
      </c>
      <c r="AM188" s="141">
        <f t="shared" si="55"/>
        <v>0</v>
      </c>
      <c r="AN188" s="145">
        <f t="shared" si="45"/>
        <v>0</v>
      </c>
      <c r="AO188" s="141">
        <f t="shared" si="46"/>
        <v>0</v>
      </c>
      <c r="AP188" s="145">
        <f t="shared" si="47"/>
        <v>0</v>
      </c>
      <c r="AQ188" s="146">
        <f t="shared" si="48"/>
        <v>0</v>
      </c>
      <c r="AR188" s="146"/>
      <c r="AS188" s="143"/>
      <c r="AT188" s="150">
        <v>99</v>
      </c>
      <c r="AU188" s="143">
        <v>197</v>
      </c>
      <c r="AV188" s="147">
        <v>150</v>
      </c>
      <c r="AW188" s="147" t="s">
        <v>49</v>
      </c>
      <c r="AX188" s="148">
        <v>2.8</v>
      </c>
      <c r="AY188" s="149">
        <v>-99.8</v>
      </c>
      <c r="AZ188" s="141">
        <f t="shared" si="49"/>
        <v>0</v>
      </c>
      <c r="BA188" s="141">
        <f t="shared" si="56"/>
        <v>0</v>
      </c>
      <c r="BB188" s="145">
        <f t="shared" si="50"/>
        <v>0</v>
      </c>
      <c r="BC188" s="141">
        <f t="shared" si="51"/>
        <v>0</v>
      </c>
      <c r="BD188" s="145">
        <f t="shared" si="52"/>
        <v>0</v>
      </c>
      <c r="BE188" s="146">
        <f t="shared" si="53"/>
        <v>0</v>
      </c>
      <c r="BF188" s="146"/>
      <c r="BG188" s="146"/>
      <c r="BH188" s="141">
        <v>300</v>
      </c>
      <c r="BI188" s="143">
        <v>400</v>
      </c>
      <c r="BJ188" s="141">
        <v>50</v>
      </c>
      <c r="BK188" s="141" t="s">
        <v>49</v>
      </c>
      <c r="BL188" s="148">
        <v>4.3478260869565215</v>
      </c>
      <c r="BM188" s="149">
        <v>-317.39130434782601</v>
      </c>
      <c r="BN188" s="141">
        <f t="shared" si="57"/>
        <v>0</v>
      </c>
      <c r="BO188" s="141">
        <f t="shared" si="58"/>
        <v>0</v>
      </c>
      <c r="BP188" s="145">
        <f t="shared" si="59"/>
        <v>0</v>
      </c>
      <c r="BQ188" s="141">
        <f t="shared" si="60"/>
        <v>0</v>
      </c>
      <c r="BR188" s="145">
        <f t="shared" si="61"/>
        <v>0</v>
      </c>
      <c r="BS188" s="146">
        <f t="shared" si="54"/>
        <v>0</v>
      </c>
    </row>
    <row r="189" spans="7:71" x14ac:dyDescent="0.2">
      <c r="G189" s="6"/>
      <c r="H189" s="6"/>
      <c r="I189" s="6"/>
      <c r="J189" s="6"/>
      <c r="Y189" s="154"/>
      <c r="AA189" s="137"/>
      <c r="AB189" s="137"/>
      <c r="AC189" s="137"/>
      <c r="AD189" s="142"/>
      <c r="AE189" s="143">
        <v>160</v>
      </c>
      <c r="AF189" s="143">
        <v>173</v>
      </c>
      <c r="AG189" s="143">
        <v>250</v>
      </c>
      <c r="AH189" s="144" t="s">
        <v>49</v>
      </c>
      <c r="AI189" s="144" t="s">
        <v>50</v>
      </c>
      <c r="AJ189" s="143">
        <v>2.6</v>
      </c>
      <c r="AK189" s="143">
        <v>-9</v>
      </c>
      <c r="AL189" s="141">
        <f t="shared" si="44"/>
        <v>0</v>
      </c>
      <c r="AM189" s="141">
        <f t="shared" si="55"/>
        <v>0</v>
      </c>
      <c r="AN189" s="145">
        <f t="shared" si="45"/>
        <v>0</v>
      </c>
      <c r="AO189" s="141">
        <f t="shared" si="46"/>
        <v>0</v>
      </c>
      <c r="AP189" s="145">
        <f t="shared" si="47"/>
        <v>0</v>
      </c>
      <c r="AQ189" s="146">
        <f t="shared" si="48"/>
        <v>0</v>
      </c>
      <c r="AR189" s="146"/>
      <c r="AS189" s="143"/>
      <c r="AT189" s="150">
        <v>197</v>
      </c>
      <c r="AU189" s="143">
        <v>301</v>
      </c>
      <c r="AV189" s="147">
        <v>150</v>
      </c>
      <c r="AW189" s="147" t="s">
        <v>49</v>
      </c>
      <c r="AX189" s="148">
        <v>3.5862068965517242</v>
      </c>
      <c r="AY189" s="149">
        <v>-183.13793103448279</v>
      </c>
      <c r="AZ189" s="141">
        <f t="shared" si="49"/>
        <v>0</v>
      </c>
      <c r="BA189" s="141">
        <f t="shared" si="56"/>
        <v>0</v>
      </c>
      <c r="BB189" s="145">
        <f t="shared" si="50"/>
        <v>0</v>
      </c>
      <c r="BC189" s="141">
        <f t="shared" si="51"/>
        <v>0</v>
      </c>
      <c r="BD189" s="145">
        <f t="shared" si="52"/>
        <v>0</v>
      </c>
      <c r="BE189" s="146">
        <f t="shared" si="53"/>
        <v>0</v>
      </c>
      <c r="BF189" s="146"/>
      <c r="BG189" s="146"/>
      <c r="BH189" s="141">
        <v>49</v>
      </c>
      <c r="BI189" s="143">
        <v>100</v>
      </c>
      <c r="BJ189" s="141">
        <v>100</v>
      </c>
      <c r="BK189" s="141" t="s">
        <v>49</v>
      </c>
      <c r="BL189" s="148">
        <v>2.0618556701030926</v>
      </c>
      <c r="BM189" s="149">
        <v>-43.814432989690715</v>
      </c>
      <c r="BN189" s="141">
        <f t="shared" si="57"/>
        <v>0</v>
      </c>
      <c r="BO189" s="141">
        <f t="shared" si="58"/>
        <v>0</v>
      </c>
      <c r="BP189" s="145">
        <f t="shared" si="59"/>
        <v>0</v>
      </c>
      <c r="BQ189" s="141">
        <f t="shared" si="60"/>
        <v>0</v>
      </c>
      <c r="BR189" s="145">
        <f t="shared" si="61"/>
        <v>0</v>
      </c>
      <c r="BS189" s="146">
        <f t="shared" si="54"/>
        <v>0</v>
      </c>
    </row>
    <row r="190" spans="7:71" x14ac:dyDescent="0.2">
      <c r="G190" s="6"/>
      <c r="H190" s="6"/>
      <c r="I190" s="6"/>
      <c r="J190" s="6"/>
      <c r="Y190" s="154"/>
      <c r="AA190" s="137"/>
      <c r="AB190" s="137"/>
      <c r="AC190" s="137"/>
      <c r="AD190" s="142"/>
      <c r="AE190" s="143">
        <v>173</v>
      </c>
      <c r="AF190" s="143">
        <v>204</v>
      </c>
      <c r="AG190" s="143">
        <v>250</v>
      </c>
      <c r="AH190" s="144" t="s">
        <v>49</v>
      </c>
      <c r="AI190" s="144" t="s">
        <v>50</v>
      </c>
      <c r="AJ190" s="143">
        <v>3.444</v>
      </c>
      <c r="AK190" s="143">
        <v>-68.111000000000004</v>
      </c>
      <c r="AL190" s="141">
        <f t="shared" si="44"/>
        <v>0</v>
      </c>
      <c r="AM190" s="141">
        <f t="shared" si="55"/>
        <v>0</v>
      </c>
      <c r="AN190" s="145">
        <f t="shared" si="45"/>
        <v>0</v>
      </c>
      <c r="AO190" s="141">
        <f t="shared" si="46"/>
        <v>0</v>
      </c>
      <c r="AP190" s="145">
        <f t="shared" si="47"/>
        <v>0</v>
      </c>
      <c r="AQ190" s="146">
        <f t="shared" si="48"/>
        <v>0</v>
      </c>
      <c r="AR190" s="146"/>
      <c r="AS190" s="143"/>
      <c r="AT190" s="150">
        <v>301</v>
      </c>
      <c r="AU190" s="143">
        <v>400</v>
      </c>
      <c r="AV190" s="147">
        <v>150</v>
      </c>
      <c r="AW190" s="147" t="s">
        <v>49</v>
      </c>
      <c r="AX190" s="148">
        <v>3.8076923076923075</v>
      </c>
      <c r="AY190" s="149">
        <v>-213.03846153846155</v>
      </c>
      <c r="AZ190" s="141">
        <f t="shared" si="49"/>
        <v>0</v>
      </c>
      <c r="BA190" s="141">
        <f t="shared" si="56"/>
        <v>0</v>
      </c>
      <c r="BB190" s="145">
        <f t="shared" si="50"/>
        <v>0</v>
      </c>
      <c r="BC190" s="141">
        <f t="shared" si="51"/>
        <v>0</v>
      </c>
      <c r="BD190" s="145">
        <f t="shared" si="52"/>
        <v>0</v>
      </c>
      <c r="BE190" s="146">
        <f t="shared" si="53"/>
        <v>0</v>
      </c>
      <c r="BF190" s="146"/>
      <c r="BG190" s="146"/>
      <c r="BH190" s="141">
        <v>100</v>
      </c>
      <c r="BI190" s="143">
        <v>200</v>
      </c>
      <c r="BJ190" s="141">
        <v>100</v>
      </c>
      <c r="BK190" s="141" t="s">
        <v>49</v>
      </c>
      <c r="BL190" s="148">
        <v>2.6845637583892619</v>
      </c>
      <c r="BM190" s="149">
        <v>-87.24832214765101</v>
      </c>
      <c r="BN190" s="141">
        <f t="shared" si="57"/>
        <v>0</v>
      </c>
      <c r="BO190" s="141">
        <f t="shared" si="58"/>
        <v>0</v>
      </c>
      <c r="BP190" s="145">
        <f t="shared" si="59"/>
        <v>0</v>
      </c>
      <c r="BQ190" s="141">
        <f t="shared" si="60"/>
        <v>0</v>
      </c>
      <c r="BR190" s="145">
        <f t="shared" si="61"/>
        <v>0</v>
      </c>
      <c r="BS190" s="146">
        <f t="shared" si="54"/>
        <v>0</v>
      </c>
    </row>
    <row r="191" spans="7:71" x14ac:dyDescent="0.2">
      <c r="G191" s="6"/>
      <c r="H191" s="6"/>
      <c r="I191" s="6"/>
      <c r="J191" s="6"/>
      <c r="Y191" s="154"/>
      <c r="AA191" s="137"/>
      <c r="AB191" s="137"/>
      <c r="AC191" s="137"/>
      <c r="AD191" s="142"/>
      <c r="AE191" s="143">
        <v>204</v>
      </c>
      <c r="AF191" s="143">
        <v>260</v>
      </c>
      <c r="AG191" s="143">
        <v>250</v>
      </c>
      <c r="AH191" s="144" t="s">
        <v>49</v>
      </c>
      <c r="AI191" s="144" t="s">
        <v>50</v>
      </c>
      <c r="AJ191" s="143">
        <v>3.1110000000000002</v>
      </c>
      <c r="AK191" s="143">
        <v>-41.777000000000001</v>
      </c>
      <c r="AL191" s="141">
        <f t="shared" si="44"/>
        <v>0</v>
      </c>
      <c r="AM191" s="141">
        <f t="shared" si="55"/>
        <v>0</v>
      </c>
      <c r="AN191" s="145">
        <f t="shared" si="45"/>
        <v>0</v>
      </c>
      <c r="AO191" s="141">
        <f t="shared" si="46"/>
        <v>0</v>
      </c>
      <c r="AP191" s="145">
        <f t="shared" si="47"/>
        <v>0</v>
      </c>
      <c r="AQ191" s="146">
        <f t="shared" si="48"/>
        <v>0</v>
      </c>
      <c r="AR191" s="146"/>
      <c r="AS191" s="143"/>
      <c r="AT191" s="147">
        <v>49</v>
      </c>
      <c r="AU191" s="143">
        <v>99</v>
      </c>
      <c r="AV191" s="147">
        <v>200</v>
      </c>
      <c r="AW191" s="147" t="s">
        <v>49</v>
      </c>
      <c r="AX191" s="148">
        <v>1.6551724137931034</v>
      </c>
      <c r="AY191" s="149">
        <v>-8.5862068965517224</v>
      </c>
      <c r="AZ191" s="141">
        <f t="shared" si="49"/>
        <v>0</v>
      </c>
      <c r="BA191" s="141">
        <f t="shared" si="56"/>
        <v>0</v>
      </c>
      <c r="BB191" s="145">
        <f t="shared" si="50"/>
        <v>0</v>
      </c>
      <c r="BC191" s="141">
        <f t="shared" si="51"/>
        <v>0</v>
      </c>
      <c r="BD191" s="145">
        <f t="shared" si="52"/>
        <v>0</v>
      </c>
      <c r="BE191" s="146">
        <f t="shared" si="53"/>
        <v>0</v>
      </c>
      <c r="BF191" s="146"/>
      <c r="BG191" s="146"/>
      <c r="BH191" s="141">
        <v>200</v>
      </c>
      <c r="BI191" s="143">
        <v>300</v>
      </c>
      <c r="BJ191" s="141">
        <v>100</v>
      </c>
      <c r="BK191" s="141" t="s">
        <v>49</v>
      </c>
      <c r="BL191" s="148">
        <v>2.7972027972027971</v>
      </c>
      <c r="BM191" s="149">
        <v>-99.300699300699307</v>
      </c>
      <c r="BN191" s="141">
        <f t="shared" si="57"/>
        <v>0</v>
      </c>
      <c r="BO191" s="141">
        <f t="shared" si="58"/>
        <v>0</v>
      </c>
      <c r="BP191" s="145">
        <f t="shared" si="59"/>
        <v>0</v>
      </c>
      <c r="BQ191" s="141">
        <f t="shared" si="60"/>
        <v>0</v>
      </c>
      <c r="BR191" s="145">
        <f t="shared" si="61"/>
        <v>0</v>
      </c>
      <c r="BS191" s="146">
        <f t="shared" si="54"/>
        <v>0</v>
      </c>
    </row>
    <row r="192" spans="7:71" x14ac:dyDescent="0.2">
      <c r="G192" s="6"/>
      <c r="H192" s="6"/>
      <c r="I192" s="6"/>
      <c r="J192" s="6"/>
      <c r="Y192" s="154"/>
      <c r="AA192" s="137"/>
      <c r="AB192" s="137"/>
      <c r="AC192" s="137"/>
      <c r="AD192" s="142"/>
      <c r="AE192" s="143">
        <v>260</v>
      </c>
      <c r="AF192" s="143">
        <v>308</v>
      </c>
      <c r="AG192" s="143">
        <v>250</v>
      </c>
      <c r="AH192" s="144" t="s">
        <v>49</v>
      </c>
      <c r="AI192" s="144" t="s">
        <v>50</v>
      </c>
      <c r="AJ192" s="143">
        <v>3.6920000000000002</v>
      </c>
      <c r="AK192" s="143">
        <v>-98.153999999999996</v>
      </c>
      <c r="AL192" s="141">
        <f t="shared" si="44"/>
        <v>0</v>
      </c>
      <c r="AM192" s="141">
        <f t="shared" si="55"/>
        <v>0</v>
      </c>
      <c r="AN192" s="145">
        <f t="shared" si="45"/>
        <v>0</v>
      </c>
      <c r="AO192" s="141">
        <f t="shared" si="46"/>
        <v>0</v>
      </c>
      <c r="AP192" s="145">
        <f t="shared" si="47"/>
        <v>0</v>
      </c>
      <c r="AQ192" s="146">
        <f t="shared" si="48"/>
        <v>0</v>
      </c>
      <c r="AR192" s="146"/>
      <c r="AS192" s="143"/>
      <c r="AT192" s="150">
        <v>99</v>
      </c>
      <c r="AU192" s="143">
        <v>201</v>
      </c>
      <c r="AV192" s="147">
        <v>200</v>
      </c>
      <c r="AW192" s="147" t="s">
        <v>49</v>
      </c>
      <c r="AX192" s="148">
        <v>2.6842105263157894</v>
      </c>
      <c r="AY192" s="149">
        <v>-75.473684210526301</v>
      </c>
      <c r="AZ192" s="141">
        <f t="shared" si="49"/>
        <v>0</v>
      </c>
      <c r="BA192" s="141">
        <f t="shared" si="56"/>
        <v>0</v>
      </c>
      <c r="BB192" s="145">
        <f t="shared" si="50"/>
        <v>0</v>
      </c>
      <c r="BC192" s="141">
        <f t="shared" si="51"/>
        <v>0</v>
      </c>
      <c r="BD192" s="145">
        <f t="shared" si="52"/>
        <v>0</v>
      </c>
      <c r="BE192" s="146">
        <f t="shared" si="53"/>
        <v>0</v>
      </c>
      <c r="BF192" s="146"/>
      <c r="BG192" s="146"/>
      <c r="BH192" s="141">
        <v>300</v>
      </c>
      <c r="BI192" s="143">
        <v>400</v>
      </c>
      <c r="BJ192" s="141">
        <v>100</v>
      </c>
      <c r="BK192" s="141" t="s">
        <v>49</v>
      </c>
      <c r="BL192" s="148">
        <v>3.4188034188034186</v>
      </c>
      <c r="BM192" s="149">
        <v>-188.03418803418799</v>
      </c>
      <c r="BN192" s="141">
        <f t="shared" si="57"/>
        <v>0</v>
      </c>
      <c r="BO192" s="141">
        <f t="shared" si="58"/>
        <v>0</v>
      </c>
      <c r="BP192" s="145">
        <f t="shared" si="59"/>
        <v>0</v>
      </c>
      <c r="BQ192" s="141">
        <f t="shared" si="60"/>
        <v>0</v>
      </c>
      <c r="BR192" s="145">
        <f t="shared" si="61"/>
        <v>0</v>
      </c>
      <c r="BS192" s="146">
        <f t="shared" si="54"/>
        <v>0</v>
      </c>
    </row>
    <row r="193" spans="7:71" x14ac:dyDescent="0.2">
      <c r="G193" s="6"/>
      <c r="H193" s="6"/>
      <c r="I193" s="6"/>
      <c r="J193" s="6"/>
      <c r="Y193" s="154"/>
      <c r="AA193" s="137"/>
      <c r="AB193" s="137"/>
      <c r="AC193" s="137"/>
      <c r="AD193" s="142"/>
      <c r="AE193" s="143">
        <v>308</v>
      </c>
      <c r="AF193" s="143">
        <v>347</v>
      </c>
      <c r="AG193" s="143">
        <v>250</v>
      </c>
      <c r="AH193" s="144" t="s">
        <v>49</v>
      </c>
      <c r="AI193" s="144" t="s">
        <v>50</v>
      </c>
      <c r="AJ193" s="143">
        <v>3.9</v>
      </c>
      <c r="AK193" s="143">
        <v>-121</v>
      </c>
      <c r="AL193" s="141">
        <f t="shared" si="44"/>
        <v>0</v>
      </c>
      <c r="AM193" s="141">
        <f t="shared" si="55"/>
        <v>0</v>
      </c>
      <c r="AN193" s="145">
        <f t="shared" si="45"/>
        <v>0</v>
      </c>
      <c r="AO193" s="141">
        <f t="shared" si="46"/>
        <v>0</v>
      </c>
      <c r="AP193" s="145">
        <f t="shared" si="47"/>
        <v>0</v>
      </c>
      <c r="AQ193" s="146">
        <f t="shared" si="48"/>
        <v>0</v>
      </c>
      <c r="AR193" s="146"/>
      <c r="AS193" s="143"/>
      <c r="AT193" s="150">
        <v>201</v>
      </c>
      <c r="AU193" s="143">
        <v>303</v>
      </c>
      <c r="AV193" s="147">
        <v>200</v>
      </c>
      <c r="AW193" s="147" t="s">
        <v>49</v>
      </c>
      <c r="AX193" s="148">
        <v>3.5172413793103448</v>
      </c>
      <c r="AY193" s="149">
        <v>-161.27586206896552</v>
      </c>
      <c r="AZ193" s="141">
        <f t="shared" si="49"/>
        <v>0</v>
      </c>
      <c r="BA193" s="141">
        <f t="shared" si="56"/>
        <v>0</v>
      </c>
      <c r="BB193" s="145">
        <f t="shared" si="50"/>
        <v>0</v>
      </c>
      <c r="BC193" s="141">
        <f t="shared" si="51"/>
        <v>0</v>
      </c>
      <c r="BD193" s="145">
        <f t="shared" si="52"/>
        <v>0</v>
      </c>
      <c r="BE193" s="146">
        <f t="shared" si="53"/>
        <v>0</v>
      </c>
      <c r="BF193" s="146"/>
      <c r="BG193" s="146"/>
      <c r="BH193" s="141">
        <v>49</v>
      </c>
      <c r="BI193" s="143">
        <v>100</v>
      </c>
      <c r="BJ193" s="141">
        <v>150</v>
      </c>
      <c r="BK193" s="141" t="s">
        <v>49</v>
      </c>
      <c r="BL193" s="148">
        <v>1.9607843137254901</v>
      </c>
      <c r="BM193" s="149">
        <v>-22.549019607843135</v>
      </c>
      <c r="BN193" s="141">
        <f t="shared" si="57"/>
        <v>0</v>
      </c>
      <c r="BO193" s="141">
        <f t="shared" si="58"/>
        <v>0</v>
      </c>
      <c r="BP193" s="145">
        <f t="shared" si="59"/>
        <v>0</v>
      </c>
      <c r="BQ193" s="141">
        <f t="shared" si="60"/>
        <v>0</v>
      </c>
      <c r="BR193" s="145">
        <f t="shared" si="61"/>
        <v>0</v>
      </c>
      <c r="BS193" s="146">
        <f t="shared" si="54"/>
        <v>0</v>
      </c>
    </row>
    <row r="194" spans="7:71" x14ac:dyDescent="0.2">
      <c r="G194" s="6"/>
      <c r="H194" s="6"/>
      <c r="I194" s="6"/>
      <c r="J194" s="6"/>
      <c r="Y194" s="154"/>
      <c r="AA194" s="137"/>
      <c r="AB194" s="137"/>
      <c r="AC194" s="137"/>
      <c r="AD194" s="142"/>
      <c r="AE194" s="143">
        <v>347</v>
      </c>
      <c r="AF194" s="143">
        <v>400</v>
      </c>
      <c r="AG194" s="143">
        <v>250</v>
      </c>
      <c r="AH194" s="144" t="s">
        <v>49</v>
      </c>
      <c r="AI194" s="144" t="s">
        <v>50</v>
      </c>
      <c r="AJ194" s="143">
        <v>4.4160000000000004</v>
      </c>
      <c r="AK194" s="143">
        <v>-183</v>
      </c>
      <c r="AL194" s="141">
        <f t="shared" si="44"/>
        <v>0</v>
      </c>
      <c r="AM194" s="141">
        <f t="shared" si="55"/>
        <v>0</v>
      </c>
      <c r="AN194" s="145">
        <f t="shared" si="45"/>
        <v>0</v>
      </c>
      <c r="AO194" s="141">
        <f t="shared" si="46"/>
        <v>0</v>
      </c>
      <c r="AP194" s="145">
        <f t="shared" si="47"/>
        <v>0</v>
      </c>
      <c r="AQ194" s="146">
        <f t="shared" si="48"/>
        <v>0</v>
      </c>
      <c r="AR194" s="146"/>
      <c r="AS194" s="143"/>
      <c r="AT194" s="150">
        <v>303</v>
      </c>
      <c r="AU194" s="143">
        <v>400</v>
      </c>
      <c r="AV194" s="147">
        <v>200</v>
      </c>
      <c r="AW194" s="147" t="s">
        <v>49</v>
      </c>
      <c r="AX194" s="148">
        <v>3.5463232239302047</v>
      </c>
      <c r="AY194" s="149">
        <v>-165.11466555878701</v>
      </c>
      <c r="AZ194" s="141">
        <f t="shared" si="49"/>
        <v>0</v>
      </c>
      <c r="BA194" s="141">
        <f t="shared" si="56"/>
        <v>0</v>
      </c>
      <c r="BB194" s="145">
        <f t="shared" si="50"/>
        <v>0</v>
      </c>
      <c r="BC194" s="141">
        <f t="shared" si="51"/>
        <v>0</v>
      </c>
      <c r="BD194" s="145">
        <f t="shared" si="52"/>
        <v>0</v>
      </c>
      <c r="BE194" s="146">
        <f t="shared" si="53"/>
        <v>0</v>
      </c>
      <c r="BF194" s="146"/>
      <c r="BG194" s="146"/>
      <c r="BH194" s="141">
        <v>100</v>
      </c>
      <c r="BI194" s="143">
        <v>200</v>
      </c>
      <c r="BJ194" s="141">
        <v>150</v>
      </c>
      <c r="BK194" s="141" t="s">
        <v>49</v>
      </c>
      <c r="BL194" s="148">
        <v>2.7777777777777777</v>
      </c>
      <c r="BM194" s="149">
        <v>-73.611111111111114</v>
      </c>
      <c r="BN194" s="141">
        <f t="shared" si="57"/>
        <v>0</v>
      </c>
      <c r="BO194" s="141">
        <f t="shared" si="58"/>
        <v>0</v>
      </c>
      <c r="BP194" s="145">
        <f t="shared" si="59"/>
        <v>0</v>
      </c>
      <c r="BQ194" s="141">
        <f t="shared" si="60"/>
        <v>0</v>
      </c>
      <c r="BR194" s="145">
        <f t="shared" si="61"/>
        <v>0</v>
      </c>
      <c r="BS194" s="146">
        <f t="shared" si="54"/>
        <v>0</v>
      </c>
    </row>
    <row r="195" spans="7:71" x14ac:dyDescent="0.2">
      <c r="G195" s="6"/>
      <c r="H195" s="6"/>
      <c r="I195" s="6"/>
      <c r="J195" s="6"/>
      <c r="Y195" s="154"/>
      <c r="AA195" s="137"/>
      <c r="AB195" s="137"/>
      <c r="AC195" s="137"/>
      <c r="AD195" s="142"/>
      <c r="AE195" s="143">
        <v>177</v>
      </c>
      <c r="AF195" s="143">
        <v>261</v>
      </c>
      <c r="AG195" s="143">
        <v>300</v>
      </c>
      <c r="AH195" s="144" t="s">
        <v>49</v>
      </c>
      <c r="AI195" s="144" t="s">
        <v>50</v>
      </c>
      <c r="AJ195" s="143">
        <v>3.5</v>
      </c>
      <c r="AK195" s="143">
        <v>-50.5</v>
      </c>
      <c r="AL195" s="141">
        <f t="shared" si="44"/>
        <v>0</v>
      </c>
      <c r="AM195" s="141">
        <f t="shared" si="55"/>
        <v>0</v>
      </c>
      <c r="AN195" s="145">
        <f t="shared" si="45"/>
        <v>0</v>
      </c>
      <c r="AO195" s="141">
        <f t="shared" si="46"/>
        <v>0</v>
      </c>
      <c r="AP195" s="145">
        <f t="shared" si="47"/>
        <v>0</v>
      </c>
      <c r="AQ195" s="146">
        <f t="shared" si="48"/>
        <v>0</v>
      </c>
      <c r="AR195" s="146"/>
      <c r="AS195" s="143"/>
      <c r="AT195" s="147">
        <v>49</v>
      </c>
      <c r="AU195" s="143">
        <v>100</v>
      </c>
      <c r="AV195" s="147">
        <v>250</v>
      </c>
      <c r="AW195" s="147" t="s">
        <v>49</v>
      </c>
      <c r="AX195" s="148">
        <v>1.6129032258064515</v>
      </c>
      <c r="AY195" s="149">
        <v>3.2258064516129039</v>
      </c>
      <c r="AZ195" s="141">
        <f t="shared" si="49"/>
        <v>0</v>
      </c>
      <c r="BA195" s="141">
        <f t="shared" si="56"/>
        <v>0</v>
      </c>
      <c r="BB195" s="145">
        <f t="shared" si="50"/>
        <v>0</v>
      </c>
      <c r="BC195" s="141">
        <f t="shared" si="51"/>
        <v>0</v>
      </c>
      <c r="BD195" s="145">
        <f t="shared" si="52"/>
        <v>0</v>
      </c>
      <c r="BE195" s="146">
        <f t="shared" si="53"/>
        <v>0</v>
      </c>
      <c r="BF195" s="146"/>
      <c r="BG195" s="146"/>
      <c r="BH195" s="141">
        <v>200</v>
      </c>
      <c r="BI195" s="143">
        <v>300</v>
      </c>
      <c r="BJ195" s="141">
        <v>150</v>
      </c>
      <c r="BK195" s="141" t="s">
        <v>49</v>
      </c>
      <c r="BL195" s="148">
        <v>2.8776978417266186</v>
      </c>
      <c r="BM195" s="149">
        <v>-83.453237410071949</v>
      </c>
      <c r="BN195" s="141">
        <f t="shared" si="57"/>
        <v>0</v>
      </c>
      <c r="BO195" s="141">
        <f t="shared" si="58"/>
        <v>0</v>
      </c>
      <c r="BP195" s="145">
        <f t="shared" si="59"/>
        <v>0</v>
      </c>
      <c r="BQ195" s="141">
        <f t="shared" si="60"/>
        <v>0</v>
      </c>
      <c r="BR195" s="145">
        <f t="shared" si="61"/>
        <v>0</v>
      </c>
      <c r="BS195" s="146">
        <f t="shared" si="54"/>
        <v>0</v>
      </c>
    </row>
    <row r="196" spans="7:71" x14ac:dyDescent="0.2">
      <c r="G196" s="6"/>
      <c r="H196" s="6"/>
      <c r="I196" s="6"/>
      <c r="J196" s="6"/>
      <c r="Y196" s="154"/>
      <c r="AA196" s="137"/>
      <c r="AB196" s="137"/>
      <c r="AC196" s="137"/>
      <c r="AD196" s="142"/>
      <c r="AE196" s="143">
        <v>261</v>
      </c>
      <c r="AF196" s="143">
        <v>300</v>
      </c>
      <c r="AG196" s="143">
        <v>300</v>
      </c>
      <c r="AH196" s="144" t="s">
        <v>49</v>
      </c>
      <c r="AI196" s="144" t="s">
        <v>50</v>
      </c>
      <c r="AJ196" s="143">
        <v>3.5449999999999999</v>
      </c>
      <c r="AK196" s="143">
        <v>-54.545000000000002</v>
      </c>
      <c r="AL196" s="141">
        <f t="shared" si="44"/>
        <v>0</v>
      </c>
      <c r="AM196" s="141">
        <f t="shared" si="55"/>
        <v>0</v>
      </c>
      <c r="AN196" s="145">
        <f t="shared" si="45"/>
        <v>0</v>
      </c>
      <c r="AO196" s="141">
        <f t="shared" si="46"/>
        <v>0</v>
      </c>
      <c r="AP196" s="145">
        <f t="shared" si="47"/>
        <v>0</v>
      </c>
      <c r="AQ196" s="146">
        <f t="shared" si="48"/>
        <v>0</v>
      </c>
      <c r="AR196" s="146"/>
      <c r="AS196" s="143"/>
      <c r="AT196" s="150">
        <v>100</v>
      </c>
      <c r="AU196" s="143">
        <v>199</v>
      </c>
      <c r="AV196" s="147">
        <v>250</v>
      </c>
      <c r="AW196" s="147" t="s">
        <v>49</v>
      </c>
      <c r="AX196" s="148">
        <v>2.8285714285714287</v>
      </c>
      <c r="AY196" s="149">
        <v>-69.714285714285722</v>
      </c>
      <c r="AZ196" s="141">
        <f t="shared" si="49"/>
        <v>0</v>
      </c>
      <c r="BA196" s="141">
        <f t="shared" si="56"/>
        <v>0</v>
      </c>
      <c r="BB196" s="145">
        <f t="shared" si="50"/>
        <v>0</v>
      </c>
      <c r="BC196" s="141">
        <f t="shared" si="51"/>
        <v>0</v>
      </c>
      <c r="BD196" s="145">
        <f t="shared" si="52"/>
        <v>0</v>
      </c>
      <c r="BE196" s="146">
        <f t="shared" si="53"/>
        <v>0</v>
      </c>
      <c r="BF196" s="146"/>
      <c r="BG196" s="146"/>
      <c r="BH196" s="141">
        <v>300</v>
      </c>
      <c r="BI196" s="143">
        <v>400</v>
      </c>
      <c r="BJ196" s="141">
        <v>150</v>
      </c>
      <c r="BK196" s="141" t="s">
        <v>49</v>
      </c>
      <c r="BL196" s="148">
        <v>3.2520325203252032</v>
      </c>
      <c r="BM196" s="149">
        <v>-133.33333333333331</v>
      </c>
      <c r="BN196" s="141">
        <f t="shared" si="57"/>
        <v>0</v>
      </c>
      <c r="BO196" s="141">
        <f t="shared" si="58"/>
        <v>0</v>
      </c>
      <c r="BP196" s="145">
        <f t="shared" si="59"/>
        <v>0</v>
      </c>
      <c r="BQ196" s="141">
        <f t="shared" si="60"/>
        <v>0</v>
      </c>
      <c r="BR196" s="145">
        <f t="shared" si="61"/>
        <v>0</v>
      </c>
      <c r="BS196" s="146">
        <f t="shared" si="54"/>
        <v>0</v>
      </c>
    </row>
    <row r="197" spans="7:71" x14ac:dyDescent="0.2">
      <c r="G197" s="6"/>
      <c r="H197" s="6"/>
      <c r="I197" s="6"/>
      <c r="J197" s="6"/>
      <c r="Y197" s="154"/>
      <c r="AA197" s="137"/>
      <c r="AB197" s="137"/>
      <c r="AC197" s="137"/>
      <c r="AD197" s="142"/>
      <c r="AE197" s="143">
        <v>300</v>
      </c>
      <c r="AF197" s="143">
        <v>346</v>
      </c>
      <c r="AG197" s="143">
        <v>300</v>
      </c>
      <c r="AH197" s="144" t="s">
        <v>49</v>
      </c>
      <c r="AI197" s="144" t="s">
        <v>50</v>
      </c>
      <c r="AJ197" s="143">
        <v>4.5999999999999996</v>
      </c>
      <c r="AK197" s="143">
        <v>-160</v>
      </c>
      <c r="AL197" s="141">
        <f t="shared" si="44"/>
        <v>0</v>
      </c>
      <c r="AM197" s="141">
        <f t="shared" si="55"/>
        <v>0</v>
      </c>
      <c r="AN197" s="145">
        <f t="shared" si="45"/>
        <v>0</v>
      </c>
      <c r="AO197" s="141">
        <f t="shared" si="46"/>
        <v>0</v>
      </c>
      <c r="AP197" s="145">
        <f t="shared" si="47"/>
        <v>0</v>
      </c>
      <c r="AQ197" s="146">
        <f t="shared" si="48"/>
        <v>0</v>
      </c>
      <c r="AR197" s="146"/>
      <c r="AS197" s="143"/>
      <c r="AT197" s="150">
        <v>199</v>
      </c>
      <c r="AU197" s="143">
        <v>296</v>
      </c>
      <c r="AV197" s="147">
        <v>250</v>
      </c>
      <c r="AW197" s="147" t="s">
        <v>49</v>
      </c>
      <c r="AX197" s="148">
        <v>3.3448275862068964</v>
      </c>
      <c r="AY197" s="149">
        <v>-118.75862068965517</v>
      </c>
      <c r="AZ197" s="141">
        <f t="shared" si="49"/>
        <v>0</v>
      </c>
      <c r="BA197" s="141">
        <f t="shared" si="56"/>
        <v>0</v>
      </c>
      <c r="BB197" s="145">
        <f t="shared" si="50"/>
        <v>0</v>
      </c>
      <c r="BC197" s="141">
        <f t="shared" si="51"/>
        <v>0</v>
      </c>
      <c r="BD197" s="145">
        <f t="shared" si="52"/>
        <v>0</v>
      </c>
      <c r="BE197" s="146">
        <f t="shared" si="53"/>
        <v>0</v>
      </c>
      <c r="BF197" s="146"/>
      <c r="BG197" s="146"/>
      <c r="BH197" s="141">
        <v>49</v>
      </c>
      <c r="BI197" s="143">
        <v>100</v>
      </c>
      <c r="BJ197" s="141">
        <v>200</v>
      </c>
      <c r="BK197" s="141" t="s">
        <v>49</v>
      </c>
      <c r="BL197" s="148">
        <v>1.9801980198019802</v>
      </c>
      <c r="BM197" s="149">
        <v>-11.386138613861384</v>
      </c>
      <c r="BN197" s="141">
        <f t="shared" si="57"/>
        <v>0</v>
      </c>
      <c r="BO197" s="141">
        <f t="shared" si="58"/>
        <v>0</v>
      </c>
      <c r="BP197" s="145">
        <f t="shared" si="59"/>
        <v>0</v>
      </c>
      <c r="BQ197" s="141">
        <f t="shared" si="60"/>
        <v>0</v>
      </c>
      <c r="BR197" s="145">
        <f t="shared" si="61"/>
        <v>0</v>
      </c>
      <c r="BS197" s="146">
        <f t="shared" si="54"/>
        <v>0</v>
      </c>
    </row>
    <row r="198" spans="7:71" x14ac:dyDescent="0.2">
      <c r="G198" s="6"/>
      <c r="H198" s="6"/>
      <c r="I198" s="6"/>
      <c r="J198" s="6"/>
      <c r="Y198" s="154"/>
      <c r="AA198" s="137"/>
      <c r="AB198" s="137"/>
      <c r="AC198" s="137"/>
      <c r="AD198" s="142"/>
      <c r="AE198" s="143">
        <v>346</v>
      </c>
      <c r="AF198" s="143">
        <v>400</v>
      </c>
      <c r="AG198" s="143">
        <v>300</v>
      </c>
      <c r="AH198" s="144" t="s">
        <v>49</v>
      </c>
      <c r="AI198" s="144" t="s">
        <v>50</v>
      </c>
      <c r="AJ198" s="143">
        <v>4.9089999999999998</v>
      </c>
      <c r="AK198" s="143">
        <v>-194</v>
      </c>
      <c r="AL198" s="141">
        <f t="shared" si="44"/>
        <v>0</v>
      </c>
      <c r="AM198" s="141">
        <f t="shared" si="55"/>
        <v>0</v>
      </c>
      <c r="AN198" s="145">
        <f t="shared" si="45"/>
        <v>0</v>
      </c>
      <c r="AO198" s="141">
        <f t="shared" si="46"/>
        <v>0</v>
      </c>
      <c r="AP198" s="145">
        <f t="shared" si="47"/>
        <v>0</v>
      </c>
      <c r="AQ198" s="146">
        <f t="shared" si="48"/>
        <v>0</v>
      </c>
      <c r="AR198" s="146"/>
      <c r="AS198" s="143"/>
      <c r="AT198" s="150">
        <v>296</v>
      </c>
      <c r="AU198" s="143">
        <v>400</v>
      </c>
      <c r="AV198" s="147">
        <v>250</v>
      </c>
      <c r="AW198" s="147" t="s">
        <v>49</v>
      </c>
      <c r="AX198" s="148">
        <v>3.4666666666666668</v>
      </c>
      <c r="AY198" s="149">
        <v>-133.86666666666667</v>
      </c>
      <c r="AZ198" s="141">
        <f t="shared" si="49"/>
        <v>0</v>
      </c>
      <c r="BA198" s="141">
        <f t="shared" si="56"/>
        <v>0</v>
      </c>
      <c r="BB198" s="145">
        <f t="shared" si="50"/>
        <v>0</v>
      </c>
      <c r="BC198" s="141">
        <f t="shared" si="51"/>
        <v>0</v>
      </c>
      <c r="BD198" s="145">
        <f t="shared" si="52"/>
        <v>0</v>
      </c>
      <c r="BE198" s="146">
        <f t="shared" si="53"/>
        <v>0</v>
      </c>
      <c r="BF198" s="146"/>
      <c r="BG198" s="146"/>
      <c r="BH198" s="141">
        <v>100</v>
      </c>
      <c r="BI198" s="143">
        <v>200</v>
      </c>
      <c r="BJ198" s="141">
        <v>200</v>
      </c>
      <c r="BK198" s="141" t="s">
        <v>49</v>
      </c>
      <c r="BL198" s="148">
        <v>2.9411764705882355</v>
      </c>
      <c r="BM198" s="149">
        <v>-65.44117647058826</v>
      </c>
      <c r="BN198" s="141">
        <f t="shared" si="57"/>
        <v>0</v>
      </c>
      <c r="BO198" s="141">
        <f t="shared" si="58"/>
        <v>0</v>
      </c>
      <c r="BP198" s="145">
        <f t="shared" si="59"/>
        <v>0</v>
      </c>
      <c r="BQ198" s="141">
        <f t="shared" si="60"/>
        <v>0</v>
      </c>
      <c r="BR198" s="145">
        <f t="shared" si="61"/>
        <v>0</v>
      </c>
      <c r="BS198" s="146">
        <f t="shared" si="54"/>
        <v>0</v>
      </c>
    </row>
    <row r="199" spans="7:71" x14ac:dyDescent="0.2">
      <c r="G199" s="6"/>
      <c r="H199" s="6"/>
      <c r="I199" s="6"/>
      <c r="J199" s="6"/>
      <c r="Y199" s="154"/>
      <c r="AA199" s="137"/>
      <c r="AB199" s="137"/>
      <c r="AC199" s="137"/>
      <c r="AD199" s="142"/>
      <c r="AE199" s="143">
        <v>209</v>
      </c>
      <c r="AF199" s="143">
        <v>260</v>
      </c>
      <c r="AG199" s="143">
        <v>350</v>
      </c>
      <c r="AH199" s="144" t="s">
        <v>49</v>
      </c>
      <c r="AI199" s="144" t="s">
        <v>50</v>
      </c>
      <c r="AJ199" s="143">
        <v>3.4</v>
      </c>
      <c r="AK199" s="143">
        <v>-12</v>
      </c>
      <c r="AL199" s="141">
        <f t="shared" si="44"/>
        <v>0</v>
      </c>
      <c r="AM199" s="141">
        <f t="shared" si="55"/>
        <v>0</v>
      </c>
      <c r="AN199" s="145">
        <f t="shared" si="45"/>
        <v>0</v>
      </c>
      <c r="AO199" s="141">
        <f t="shared" si="46"/>
        <v>0</v>
      </c>
      <c r="AP199" s="145">
        <f t="shared" si="47"/>
        <v>0</v>
      </c>
      <c r="AQ199" s="146">
        <f t="shared" si="48"/>
        <v>0</v>
      </c>
      <c r="AR199" s="146"/>
      <c r="AS199" s="143"/>
      <c r="AT199" s="147">
        <v>49</v>
      </c>
      <c r="AU199" s="143">
        <v>99</v>
      </c>
      <c r="AV199" s="147">
        <v>300</v>
      </c>
      <c r="AW199" s="147" t="s">
        <v>49</v>
      </c>
      <c r="AX199" s="148">
        <v>1.7241379310344827</v>
      </c>
      <c r="AY199" s="149">
        <v>9.3448275862068968</v>
      </c>
      <c r="AZ199" s="141">
        <f t="shared" si="49"/>
        <v>0</v>
      </c>
      <c r="BA199" s="141">
        <f t="shared" si="56"/>
        <v>0</v>
      </c>
      <c r="BB199" s="145">
        <f t="shared" si="50"/>
        <v>0</v>
      </c>
      <c r="BC199" s="141">
        <f t="shared" si="51"/>
        <v>0</v>
      </c>
      <c r="BD199" s="145">
        <f t="shared" si="52"/>
        <v>0</v>
      </c>
      <c r="BE199" s="146">
        <f t="shared" si="53"/>
        <v>0</v>
      </c>
      <c r="BF199" s="146"/>
      <c r="BG199" s="146"/>
      <c r="BH199" s="141">
        <v>200</v>
      </c>
      <c r="BI199" s="143">
        <v>300</v>
      </c>
      <c r="BJ199" s="141">
        <v>200</v>
      </c>
      <c r="BK199" s="141" t="s">
        <v>49</v>
      </c>
      <c r="BL199" s="148">
        <v>3.053435114503817</v>
      </c>
      <c r="BM199" s="149">
        <v>-75.572519083969496</v>
      </c>
      <c r="BN199" s="141">
        <f t="shared" si="57"/>
        <v>0</v>
      </c>
      <c r="BO199" s="141">
        <f t="shared" si="58"/>
        <v>0</v>
      </c>
      <c r="BP199" s="145">
        <f t="shared" si="59"/>
        <v>0</v>
      </c>
      <c r="BQ199" s="141">
        <f t="shared" si="60"/>
        <v>0</v>
      </c>
      <c r="BR199" s="145">
        <f t="shared" si="61"/>
        <v>0</v>
      </c>
      <c r="BS199" s="146">
        <f t="shared" si="54"/>
        <v>0</v>
      </c>
    </row>
    <row r="200" spans="7:71" x14ac:dyDescent="0.2">
      <c r="G200" s="6"/>
      <c r="H200" s="6"/>
      <c r="I200" s="6"/>
      <c r="J200" s="6"/>
      <c r="Y200" s="154"/>
      <c r="AA200" s="137"/>
      <c r="AB200" s="137"/>
      <c r="AC200" s="137"/>
      <c r="AD200" s="142"/>
      <c r="AE200" s="143">
        <v>260</v>
      </c>
      <c r="AF200" s="143">
        <v>340</v>
      </c>
      <c r="AG200" s="143">
        <v>350</v>
      </c>
      <c r="AH200" s="144" t="s">
        <v>49</v>
      </c>
      <c r="AI200" s="144" t="s">
        <v>50</v>
      </c>
      <c r="AJ200" s="143">
        <v>4</v>
      </c>
      <c r="AK200" s="143">
        <v>-60</v>
      </c>
      <c r="AL200" s="141">
        <f t="shared" si="44"/>
        <v>0</v>
      </c>
      <c r="AM200" s="141">
        <f t="shared" si="55"/>
        <v>0</v>
      </c>
      <c r="AN200" s="145">
        <f t="shared" si="45"/>
        <v>0</v>
      </c>
      <c r="AO200" s="141">
        <f t="shared" si="46"/>
        <v>0</v>
      </c>
      <c r="AP200" s="145">
        <f t="shared" si="47"/>
        <v>0</v>
      </c>
      <c r="AQ200" s="146">
        <f t="shared" si="48"/>
        <v>0</v>
      </c>
      <c r="AR200" s="146"/>
      <c r="AS200" s="143"/>
      <c r="AT200" s="150">
        <v>99</v>
      </c>
      <c r="AU200" s="143">
        <v>200</v>
      </c>
      <c r="AV200" s="147">
        <v>300</v>
      </c>
      <c r="AW200" s="147" t="s">
        <v>49</v>
      </c>
      <c r="AX200" s="148">
        <v>2.8857142857142857</v>
      </c>
      <c r="AY200" s="149">
        <v>-51.05714285714285</v>
      </c>
      <c r="AZ200" s="141">
        <f t="shared" si="49"/>
        <v>0</v>
      </c>
      <c r="BA200" s="141">
        <f t="shared" si="56"/>
        <v>0</v>
      </c>
      <c r="BB200" s="145">
        <f t="shared" si="50"/>
        <v>0</v>
      </c>
      <c r="BC200" s="141">
        <f t="shared" si="51"/>
        <v>0</v>
      </c>
      <c r="BD200" s="145">
        <f t="shared" si="52"/>
        <v>0</v>
      </c>
      <c r="BE200" s="146">
        <f t="shared" si="53"/>
        <v>0</v>
      </c>
      <c r="BF200" s="146"/>
      <c r="BG200" s="146"/>
      <c r="BH200" s="141">
        <v>300</v>
      </c>
      <c r="BI200" s="143">
        <v>400</v>
      </c>
      <c r="BJ200" s="141">
        <v>200</v>
      </c>
      <c r="BK200" s="141" t="s">
        <v>49</v>
      </c>
      <c r="BL200" s="148">
        <v>3.125</v>
      </c>
      <c r="BM200" s="149">
        <v>-84.375</v>
      </c>
      <c r="BN200" s="141">
        <f t="shared" si="57"/>
        <v>0</v>
      </c>
      <c r="BO200" s="141">
        <f t="shared" si="58"/>
        <v>0</v>
      </c>
      <c r="BP200" s="145">
        <f t="shared" si="59"/>
        <v>0</v>
      </c>
      <c r="BQ200" s="141">
        <f t="shared" si="60"/>
        <v>0</v>
      </c>
      <c r="BR200" s="145">
        <f t="shared" si="61"/>
        <v>0</v>
      </c>
      <c r="BS200" s="146">
        <f t="shared" si="54"/>
        <v>0</v>
      </c>
    </row>
    <row r="201" spans="7:71" x14ac:dyDescent="0.2">
      <c r="G201" s="6"/>
      <c r="H201" s="6"/>
      <c r="I201" s="6"/>
      <c r="J201" s="6"/>
      <c r="Y201" s="154"/>
      <c r="AA201" s="137"/>
      <c r="AB201" s="137"/>
      <c r="AC201" s="137"/>
      <c r="AD201" s="142"/>
      <c r="AE201" s="143">
        <v>340</v>
      </c>
      <c r="AF201" s="143">
        <v>400</v>
      </c>
      <c r="AG201" s="143">
        <v>350</v>
      </c>
      <c r="AH201" s="144" t="s">
        <v>49</v>
      </c>
      <c r="AI201" s="144" t="s">
        <v>50</v>
      </c>
      <c r="AJ201" s="143">
        <v>4.6150000000000002</v>
      </c>
      <c r="AK201" s="143">
        <v>-121.538</v>
      </c>
      <c r="AL201" s="141">
        <f t="shared" si="44"/>
        <v>0</v>
      </c>
      <c r="AM201" s="141">
        <f t="shared" si="55"/>
        <v>0</v>
      </c>
      <c r="AN201" s="145">
        <f t="shared" si="45"/>
        <v>0</v>
      </c>
      <c r="AO201" s="141">
        <f t="shared" si="46"/>
        <v>0</v>
      </c>
      <c r="AP201" s="145">
        <f t="shared" si="47"/>
        <v>0</v>
      </c>
      <c r="AQ201" s="146">
        <f t="shared" si="48"/>
        <v>0</v>
      </c>
      <c r="AR201" s="146"/>
      <c r="AS201" s="143"/>
      <c r="AT201" s="150">
        <v>200</v>
      </c>
      <c r="AU201" s="143">
        <v>301</v>
      </c>
      <c r="AV201" s="147">
        <v>300</v>
      </c>
      <c r="AW201" s="147" t="s">
        <v>49</v>
      </c>
      <c r="AX201" s="148">
        <v>3.3666666666666667</v>
      </c>
      <c r="AY201" s="149">
        <v>-92.9</v>
      </c>
      <c r="AZ201" s="141">
        <f t="shared" si="49"/>
        <v>0</v>
      </c>
      <c r="BA201" s="141">
        <f t="shared" si="56"/>
        <v>0</v>
      </c>
      <c r="BB201" s="145">
        <f t="shared" si="50"/>
        <v>0</v>
      </c>
      <c r="BC201" s="141">
        <f t="shared" si="51"/>
        <v>0</v>
      </c>
      <c r="BD201" s="145">
        <f t="shared" si="52"/>
        <v>0</v>
      </c>
      <c r="BE201" s="146">
        <f t="shared" si="53"/>
        <v>0</v>
      </c>
      <c r="BF201" s="146"/>
      <c r="BG201" s="146"/>
      <c r="BH201" s="141">
        <v>49</v>
      </c>
      <c r="BI201" s="143">
        <v>100</v>
      </c>
      <c r="BJ201" s="141">
        <v>250</v>
      </c>
      <c r="BK201" s="141" t="s">
        <v>49</v>
      </c>
      <c r="BL201" s="148">
        <v>1.9607843137254901</v>
      </c>
      <c r="BM201" s="149">
        <v>2.9411764705882391</v>
      </c>
      <c r="BN201" s="141">
        <f t="shared" si="57"/>
        <v>0</v>
      </c>
      <c r="BO201" s="141">
        <f t="shared" si="58"/>
        <v>0</v>
      </c>
      <c r="BP201" s="145">
        <f t="shared" si="59"/>
        <v>0</v>
      </c>
      <c r="BQ201" s="141">
        <f t="shared" si="60"/>
        <v>0</v>
      </c>
      <c r="BR201" s="145">
        <f t="shared" si="61"/>
        <v>0</v>
      </c>
      <c r="BS201" s="146">
        <f t="shared" si="54"/>
        <v>0</v>
      </c>
    </row>
    <row r="202" spans="7:71" x14ac:dyDescent="0.2">
      <c r="G202" s="6"/>
      <c r="H202" s="6"/>
      <c r="I202" s="6"/>
      <c r="J202" s="6"/>
      <c r="Y202" s="154"/>
      <c r="AA202" s="137"/>
      <c r="AB202" s="137"/>
      <c r="AC202" s="137"/>
      <c r="AD202" s="142"/>
      <c r="AE202" s="143">
        <v>217</v>
      </c>
      <c r="AF202" s="143">
        <v>273</v>
      </c>
      <c r="AG202" s="143">
        <v>400</v>
      </c>
      <c r="AH202" s="144" t="s">
        <v>49</v>
      </c>
      <c r="AI202" s="144" t="s">
        <v>50</v>
      </c>
      <c r="AJ202" s="143">
        <v>3.7330000000000001</v>
      </c>
      <c r="AK202" s="143">
        <v>-25.666</v>
      </c>
      <c r="AL202" s="141">
        <f t="shared" si="44"/>
        <v>0</v>
      </c>
      <c r="AM202" s="141">
        <f t="shared" si="55"/>
        <v>0</v>
      </c>
      <c r="AN202" s="145">
        <f t="shared" si="45"/>
        <v>0</v>
      </c>
      <c r="AO202" s="141">
        <f t="shared" si="46"/>
        <v>0</v>
      </c>
      <c r="AP202" s="145">
        <f t="shared" si="47"/>
        <v>0</v>
      </c>
      <c r="AQ202" s="146">
        <f t="shared" si="48"/>
        <v>0</v>
      </c>
      <c r="AR202" s="146"/>
      <c r="AS202" s="143"/>
      <c r="AT202" s="150">
        <v>301</v>
      </c>
      <c r="AU202" s="143">
        <v>400</v>
      </c>
      <c r="AV202" s="147">
        <v>300</v>
      </c>
      <c r="AW202" s="147" t="s">
        <v>49</v>
      </c>
      <c r="AX202" s="148">
        <v>3.2631578947368416</v>
      </c>
      <c r="AY202" s="149">
        <v>-80.789473684210463</v>
      </c>
      <c r="AZ202" s="141">
        <f t="shared" si="49"/>
        <v>0</v>
      </c>
      <c r="BA202" s="141">
        <f t="shared" si="56"/>
        <v>0</v>
      </c>
      <c r="BB202" s="145">
        <f t="shared" si="50"/>
        <v>0</v>
      </c>
      <c r="BC202" s="141">
        <f t="shared" si="51"/>
        <v>0</v>
      </c>
      <c r="BD202" s="145">
        <f t="shared" si="52"/>
        <v>0</v>
      </c>
      <c r="BE202" s="146">
        <f t="shared" si="53"/>
        <v>0</v>
      </c>
      <c r="BF202" s="146"/>
      <c r="BG202" s="146"/>
      <c r="BH202" s="141">
        <v>100</v>
      </c>
      <c r="BI202" s="143">
        <v>200</v>
      </c>
      <c r="BJ202" s="141">
        <v>250</v>
      </c>
      <c r="BK202" s="141" t="s">
        <v>49</v>
      </c>
      <c r="BL202" s="148">
        <v>3.1496062992125986</v>
      </c>
      <c r="BM202" s="149">
        <v>-55.905511811023644</v>
      </c>
      <c r="BN202" s="141">
        <f t="shared" si="57"/>
        <v>0</v>
      </c>
      <c r="BO202" s="141">
        <f t="shared" si="58"/>
        <v>0</v>
      </c>
      <c r="BP202" s="145">
        <f t="shared" si="59"/>
        <v>0</v>
      </c>
      <c r="BQ202" s="141">
        <f t="shared" si="60"/>
        <v>0</v>
      </c>
      <c r="BR202" s="145">
        <f t="shared" si="61"/>
        <v>0</v>
      </c>
      <c r="BS202" s="146">
        <f t="shared" si="54"/>
        <v>0</v>
      </c>
    </row>
    <row r="203" spans="7:71" x14ac:dyDescent="0.2">
      <c r="G203" s="6"/>
      <c r="H203" s="6"/>
      <c r="I203" s="6"/>
      <c r="J203" s="6"/>
      <c r="Y203" s="154"/>
      <c r="AA203" s="137"/>
      <c r="AB203" s="137"/>
      <c r="AC203" s="137"/>
      <c r="AD203" s="142"/>
      <c r="AE203" s="143">
        <v>273</v>
      </c>
      <c r="AF203" s="143">
        <v>354</v>
      </c>
      <c r="AG203" s="143">
        <v>400</v>
      </c>
      <c r="AH203" s="144" t="s">
        <v>49</v>
      </c>
      <c r="AI203" s="144" t="s">
        <v>50</v>
      </c>
      <c r="AJ203" s="143">
        <v>4.05</v>
      </c>
      <c r="AK203" s="143">
        <v>-51</v>
      </c>
      <c r="AL203" s="141">
        <f t="shared" si="44"/>
        <v>0</v>
      </c>
      <c r="AM203" s="141">
        <f t="shared" si="55"/>
        <v>0</v>
      </c>
      <c r="AN203" s="145">
        <f t="shared" si="45"/>
        <v>0</v>
      </c>
      <c r="AO203" s="141">
        <f t="shared" si="46"/>
        <v>0</v>
      </c>
      <c r="AP203" s="145">
        <f t="shared" si="47"/>
        <v>0</v>
      </c>
      <c r="AQ203" s="146">
        <f t="shared" si="48"/>
        <v>0</v>
      </c>
      <c r="AR203" s="146"/>
      <c r="AS203" s="143"/>
      <c r="AT203" s="147">
        <v>49</v>
      </c>
      <c r="AU203" s="143">
        <v>100</v>
      </c>
      <c r="AV203" s="147">
        <v>350</v>
      </c>
      <c r="AW203" s="147" t="s">
        <v>49</v>
      </c>
      <c r="AX203" s="148">
        <v>1.75</v>
      </c>
      <c r="AY203" s="149">
        <v>23</v>
      </c>
      <c r="AZ203" s="141">
        <f t="shared" si="49"/>
        <v>0</v>
      </c>
      <c r="BA203" s="141">
        <f t="shared" si="56"/>
        <v>0</v>
      </c>
      <c r="BB203" s="145">
        <f t="shared" si="50"/>
        <v>0</v>
      </c>
      <c r="BC203" s="141">
        <f t="shared" si="51"/>
        <v>0</v>
      </c>
      <c r="BD203" s="145">
        <f t="shared" si="52"/>
        <v>0</v>
      </c>
      <c r="BE203" s="146">
        <f t="shared" si="53"/>
        <v>0</v>
      </c>
      <c r="BF203" s="146"/>
      <c r="BG203" s="146"/>
      <c r="BH203" s="141">
        <v>200</v>
      </c>
      <c r="BI203" s="143">
        <v>300</v>
      </c>
      <c r="BJ203" s="141">
        <v>250</v>
      </c>
      <c r="BK203" s="141" t="s">
        <v>49</v>
      </c>
      <c r="BL203" s="148">
        <v>3.1007751937984498</v>
      </c>
      <c r="BM203" s="149">
        <v>-51.937984496124045</v>
      </c>
      <c r="BN203" s="141">
        <f t="shared" si="57"/>
        <v>0</v>
      </c>
      <c r="BO203" s="141">
        <f t="shared" si="58"/>
        <v>0</v>
      </c>
      <c r="BP203" s="145">
        <f t="shared" si="59"/>
        <v>0</v>
      </c>
      <c r="BQ203" s="141">
        <f t="shared" si="60"/>
        <v>0</v>
      </c>
      <c r="BR203" s="145">
        <f t="shared" si="61"/>
        <v>0</v>
      </c>
      <c r="BS203" s="146">
        <f t="shared" si="54"/>
        <v>0</v>
      </c>
    </row>
    <row r="204" spans="7:71" x14ac:dyDescent="0.2">
      <c r="G204" s="6"/>
      <c r="H204" s="6"/>
      <c r="I204" s="6"/>
      <c r="J204" s="6"/>
      <c r="Y204" s="154"/>
      <c r="AA204" s="137"/>
      <c r="AB204" s="137"/>
      <c r="AC204" s="137"/>
      <c r="AD204" s="142"/>
      <c r="AE204" s="143">
        <v>354</v>
      </c>
      <c r="AF204" s="143">
        <v>400</v>
      </c>
      <c r="AG204" s="143">
        <v>400</v>
      </c>
      <c r="AH204" s="144" t="s">
        <v>49</v>
      </c>
      <c r="AI204" s="144" t="s">
        <v>50</v>
      </c>
      <c r="AJ204" s="143">
        <v>4.5999999999999996</v>
      </c>
      <c r="AK204" s="143">
        <v>-106</v>
      </c>
      <c r="AL204" s="141">
        <f t="shared" si="44"/>
        <v>0</v>
      </c>
      <c r="AM204" s="141">
        <f t="shared" si="55"/>
        <v>0</v>
      </c>
      <c r="AN204" s="145">
        <f t="shared" si="45"/>
        <v>0</v>
      </c>
      <c r="AO204" s="141">
        <f t="shared" si="46"/>
        <v>0</v>
      </c>
      <c r="AP204" s="145">
        <f t="shared" si="47"/>
        <v>0</v>
      </c>
      <c r="AQ204" s="146">
        <f t="shared" si="48"/>
        <v>0</v>
      </c>
      <c r="AR204" s="146"/>
      <c r="AS204" s="143"/>
      <c r="AT204" s="150">
        <v>100</v>
      </c>
      <c r="AU204" s="143">
        <v>201</v>
      </c>
      <c r="AV204" s="147">
        <v>350</v>
      </c>
      <c r="AW204" s="147" t="s">
        <v>49</v>
      </c>
      <c r="AX204" s="148">
        <v>3.0606060606060606</v>
      </c>
      <c r="AY204" s="149">
        <v>-34.666666666666657</v>
      </c>
      <c r="AZ204" s="141">
        <f t="shared" si="49"/>
        <v>0</v>
      </c>
      <c r="BA204" s="141">
        <f t="shared" si="56"/>
        <v>0</v>
      </c>
      <c r="BB204" s="145">
        <f t="shared" si="50"/>
        <v>0</v>
      </c>
      <c r="BC204" s="141">
        <f t="shared" si="51"/>
        <v>0</v>
      </c>
      <c r="BD204" s="145">
        <f t="shared" si="52"/>
        <v>0</v>
      </c>
      <c r="BE204" s="146">
        <f t="shared" si="53"/>
        <v>0</v>
      </c>
      <c r="BF204" s="146"/>
      <c r="BG204" s="146"/>
      <c r="BH204" s="141">
        <v>300</v>
      </c>
      <c r="BI204" s="143">
        <v>400</v>
      </c>
      <c r="BJ204" s="141">
        <v>250</v>
      </c>
      <c r="BK204" s="141" t="s">
        <v>49</v>
      </c>
      <c r="BL204" s="148">
        <v>3.1746031746031744</v>
      </c>
      <c r="BM204" s="149">
        <v>-60.317460317460302</v>
      </c>
      <c r="BN204" s="141">
        <f t="shared" si="57"/>
        <v>0</v>
      </c>
      <c r="BO204" s="141">
        <f t="shared" si="58"/>
        <v>0</v>
      </c>
      <c r="BP204" s="145">
        <f t="shared" si="59"/>
        <v>0</v>
      </c>
      <c r="BQ204" s="141">
        <f t="shared" si="60"/>
        <v>0</v>
      </c>
      <c r="BR204" s="145">
        <f t="shared" si="61"/>
        <v>0</v>
      </c>
      <c r="BS204" s="146">
        <f t="shared" si="54"/>
        <v>0</v>
      </c>
    </row>
    <row r="205" spans="7:71" x14ac:dyDescent="0.2">
      <c r="G205" s="6"/>
      <c r="H205" s="6"/>
      <c r="I205" s="6"/>
      <c r="J205" s="6"/>
      <c r="Y205" s="154"/>
      <c r="AA205" s="137"/>
      <c r="AB205" s="137"/>
      <c r="AC205" s="137"/>
      <c r="AD205" s="142"/>
      <c r="AE205" s="143">
        <v>240</v>
      </c>
      <c r="AF205" s="143">
        <v>295</v>
      </c>
      <c r="AG205" s="143">
        <v>450</v>
      </c>
      <c r="AH205" s="144" t="s">
        <v>49</v>
      </c>
      <c r="AI205" s="144" t="s">
        <v>50</v>
      </c>
      <c r="AJ205" s="143">
        <v>3.6659999999999999</v>
      </c>
      <c r="AK205" s="143">
        <v>1.6659999999999999</v>
      </c>
      <c r="AL205" s="141">
        <f t="shared" si="44"/>
        <v>0</v>
      </c>
      <c r="AM205" s="141">
        <f t="shared" si="55"/>
        <v>0</v>
      </c>
      <c r="AN205" s="145">
        <f t="shared" si="45"/>
        <v>0</v>
      </c>
      <c r="AO205" s="141">
        <f t="shared" si="46"/>
        <v>0</v>
      </c>
      <c r="AP205" s="145">
        <f t="shared" si="47"/>
        <v>0</v>
      </c>
      <c r="AQ205" s="146">
        <f t="shared" si="48"/>
        <v>0</v>
      </c>
      <c r="AR205" s="146"/>
      <c r="AS205" s="143"/>
      <c r="AT205" s="150">
        <v>201</v>
      </c>
      <c r="AU205" s="143">
        <v>299</v>
      </c>
      <c r="AV205" s="147">
        <v>350</v>
      </c>
      <c r="AW205" s="147" t="s">
        <v>49</v>
      </c>
      <c r="AX205" s="148">
        <v>3.2666666666666666</v>
      </c>
      <c r="AY205" s="149">
        <v>-50.533333333333331</v>
      </c>
      <c r="AZ205" s="141">
        <f t="shared" si="49"/>
        <v>0</v>
      </c>
      <c r="BA205" s="141">
        <f t="shared" si="56"/>
        <v>0</v>
      </c>
      <c r="BB205" s="145">
        <f t="shared" si="50"/>
        <v>0</v>
      </c>
      <c r="BC205" s="141">
        <f t="shared" si="51"/>
        <v>0</v>
      </c>
      <c r="BD205" s="145">
        <f t="shared" si="52"/>
        <v>0</v>
      </c>
      <c r="BE205" s="146">
        <f t="shared" si="53"/>
        <v>0</v>
      </c>
      <c r="BF205" s="146"/>
      <c r="BG205" s="146"/>
      <c r="BH205" s="141">
        <v>49</v>
      </c>
      <c r="BI205" s="143">
        <v>100</v>
      </c>
      <c r="BJ205" s="141">
        <v>300</v>
      </c>
      <c r="BK205" s="141" t="s">
        <v>49</v>
      </c>
      <c r="BL205" s="148">
        <v>2.6315789473684212</v>
      </c>
      <c r="BM205" s="149">
        <v>-13.15789473684211</v>
      </c>
      <c r="BN205" s="141">
        <f t="shared" si="57"/>
        <v>0</v>
      </c>
      <c r="BO205" s="141">
        <f t="shared" si="58"/>
        <v>0</v>
      </c>
      <c r="BP205" s="145">
        <f t="shared" si="59"/>
        <v>0</v>
      </c>
      <c r="BQ205" s="141">
        <f t="shared" si="60"/>
        <v>0</v>
      </c>
      <c r="BR205" s="145">
        <f t="shared" si="61"/>
        <v>0</v>
      </c>
      <c r="BS205" s="146">
        <f t="shared" si="54"/>
        <v>0</v>
      </c>
    </row>
    <row r="206" spans="7:71" x14ac:dyDescent="0.2">
      <c r="G206" s="6"/>
      <c r="H206" s="6"/>
      <c r="I206" s="6"/>
      <c r="J206" s="6"/>
      <c r="Y206" s="154"/>
      <c r="AA206" s="137"/>
      <c r="AB206" s="137"/>
      <c r="AC206" s="137"/>
      <c r="AD206" s="142"/>
      <c r="AE206" s="143">
        <v>295</v>
      </c>
      <c r="AF206" s="143">
        <v>360</v>
      </c>
      <c r="AG206" s="143">
        <v>450</v>
      </c>
      <c r="AH206" s="144" t="s">
        <v>49</v>
      </c>
      <c r="AI206" s="144" t="s">
        <v>50</v>
      </c>
      <c r="AJ206" s="143">
        <v>4.3330000000000002</v>
      </c>
      <c r="AK206" s="143">
        <v>-51.665999999999997</v>
      </c>
      <c r="AL206" s="141">
        <f t="shared" si="44"/>
        <v>0</v>
      </c>
      <c r="AM206" s="141">
        <f t="shared" si="55"/>
        <v>0</v>
      </c>
      <c r="AN206" s="145">
        <f t="shared" si="45"/>
        <v>0</v>
      </c>
      <c r="AO206" s="141">
        <f t="shared" si="46"/>
        <v>0</v>
      </c>
      <c r="AP206" s="145">
        <f t="shared" si="47"/>
        <v>0</v>
      </c>
      <c r="AQ206" s="146">
        <f t="shared" si="48"/>
        <v>0</v>
      </c>
      <c r="AR206" s="146"/>
      <c r="AS206" s="143"/>
      <c r="AT206" s="150">
        <v>299</v>
      </c>
      <c r="AU206" s="143">
        <v>400</v>
      </c>
      <c r="AV206" s="147">
        <v>350</v>
      </c>
      <c r="AW206" s="147" t="s">
        <v>49</v>
      </c>
      <c r="AX206" s="148">
        <v>3.6363636363636358</v>
      </c>
      <c r="AY206" s="149">
        <v>-90.090909090909008</v>
      </c>
      <c r="AZ206" s="141">
        <f t="shared" si="49"/>
        <v>0</v>
      </c>
      <c r="BA206" s="141">
        <f t="shared" si="56"/>
        <v>0</v>
      </c>
      <c r="BB206" s="145">
        <f t="shared" si="50"/>
        <v>0</v>
      </c>
      <c r="BC206" s="141">
        <f t="shared" si="51"/>
        <v>0</v>
      </c>
      <c r="BD206" s="145">
        <f t="shared" si="52"/>
        <v>0</v>
      </c>
      <c r="BE206" s="146">
        <f t="shared" si="53"/>
        <v>0</v>
      </c>
      <c r="BF206" s="146"/>
      <c r="BG206" s="146"/>
      <c r="BH206" s="141">
        <v>100</v>
      </c>
      <c r="BI206" s="143">
        <v>200</v>
      </c>
      <c r="BJ206" s="141">
        <v>300</v>
      </c>
      <c r="BK206" s="141" t="s">
        <v>49</v>
      </c>
      <c r="BL206" s="148">
        <v>3.278688524590164</v>
      </c>
      <c r="BM206" s="149">
        <v>-40.983606557377044</v>
      </c>
      <c r="BN206" s="141">
        <f t="shared" si="57"/>
        <v>0</v>
      </c>
      <c r="BO206" s="141">
        <f t="shared" si="58"/>
        <v>0</v>
      </c>
      <c r="BP206" s="145">
        <f t="shared" si="59"/>
        <v>0</v>
      </c>
      <c r="BQ206" s="141">
        <f t="shared" si="60"/>
        <v>0</v>
      </c>
      <c r="BR206" s="145">
        <f t="shared" si="61"/>
        <v>0</v>
      </c>
      <c r="BS206" s="146">
        <f t="shared" si="54"/>
        <v>0</v>
      </c>
    </row>
    <row r="207" spans="7:71" x14ac:dyDescent="0.2">
      <c r="G207" s="6"/>
      <c r="H207" s="6"/>
      <c r="I207" s="6"/>
      <c r="J207" s="6"/>
      <c r="Y207" s="154"/>
      <c r="AA207" s="137"/>
      <c r="AB207" s="137"/>
      <c r="AC207" s="137"/>
      <c r="AD207" s="142"/>
      <c r="AE207" s="143">
        <v>360</v>
      </c>
      <c r="AF207" s="143">
        <v>400</v>
      </c>
      <c r="AG207" s="143">
        <v>450</v>
      </c>
      <c r="AH207" s="144" t="s">
        <v>49</v>
      </c>
      <c r="AI207" s="144" t="s">
        <v>50</v>
      </c>
      <c r="AJ207" s="143">
        <v>5</v>
      </c>
      <c r="AK207" s="143">
        <v>-115</v>
      </c>
      <c r="AL207" s="141">
        <f t="shared" si="44"/>
        <v>0</v>
      </c>
      <c r="AM207" s="141">
        <f t="shared" si="55"/>
        <v>0</v>
      </c>
      <c r="AN207" s="145">
        <f t="shared" si="45"/>
        <v>0</v>
      </c>
      <c r="AO207" s="141">
        <f t="shared" si="46"/>
        <v>0</v>
      </c>
      <c r="AP207" s="145">
        <f t="shared" si="47"/>
        <v>0</v>
      </c>
      <c r="AQ207" s="146">
        <f t="shared" si="48"/>
        <v>0</v>
      </c>
      <c r="AR207" s="146"/>
      <c r="AS207" s="143"/>
      <c r="AT207" s="150">
        <v>97</v>
      </c>
      <c r="AU207" s="143">
        <v>198</v>
      </c>
      <c r="AV207" s="147">
        <v>400</v>
      </c>
      <c r="AW207" s="147" t="s">
        <v>49</v>
      </c>
      <c r="AX207" s="148">
        <v>2.8055555555555554</v>
      </c>
      <c r="AY207" s="149">
        <v>7.2222222222222285</v>
      </c>
      <c r="AZ207" s="141">
        <f t="shared" si="49"/>
        <v>0</v>
      </c>
      <c r="BA207" s="141">
        <f t="shared" si="56"/>
        <v>0</v>
      </c>
      <c r="BB207" s="145">
        <f t="shared" si="50"/>
        <v>0</v>
      </c>
      <c r="BC207" s="141">
        <f t="shared" si="51"/>
        <v>0</v>
      </c>
      <c r="BD207" s="145">
        <f t="shared" si="52"/>
        <v>0</v>
      </c>
      <c r="BE207" s="146">
        <f t="shared" si="53"/>
        <v>0</v>
      </c>
      <c r="BF207" s="146"/>
      <c r="BG207" s="146"/>
      <c r="BH207" s="141">
        <v>200</v>
      </c>
      <c r="BI207" s="143">
        <v>300</v>
      </c>
      <c r="BJ207" s="141">
        <v>300</v>
      </c>
      <c r="BK207" s="141" t="s">
        <v>49</v>
      </c>
      <c r="BL207" s="148">
        <v>3.4782608695652173</v>
      </c>
      <c r="BM207" s="149">
        <v>-55.65217391304347</v>
      </c>
      <c r="BN207" s="141">
        <f t="shared" si="57"/>
        <v>0</v>
      </c>
      <c r="BO207" s="141">
        <f t="shared" si="58"/>
        <v>0</v>
      </c>
      <c r="BP207" s="145">
        <f t="shared" si="59"/>
        <v>0</v>
      </c>
      <c r="BQ207" s="141">
        <f t="shared" si="60"/>
        <v>0</v>
      </c>
      <c r="BR207" s="145">
        <f t="shared" si="61"/>
        <v>0</v>
      </c>
      <c r="BS207" s="146">
        <f t="shared" si="54"/>
        <v>0</v>
      </c>
    </row>
    <row r="208" spans="7:71" x14ac:dyDescent="0.2">
      <c r="G208" s="6"/>
      <c r="H208" s="6"/>
      <c r="I208" s="6"/>
      <c r="J208" s="6"/>
      <c r="Y208" s="154"/>
      <c r="AA208" s="137"/>
      <c r="AB208" s="137"/>
      <c r="AC208" s="137"/>
      <c r="AD208" s="142"/>
      <c r="AE208" s="143">
        <v>258</v>
      </c>
      <c r="AF208" s="143">
        <v>350</v>
      </c>
      <c r="AG208" s="143">
        <v>500</v>
      </c>
      <c r="AH208" s="144" t="s">
        <v>49</v>
      </c>
      <c r="AI208" s="144" t="s">
        <v>50</v>
      </c>
      <c r="AJ208" s="143">
        <v>4.5999999999999996</v>
      </c>
      <c r="AK208" s="143">
        <v>-41</v>
      </c>
      <c r="AL208" s="141">
        <f t="shared" si="44"/>
        <v>0</v>
      </c>
      <c r="AM208" s="141">
        <f t="shared" si="55"/>
        <v>0</v>
      </c>
      <c r="AN208" s="145">
        <f t="shared" si="45"/>
        <v>0</v>
      </c>
      <c r="AO208" s="141">
        <f t="shared" si="46"/>
        <v>0</v>
      </c>
      <c r="AP208" s="145">
        <f t="shared" si="47"/>
        <v>0</v>
      </c>
      <c r="AQ208" s="146">
        <f t="shared" si="48"/>
        <v>0</v>
      </c>
      <c r="AR208" s="146"/>
      <c r="AS208" s="143"/>
      <c r="AT208" s="150">
        <v>198</v>
      </c>
      <c r="AU208" s="143">
        <v>298</v>
      </c>
      <c r="AV208" s="147">
        <v>400</v>
      </c>
      <c r="AW208" s="147" t="s">
        <v>49</v>
      </c>
      <c r="AX208" s="148">
        <v>3.3333333333333335</v>
      </c>
      <c r="AY208" s="149">
        <v>-28.666666666666686</v>
      </c>
      <c r="AZ208" s="141">
        <f t="shared" si="49"/>
        <v>0</v>
      </c>
      <c r="BA208" s="141">
        <f t="shared" si="56"/>
        <v>0</v>
      </c>
      <c r="BB208" s="145">
        <f t="shared" si="50"/>
        <v>0</v>
      </c>
      <c r="BC208" s="141">
        <f t="shared" si="51"/>
        <v>0</v>
      </c>
      <c r="BD208" s="145">
        <f t="shared" si="52"/>
        <v>0</v>
      </c>
      <c r="BE208" s="146">
        <f t="shared" si="53"/>
        <v>0</v>
      </c>
      <c r="BF208" s="146"/>
      <c r="BG208" s="146"/>
      <c r="BH208" s="141">
        <v>300</v>
      </c>
      <c r="BI208" s="143">
        <v>400</v>
      </c>
      <c r="BJ208" s="141">
        <v>300</v>
      </c>
      <c r="BK208" s="141" t="s">
        <v>49</v>
      </c>
      <c r="BL208" s="148">
        <v>3.6036036036036037</v>
      </c>
      <c r="BM208" s="149">
        <v>-68.468468468468473</v>
      </c>
      <c r="BN208" s="141">
        <f t="shared" si="57"/>
        <v>0</v>
      </c>
      <c r="BO208" s="141">
        <f t="shared" si="58"/>
        <v>0</v>
      </c>
      <c r="BP208" s="145">
        <f t="shared" si="59"/>
        <v>0</v>
      </c>
      <c r="BQ208" s="141">
        <f t="shared" si="60"/>
        <v>0</v>
      </c>
      <c r="BR208" s="145">
        <f t="shared" si="61"/>
        <v>0</v>
      </c>
      <c r="BS208" s="146">
        <f t="shared" si="54"/>
        <v>0</v>
      </c>
    </row>
    <row r="209" spans="7:71" x14ac:dyDescent="0.2">
      <c r="G209" s="6"/>
      <c r="H209" s="6"/>
      <c r="I209" s="6"/>
      <c r="J209" s="6"/>
      <c r="Y209" s="154"/>
      <c r="AA209" s="137"/>
      <c r="AB209" s="137"/>
      <c r="AC209" s="137"/>
      <c r="AD209" s="142"/>
      <c r="AE209" s="143">
        <v>350</v>
      </c>
      <c r="AF209" s="143">
        <v>400</v>
      </c>
      <c r="AG209" s="143">
        <v>500</v>
      </c>
      <c r="AH209" s="144" t="s">
        <v>49</v>
      </c>
      <c r="AI209" s="144" t="s">
        <v>50</v>
      </c>
      <c r="AJ209" s="143">
        <v>6.25</v>
      </c>
      <c r="AK209" s="143">
        <v>-181.25</v>
      </c>
      <c r="AL209" s="141">
        <f t="shared" si="44"/>
        <v>0</v>
      </c>
      <c r="AM209" s="141">
        <f t="shared" si="55"/>
        <v>0</v>
      </c>
      <c r="AN209" s="145">
        <f t="shared" si="45"/>
        <v>0</v>
      </c>
      <c r="AO209" s="141">
        <f t="shared" si="46"/>
        <v>0</v>
      </c>
      <c r="AP209" s="145">
        <f t="shared" si="47"/>
        <v>0</v>
      </c>
      <c r="AQ209" s="146">
        <f t="shared" si="48"/>
        <v>0</v>
      </c>
      <c r="AR209" s="146"/>
      <c r="AS209" s="143"/>
      <c r="AT209" s="150">
        <v>298</v>
      </c>
      <c r="AU209" s="143">
        <v>400</v>
      </c>
      <c r="AV209" s="147">
        <v>400</v>
      </c>
      <c r="AW209" s="147" t="s">
        <v>49</v>
      </c>
      <c r="AX209" s="148">
        <v>3.7777777777777777</v>
      </c>
      <c r="AY209" s="149">
        <v>-72.222222222222229</v>
      </c>
      <c r="AZ209" s="141">
        <f t="shared" si="49"/>
        <v>0</v>
      </c>
      <c r="BA209" s="141">
        <f t="shared" si="56"/>
        <v>0</v>
      </c>
      <c r="BB209" s="145">
        <f t="shared" si="50"/>
        <v>0</v>
      </c>
      <c r="BC209" s="141">
        <f t="shared" si="51"/>
        <v>0</v>
      </c>
      <c r="BD209" s="145">
        <f t="shared" si="52"/>
        <v>0</v>
      </c>
      <c r="BE209" s="146">
        <f t="shared" si="53"/>
        <v>0</v>
      </c>
      <c r="BF209" s="146"/>
      <c r="BG209" s="146"/>
      <c r="BH209" s="141">
        <v>99</v>
      </c>
      <c r="BI209" s="143">
        <v>200</v>
      </c>
      <c r="BJ209" s="141">
        <v>350</v>
      </c>
      <c r="BK209" s="141" t="s">
        <v>49</v>
      </c>
      <c r="BL209" s="148">
        <v>2.8985507246376812</v>
      </c>
      <c r="BM209" s="149">
        <v>0.72463768115942173</v>
      </c>
      <c r="BN209" s="141">
        <f t="shared" si="57"/>
        <v>0</v>
      </c>
      <c r="BO209" s="141">
        <f t="shared" si="58"/>
        <v>0</v>
      </c>
      <c r="BP209" s="145">
        <f t="shared" si="59"/>
        <v>0</v>
      </c>
      <c r="BQ209" s="141">
        <f t="shared" si="60"/>
        <v>0</v>
      </c>
      <c r="BR209" s="145">
        <f t="shared" si="61"/>
        <v>0</v>
      </c>
      <c r="BS209" s="146">
        <f t="shared" si="54"/>
        <v>0</v>
      </c>
    </row>
    <row r="210" spans="7:71" x14ac:dyDescent="0.2">
      <c r="Y210" s="154"/>
      <c r="AA210" s="137"/>
      <c r="AB210" s="137"/>
      <c r="AC210" s="137"/>
      <c r="AD210" s="142"/>
      <c r="AE210" s="143">
        <v>50</v>
      </c>
      <c r="AF210" s="143">
        <v>83</v>
      </c>
      <c r="AG210" s="143">
        <v>50</v>
      </c>
      <c r="AH210" s="144" t="s">
        <v>37</v>
      </c>
      <c r="AI210" s="144" t="s">
        <v>51</v>
      </c>
      <c r="AJ210" s="143">
        <v>1.833</v>
      </c>
      <c r="AK210" s="143">
        <v>-36.167000000000002</v>
      </c>
      <c r="AL210" s="141">
        <f t="shared" si="44"/>
        <v>0</v>
      </c>
      <c r="AM210" s="141">
        <f t="shared" si="55"/>
        <v>0</v>
      </c>
      <c r="AN210" s="145">
        <f t="shared" si="45"/>
        <v>0</v>
      </c>
      <c r="AO210" s="141">
        <f t="shared" si="46"/>
        <v>0</v>
      </c>
      <c r="AP210" s="145">
        <f t="shared" si="47"/>
        <v>0</v>
      </c>
      <c r="AQ210" s="146">
        <f t="shared" si="48"/>
        <v>0</v>
      </c>
      <c r="AR210" s="146"/>
      <c r="AS210" s="143"/>
      <c r="AT210" s="150">
        <v>100</v>
      </c>
      <c r="AU210" s="143">
        <v>200</v>
      </c>
      <c r="AV210" s="147">
        <v>450</v>
      </c>
      <c r="AW210" s="147" t="s">
        <v>49</v>
      </c>
      <c r="AX210" s="148">
        <v>3.09375</v>
      </c>
      <c r="AY210" s="149">
        <v>11.28125</v>
      </c>
      <c r="AZ210" s="141">
        <f t="shared" si="49"/>
        <v>0</v>
      </c>
      <c r="BA210" s="141">
        <f t="shared" si="56"/>
        <v>0</v>
      </c>
      <c r="BB210" s="145">
        <f t="shared" si="50"/>
        <v>0</v>
      </c>
      <c r="BC210" s="141">
        <f t="shared" si="51"/>
        <v>0</v>
      </c>
      <c r="BD210" s="145">
        <f t="shared" si="52"/>
        <v>0</v>
      </c>
      <c r="BE210" s="146">
        <f t="shared" si="53"/>
        <v>0</v>
      </c>
      <c r="BF210" s="146"/>
      <c r="BG210" s="146"/>
      <c r="BH210" s="141">
        <v>200</v>
      </c>
      <c r="BI210" s="143">
        <v>300</v>
      </c>
      <c r="BJ210" s="141">
        <v>350</v>
      </c>
      <c r="BK210" s="141" t="s">
        <v>49</v>
      </c>
      <c r="BL210" s="148">
        <v>4.0816326530612246</v>
      </c>
      <c r="BM210" s="149">
        <v>-80.612244897959215</v>
      </c>
      <c r="BN210" s="141">
        <f t="shared" si="57"/>
        <v>0</v>
      </c>
      <c r="BO210" s="141">
        <f t="shared" si="58"/>
        <v>0</v>
      </c>
      <c r="BP210" s="145">
        <f t="shared" si="59"/>
        <v>0</v>
      </c>
      <c r="BQ210" s="141">
        <f t="shared" si="60"/>
        <v>0</v>
      </c>
      <c r="BR210" s="145">
        <f t="shared" si="61"/>
        <v>0</v>
      </c>
      <c r="BS210" s="146">
        <f t="shared" si="54"/>
        <v>0</v>
      </c>
    </row>
    <row r="211" spans="7:71" x14ac:dyDescent="0.2">
      <c r="Y211" s="154"/>
      <c r="AA211" s="137"/>
      <c r="AB211" s="137"/>
      <c r="AC211" s="137"/>
      <c r="AD211" s="142"/>
      <c r="AE211" s="143">
        <v>83</v>
      </c>
      <c r="AF211" s="143">
        <v>110</v>
      </c>
      <c r="AG211" s="143">
        <v>50</v>
      </c>
      <c r="AH211" s="144" t="s">
        <v>37</v>
      </c>
      <c r="AI211" s="144" t="s">
        <v>51</v>
      </c>
      <c r="AJ211" s="143">
        <v>1.8</v>
      </c>
      <c r="AK211" s="143">
        <v>-34</v>
      </c>
      <c r="AL211" s="141">
        <f t="shared" si="44"/>
        <v>0</v>
      </c>
      <c r="AM211" s="141">
        <f t="shared" si="55"/>
        <v>0</v>
      </c>
      <c r="AN211" s="145">
        <f t="shared" si="45"/>
        <v>0</v>
      </c>
      <c r="AO211" s="141">
        <f t="shared" si="46"/>
        <v>0</v>
      </c>
      <c r="AP211" s="145">
        <f t="shared" si="47"/>
        <v>0</v>
      </c>
      <c r="AQ211" s="146">
        <f t="shared" si="48"/>
        <v>0</v>
      </c>
      <c r="AR211" s="146"/>
      <c r="AS211" s="143"/>
      <c r="AT211" s="150">
        <v>200</v>
      </c>
      <c r="AU211" s="143">
        <v>288</v>
      </c>
      <c r="AV211" s="147">
        <v>450</v>
      </c>
      <c r="AW211" s="147" t="s">
        <v>49</v>
      </c>
      <c r="AX211" s="148">
        <v>3.52</v>
      </c>
      <c r="AY211" s="149">
        <v>-14.72</v>
      </c>
      <c r="AZ211" s="141">
        <f t="shared" si="49"/>
        <v>0</v>
      </c>
      <c r="BA211" s="141">
        <f t="shared" si="56"/>
        <v>0</v>
      </c>
      <c r="BB211" s="145">
        <f t="shared" si="50"/>
        <v>0</v>
      </c>
      <c r="BC211" s="141">
        <f t="shared" si="51"/>
        <v>0</v>
      </c>
      <c r="BD211" s="145">
        <f t="shared" si="52"/>
        <v>0</v>
      </c>
      <c r="BE211" s="146">
        <f t="shared" si="53"/>
        <v>0</v>
      </c>
      <c r="BF211" s="146"/>
      <c r="BG211" s="146"/>
      <c r="BH211" s="141">
        <v>300</v>
      </c>
      <c r="BI211" s="143">
        <v>400</v>
      </c>
      <c r="BJ211" s="141">
        <v>350</v>
      </c>
      <c r="BK211" s="141" t="s">
        <v>49</v>
      </c>
      <c r="BL211" s="148">
        <v>4.2105263157894735</v>
      </c>
      <c r="BM211" s="149">
        <v>-92.631578947368382</v>
      </c>
      <c r="BN211" s="141">
        <f t="shared" si="57"/>
        <v>0</v>
      </c>
      <c r="BO211" s="141">
        <f t="shared" si="58"/>
        <v>0</v>
      </c>
      <c r="BP211" s="145">
        <f t="shared" si="59"/>
        <v>0</v>
      </c>
      <c r="BQ211" s="141">
        <f t="shared" si="60"/>
        <v>0</v>
      </c>
      <c r="BR211" s="145">
        <f t="shared" si="61"/>
        <v>0</v>
      </c>
      <c r="BS211" s="146">
        <f t="shared" si="54"/>
        <v>0</v>
      </c>
    </row>
    <row r="212" spans="7:71" x14ac:dyDescent="0.2">
      <c r="Y212" s="154"/>
      <c r="AA212" s="137"/>
      <c r="AB212" s="137"/>
      <c r="AC212" s="137"/>
      <c r="AD212" s="142"/>
      <c r="AE212" s="143">
        <v>110</v>
      </c>
      <c r="AF212" s="143">
        <v>135</v>
      </c>
      <c r="AG212" s="143">
        <v>50</v>
      </c>
      <c r="AH212" s="144" t="s">
        <v>37</v>
      </c>
      <c r="AI212" s="144" t="s">
        <v>51</v>
      </c>
      <c r="AJ212" s="143">
        <v>2.5</v>
      </c>
      <c r="AK212" s="143">
        <v>-90</v>
      </c>
      <c r="AL212" s="141">
        <f t="shared" si="44"/>
        <v>0</v>
      </c>
      <c r="AM212" s="141">
        <f t="shared" si="55"/>
        <v>0</v>
      </c>
      <c r="AN212" s="145">
        <f t="shared" si="45"/>
        <v>0</v>
      </c>
      <c r="AO212" s="141">
        <f t="shared" si="46"/>
        <v>0</v>
      </c>
      <c r="AP212" s="145">
        <f t="shared" si="47"/>
        <v>0</v>
      </c>
      <c r="AQ212" s="146">
        <f t="shared" si="48"/>
        <v>0</v>
      </c>
      <c r="AR212" s="146"/>
      <c r="AS212" s="143"/>
      <c r="AT212" s="150">
        <v>288</v>
      </c>
      <c r="AU212" s="143">
        <v>400</v>
      </c>
      <c r="AV212" s="147">
        <v>450</v>
      </c>
      <c r="AW212" s="147" t="s">
        <v>49</v>
      </c>
      <c r="AX212" s="148">
        <v>3.3488372093023258</v>
      </c>
      <c r="AY212" s="149">
        <v>0</v>
      </c>
      <c r="AZ212" s="141">
        <f t="shared" si="49"/>
        <v>0</v>
      </c>
      <c r="BA212" s="141">
        <f t="shared" si="56"/>
        <v>0</v>
      </c>
      <c r="BB212" s="145">
        <f t="shared" si="50"/>
        <v>0</v>
      </c>
      <c r="BC212" s="141">
        <f t="shared" si="51"/>
        <v>0</v>
      </c>
      <c r="BD212" s="145">
        <f t="shared" si="52"/>
        <v>0</v>
      </c>
      <c r="BE212" s="146">
        <f t="shared" si="53"/>
        <v>0</v>
      </c>
      <c r="BF212" s="146"/>
      <c r="BG212" s="146"/>
      <c r="BH212" s="141">
        <v>110</v>
      </c>
      <c r="BI212" s="143">
        <v>200</v>
      </c>
      <c r="BJ212" s="141">
        <v>400</v>
      </c>
      <c r="BK212" s="141" t="s">
        <v>49</v>
      </c>
      <c r="BL212" s="148">
        <v>2.0202020202020203</v>
      </c>
      <c r="BM212" s="149">
        <v>73.73737373737373</v>
      </c>
      <c r="BN212" s="141">
        <f t="shared" si="57"/>
        <v>0</v>
      </c>
      <c r="BO212" s="141">
        <f t="shared" si="58"/>
        <v>0</v>
      </c>
      <c r="BP212" s="145">
        <f t="shared" si="59"/>
        <v>0</v>
      </c>
      <c r="BQ212" s="141">
        <f t="shared" si="60"/>
        <v>0</v>
      </c>
      <c r="BR212" s="145">
        <f t="shared" si="61"/>
        <v>0</v>
      </c>
      <c r="BS212" s="146">
        <f t="shared" si="54"/>
        <v>0</v>
      </c>
    </row>
    <row r="213" spans="7:71" x14ac:dyDescent="0.2">
      <c r="Y213" s="154"/>
      <c r="AA213" s="137"/>
      <c r="AB213" s="137"/>
      <c r="AC213" s="137"/>
      <c r="AD213" s="142"/>
      <c r="AE213" s="143">
        <v>135</v>
      </c>
      <c r="AF213" s="143">
        <v>195</v>
      </c>
      <c r="AG213" s="143">
        <v>50</v>
      </c>
      <c r="AH213" s="144" t="s">
        <v>37</v>
      </c>
      <c r="AI213" s="144" t="s">
        <v>51</v>
      </c>
      <c r="AJ213" s="143">
        <v>3</v>
      </c>
      <c r="AK213" s="143">
        <v>-135</v>
      </c>
      <c r="AL213" s="141">
        <f t="shared" si="44"/>
        <v>0</v>
      </c>
      <c r="AM213" s="141">
        <f t="shared" si="55"/>
        <v>0</v>
      </c>
      <c r="AN213" s="145">
        <f t="shared" si="45"/>
        <v>0</v>
      </c>
      <c r="AO213" s="141">
        <f t="shared" si="46"/>
        <v>0</v>
      </c>
      <c r="AP213" s="145">
        <f t="shared" si="47"/>
        <v>0</v>
      </c>
      <c r="AQ213" s="146">
        <f t="shared" si="48"/>
        <v>0</v>
      </c>
      <c r="AR213" s="146"/>
      <c r="AS213" s="143"/>
      <c r="AT213" s="150">
        <v>196</v>
      </c>
      <c r="AU213" s="143">
        <v>256</v>
      </c>
      <c r="AV213" s="147">
        <v>500</v>
      </c>
      <c r="AW213" s="147" t="s">
        <v>49</v>
      </c>
      <c r="AX213" s="148">
        <v>3.75</v>
      </c>
      <c r="AY213" s="149">
        <v>-2.75</v>
      </c>
      <c r="AZ213" s="141">
        <f t="shared" si="49"/>
        <v>0</v>
      </c>
      <c r="BA213" s="141">
        <f t="shared" si="56"/>
        <v>0</v>
      </c>
      <c r="BB213" s="145">
        <f t="shared" si="50"/>
        <v>0</v>
      </c>
      <c r="BC213" s="141">
        <f t="shared" si="51"/>
        <v>0</v>
      </c>
      <c r="BD213" s="145">
        <f t="shared" si="52"/>
        <v>0</v>
      </c>
      <c r="BE213" s="146">
        <f t="shared" si="53"/>
        <v>0</v>
      </c>
      <c r="BF213" s="146"/>
      <c r="BG213" s="146"/>
      <c r="BH213" s="141">
        <v>200</v>
      </c>
      <c r="BI213" s="143">
        <v>300</v>
      </c>
      <c r="BJ213" s="141">
        <v>400</v>
      </c>
      <c r="BK213" s="141" t="s">
        <v>49</v>
      </c>
      <c r="BL213" s="148">
        <v>3.5087719298245612</v>
      </c>
      <c r="BM213" s="149">
        <v>-19.298245614035068</v>
      </c>
      <c r="BN213" s="141">
        <f t="shared" si="57"/>
        <v>0</v>
      </c>
      <c r="BO213" s="141">
        <f t="shared" si="58"/>
        <v>0</v>
      </c>
      <c r="BP213" s="145">
        <f t="shared" si="59"/>
        <v>0</v>
      </c>
      <c r="BQ213" s="141">
        <f t="shared" si="60"/>
        <v>0</v>
      </c>
      <c r="BR213" s="145">
        <f t="shared" si="61"/>
        <v>0</v>
      </c>
      <c r="BS213" s="146">
        <f t="shared" si="54"/>
        <v>0</v>
      </c>
    </row>
    <row r="214" spans="7:71" x14ac:dyDescent="0.2">
      <c r="Y214" s="154"/>
      <c r="AA214" s="137"/>
      <c r="AB214" s="137"/>
      <c r="AC214" s="137"/>
      <c r="AD214" s="142"/>
      <c r="AE214" s="143">
        <v>195</v>
      </c>
      <c r="AF214" s="143">
        <v>365</v>
      </c>
      <c r="AG214" s="143">
        <v>50</v>
      </c>
      <c r="AH214" s="144" t="s">
        <v>37</v>
      </c>
      <c r="AI214" s="144" t="s">
        <v>51</v>
      </c>
      <c r="AJ214" s="143">
        <v>3.5417000000000001</v>
      </c>
      <c r="AK214" s="143">
        <v>-194.58</v>
      </c>
      <c r="AL214" s="141">
        <f t="shared" ref="AL214:AL277" si="62">IF(AND(AG214-$D$10&lt;25,$D$10-AG214&lt;=25),1,0)</f>
        <v>0</v>
      </c>
      <c r="AM214" s="141">
        <f t="shared" si="55"/>
        <v>0</v>
      </c>
      <c r="AN214" s="145">
        <f t="shared" ref="AN214:AN277" si="63">($C$10-AK214)/AJ214*AM214*AL214</f>
        <v>0</v>
      </c>
      <c r="AO214" s="141">
        <f t="shared" ref="AO214:AO277" si="64">IF(AND(AG214-$D$10&lt;50,$D$10-AG214&lt;=50),1,0)</f>
        <v>0</v>
      </c>
      <c r="AP214" s="145">
        <f t="shared" ref="AP214:AP277" si="65">($C$10-AK214)/AJ214*AM214*AO214</f>
        <v>0</v>
      </c>
      <c r="AQ214" s="146">
        <f t="shared" ref="AQ214:AQ277" si="66">IF(AND(AG214-$D$10&lt;50,$D$10-AG214&lt;=50),IF($D$10-AG214&lt;=50,ABS(($D$10-AG214)/50*AL214*AM214),0),0)</f>
        <v>0</v>
      </c>
      <c r="AR214" s="146"/>
      <c r="AS214" s="143"/>
      <c r="AT214" s="150">
        <v>256</v>
      </c>
      <c r="AU214" s="143">
        <v>400</v>
      </c>
      <c r="AV214" s="147">
        <v>500</v>
      </c>
      <c r="AW214" s="147" t="s">
        <v>49</v>
      </c>
      <c r="AX214" s="148">
        <v>4</v>
      </c>
      <c r="AY214" s="149">
        <v>-20</v>
      </c>
      <c r="AZ214" s="141">
        <f t="shared" ref="AZ214:AZ277" si="67">IF(AND(AV214-$D$10&lt;25,$D$10-AV214&lt;=25),1,0)</f>
        <v>0</v>
      </c>
      <c r="BA214" s="141">
        <f t="shared" si="56"/>
        <v>0</v>
      </c>
      <c r="BB214" s="145">
        <f t="shared" ref="BB214:BB277" si="68">($C$10-AY214)/AX214*BA214*AZ214</f>
        <v>0</v>
      </c>
      <c r="BC214" s="141">
        <f t="shared" ref="BC214:BC277" si="69">IF(AND(AV214-$D$10&lt;50,$D$10-AV214&lt;=50),1,0)</f>
        <v>0</v>
      </c>
      <c r="BD214" s="145">
        <f t="shared" ref="BD214:BD277" si="70">($C$10-AY214)/AX214*BA214*BC214</f>
        <v>0</v>
      </c>
      <c r="BE214" s="146">
        <f t="shared" ref="BE214:BE277" si="71">IF(AND(AV214-$D$10&lt;50,$D$10-AV214&lt;=50),IF($D$10-AV214&lt;=50,ABS(($D$10-AV214)/50*AZ214*BA214),0),0)</f>
        <v>0</v>
      </c>
      <c r="BF214" s="146"/>
      <c r="BG214" s="146"/>
      <c r="BH214" s="141">
        <v>300</v>
      </c>
      <c r="BI214" s="143">
        <v>400</v>
      </c>
      <c r="BJ214" s="141">
        <v>400</v>
      </c>
      <c r="BK214" s="141" t="s">
        <v>49</v>
      </c>
      <c r="BL214" s="148">
        <v>4.166666666666667</v>
      </c>
      <c r="BM214" s="149">
        <v>-79.166666666666686</v>
      </c>
      <c r="BN214" s="141">
        <f t="shared" si="57"/>
        <v>0</v>
      </c>
      <c r="BO214" s="141">
        <f t="shared" si="58"/>
        <v>0</v>
      </c>
      <c r="BP214" s="145">
        <f t="shared" si="59"/>
        <v>0</v>
      </c>
      <c r="BQ214" s="141">
        <f t="shared" si="60"/>
        <v>0</v>
      </c>
      <c r="BR214" s="145">
        <f t="shared" si="61"/>
        <v>0</v>
      </c>
      <c r="BS214" s="146">
        <f t="shared" ref="BS214:BS277" si="72">IF(AND(BJ214-$D$10&lt;50,$D$10-BJ214&lt;=50),IF($D$10-BJ214&lt;=50,ABS(($D$10-BJ214)/50*BN214*BO214),0),0)</f>
        <v>0</v>
      </c>
    </row>
    <row r="215" spans="7:71" x14ac:dyDescent="0.2">
      <c r="Y215" s="154"/>
      <c r="AA215" s="137"/>
      <c r="AB215" s="137"/>
      <c r="AC215" s="137"/>
      <c r="AD215" s="142"/>
      <c r="AE215" s="143">
        <v>50</v>
      </c>
      <c r="AF215" s="143">
        <v>93</v>
      </c>
      <c r="AG215" s="143">
        <v>100</v>
      </c>
      <c r="AH215" s="144" t="s">
        <v>37</v>
      </c>
      <c r="AI215" s="144" t="s">
        <v>51</v>
      </c>
      <c r="AJ215" s="143">
        <v>1.9550000000000001</v>
      </c>
      <c r="AK215" s="143">
        <v>-34.045000000000002</v>
      </c>
      <c r="AL215" s="141">
        <f t="shared" si="62"/>
        <v>0</v>
      </c>
      <c r="AM215" s="141">
        <f t="shared" ref="AM215:AM237" si="73">IF(AND(AND($C$10&gt;AF215,$C$10&lt;AD215),AND($D$10&gt;=250,$D$10&lt;=300)),IF(AND($C$10&gt;AE215,$C$10&lt;=AD215),1,0),IF(AND($C$10&gt;AE215,$C$10&lt;=AF215),1,0))</f>
        <v>0</v>
      </c>
      <c r="AN215" s="145">
        <f t="shared" si="63"/>
        <v>0</v>
      </c>
      <c r="AO215" s="141">
        <f t="shared" si="64"/>
        <v>0</v>
      </c>
      <c r="AP215" s="145">
        <f t="shared" si="65"/>
        <v>0</v>
      </c>
      <c r="AQ215" s="146">
        <f t="shared" si="66"/>
        <v>0</v>
      </c>
      <c r="AR215" s="146"/>
      <c r="AS215" s="143"/>
      <c r="AT215" s="147">
        <v>49</v>
      </c>
      <c r="AU215" s="143">
        <v>100</v>
      </c>
      <c r="AV215" s="147">
        <v>50</v>
      </c>
      <c r="AW215" s="147" t="s">
        <v>37</v>
      </c>
      <c r="AX215" s="148">
        <v>1.1136363636363635</v>
      </c>
      <c r="AY215" s="149">
        <v>-1.3409090909090864</v>
      </c>
      <c r="AZ215" s="141">
        <f t="shared" si="67"/>
        <v>0</v>
      </c>
      <c r="BA215" s="141">
        <f t="shared" ref="BA215:BA278" si="74">IF(AND(AND($C$10&gt;AU215,$C$10&lt;AS215),AND($D$10&gt;=250,$D$10&lt;=300)),IF(AND($C$10&gt;AT215,$C$10&lt;=AS215),1,0),IF(AND($C$10&gt;AT215,$C$10&lt;=AU215),1,0))</f>
        <v>0</v>
      </c>
      <c r="BB215" s="145">
        <f t="shared" si="68"/>
        <v>0</v>
      </c>
      <c r="BC215" s="141">
        <f t="shared" si="69"/>
        <v>0</v>
      </c>
      <c r="BD215" s="145">
        <f t="shared" si="70"/>
        <v>0</v>
      </c>
      <c r="BE215" s="146">
        <f t="shared" si="71"/>
        <v>0</v>
      </c>
      <c r="BF215" s="146"/>
      <c r="BG215" s="146"/>
      <c r="BH215" s="141">
        <v>105</v>
      </c>
      <c r="BI215" s="143">
        <v>200</v>
      </c>
      <c r="BJ215" s="141">
        <v>450</v>
      </c>
      <c r="BK215" s="141" t="s">
        <v>49</v>
      </c>
      <c r="BL215" s="148">
        <v>2.4691358024691357</v>
      </c>
      <c r="BM215" s="149">
        <v>60.493827160493829</v>
      </c>
      <c r="BN215" s="141">
        <f t="shared" ref="BN215:BN278" si="75">IF(AND(BJ215-$D$10&lt;25,$D$10-BJ215&lt;=25),1,0)</f>
        <v>0</v>
      </c>
      <c r="BO215" s="141">
        <f t="shared" ref="BO215:BO278" si="76">IF(AND(AND($C$10&gt;BI215,$C$10&lt;BG215),AND($D$10&gt;=250,$D$10&lt;=300)),IF(AND($C$10&gt;BH215,$C$10&lt;=BG215),1,0),IF(AND($C$10&gt;BH215,$C$10&lt;=BI215),1,0))</f>
        <v>0</v>
      </c>
      <c r="BP215" s="145">
        <f t="shared" ref="BP215:BP278" si="77">($C$10-BM215)/BL215*BO215*BN215</f>
        <v>0</v>
      </c>
      <c r="BQ215" s="141">
        <f t="shared" ref="BQ215:BQ278" si="78">IF(AND(BJ215-$D$10&lt;50,$D$10-BJ215&lt;=50),1,0)</f>
        <v>0</v>
      </c>
      <c r="BR215" s="145">
        <f t="shared" ref="BR215:BR278" si="79">($C$10-BM215)/BL215*BO215*BQ215</f>
        <v>0</v>
      </c>
      <c r="BS215" s="146">
        <f t="shared" si="72"/>
        <v>0</v>
      </c>
    </row>
    <row r="216" spans="7:71" x14ac:dyDescent="0.2">
      <c r="Y216" s="154"/>
      <c r="AA216" s="137"/>
      <c r="AB216" s="137"/>
      <c r="AC216" s="137"/>
      <c r="AD216" s="142"/>
      <c r="AE216" s="143">
        <v>93</v>
      </c>
      <c r="AF216" s="143">
        <v>130</v>
      </c>
      <c r="AG216" s="143">
        <v>100</v>
      </c>
      <c r="AH216" s="144" t="s">
        <v>37</v>
      </c>
      <c r="AI216" s="144" t="s">
        <v>51</v>
      </c>
      <c r="AJ216" s="143">
        <v>2.4660000000000002</v>
      </c>
      <c r="AK216" s="143">
        <v>-67.332999999999998</v>
      </c>
      <c r="AL216" s="141">
        <f t="shared" si="62"/>
        <v>0</v>
      </c>
      <c r="AM216" s="141">
        <f t="shared" si="73"/>
        <v>0</v>
      </c>
      <c r="AN216" s="145">
        <f t="shared" si="63"/>
        <v>0</v>
      </c>
      <c r="AO216" s="141">
        <f t="shared" si="64"/>
        <v>0</v>
      </c>
      <c r="AP216" s="145">
        <f t="shared" si="65"/>
        <v>0</v>
      </c>
      <c r="AQ216" s="146">
        <f t="shared" si="66"/>
        <v>0</v>
      </c>
      <c r="AR216" s="146"/>
      <c r="AS216" s="143"/>
      <c r="AT216" s="150">
        <v>100</v>
      </c>
      <c r="AU216" s="143">
        <v>200</v>
      </c>
      <c r="AV216" s="147">
        <v>50</v>
      </c>
      <c r="AW216" s="147" t="s">
        <v>37</v>
      </c>
      <c r="AX216" s="148">
        <v>3.225806451612903</v>
      </c>
      <c r="AY216" s="149">
        <v>-193.54838709677415</v>
      </c>
      <c r="AZ216" s="141">
        <f t="shared" si="67"/>
        <v>0</v>
      </c>
      <c r="BA216" s="141">
        <f t="shared" si="74"/>
        <v>0</v>
      </c>
      <c r="BB216" s="145">
        <f t="shared" si="68"/>
        <v>0</v>
      </c>
      <c r="BC216" s="141">
        <f t="shared" si="69"/>
        <v>0</v>
      </c>
      <c r="BD216" s="145">
        <f t="shared" si="70"/>
        <v>0</v>
      </c>
      <c r="BE216" s="146">
        <f t="shared" si="71"/>
        <v>0</v>
      </c>
      <c r="BF216" s="146"/>
      <c r="BG216" s="146"/>
      <c r="BH216" s="141">
        <v>200</v>
      </c>
      <c r="BI216" s="143">
        <v>300</v>
      </c>
      <c r="BJ216" s="141">
        <v>450</v>
      </c>
      <c r="BK216" s="141" t="s">
        <v>49</v>
      </c>
      <c r="BL216" s="148">
        <v>3.9215686274509802</v>
      </c>
      <c r="BM216" s="149">
        <v>-21.568627450980387</v>
      </c>
      <c r="BN216" s="141">
        <f t="shared" si="75"/>
        <v>0</v>
      </c>
      <c r="BO216" s="141">
        <f t="shared" si="76"/>
        <v>0</v>
      </c>
      <c r="BP216" s="145">
        <f t="shared" si="77"/>
        <v>0</v>
      </c>
      <c r="BQ216" s="141">
        <f t="shared" si="78"/>
        <v>0</v>
      </c>
      <c r="BR216" s="145">
        <f t="shared" si="79"/>
        <v>0</v>
      </c>
      <c r="BS216" s="146">
        <f t="shared" si="72"/>
        <v>0</v>
      </c>
    </row>
    <row r="217" spans="7:71" x14ac:dyDescent="0.2">
      <c r="Y217" s="154"/>
      <c r="AA217" s="137"/>
      <c r="AB217" s="137"/>
      <c r="AC217" s="137"/>
      <c r="AD217" s="142"/>
      <c r="AE217" s="143">
        <v>130</v>
      </c>
      <c r="AF217" s="143">
        <v>190</v>
      </c>
      <c r="AG217" s="143">
        <v>100</v>
      </c>
      <c r="AH217" s="144" t="s">
        <v>37</v>
      </c>
      <c r="AI217" s="144" t="s">
        <v>51</v>
      </c>
      <c r="AJ217" s="143">
        <v>3</v>
      </c>
      <c r="AK217" s="143">
        <v>-110</v>
      </c>
      <c r="AL217" s="141">
        <f t="shared" si="62"/>
        <v>0</v>
      </c>
      <c r="AM217" s="141">
        <f t="shared" si="73"/>
        <v>0</v>
      </c>
      <c r="AN217" s="145">
        <f t="shared" si="63"/>
        <v>0</v>
      </c>
      <c r="AO217" s="141">
        <f t="shared" si="64"/>
        <v>0</v>
      </c>
      <c r="AP217" s="145">
        <f t="shared" si="65"/>
        <v>0</v>
      </c>
      <c r="AQ217" s="146">
        <f t="shared" si="66"/>
        <v>0</v>
      </c>
      <c r="AR217" s="146"/>
      <c r="AS217" s="143"/>
      <c r="AT217" s="150">
        <v>200</v>
      </c>
      <c r="AU217" s="143">
        <v>300</v>
      </c>
      <c r="AV217" s="147">
        <v>50</v>
      </c>
      <c r="AW217" s="147" t="s">
        <v>37</v>
      </c>
      <c r="AX217" s="148">
        <v>3.8461538461538463</v>
      </c>
      <c r="AY217" s="149">
        <v>-269.23076923076923</v>
      </c>
      <c r="AZ217" s="141">
        <f t="shared" si="67"/>
        <v>0</v>
      </c>
      <c r="BA217" s="141">
        <f t="shared" si="74"/>
        <v>0</v>
      </c>
      <c r="BB217" s="145">
        <f t="shared" si="68"/>
        <v>0</v>
      </c>
      <c r="BC217" s="141">
        <f t="shared" si="69"/>
        <v>0</v>
      </c>
      <c r="BD217" s="145">
        <f t="shared" si="70"/>
        <v>0</v>
      </c>
      <c r="BE217" s="146">
        <f t="shared" si="71"/>
        <v>0</v>
      </c>
      <c r="BF217" s="146"/>
      <c r="BG217" s="146"/>
      <c r="BH217" s="141">
        <v>300</v>
      </c>
      <c r="BI217" s="143">
        <v>400</v>
      </c>
      <c r="BJ217" s="141">
        <v>450</v>
      </c>
      <c r="BK217" s="141" t="s">
        <v>49</v>
      </c>
      <c r="BL217" s="148">
        <v>4.5454545454545459</v>
      </c>
      <c r="BM217" s="149">
        <v>-72.727272727272748</v>
      </c>
      <c r="BN217" s="141">
        <f t="shared" si="75"/>
        <v>0</v>
      </c>
      <c r="BO217" s="141">
        <f t="shared" si="76"/>
        <v>0</v>
      </c>
      <c r="BP217" s="145">
        <f t="shared" si="77"/>
        <v>0</v>
      </c>
      <c r="BQ217" s="141">
        <f t="shared" si="78"/>
        <v>0</v>
      </c>
      <c r="BR217" s="145">
        <f t="shared" si="79"/>
        <v>0</v>
      </c>
      <c r="BS217" s="146">
        <f t="shared" si="72"/>
        <v>0</v>
      </c>
    </row>
    <row r="218" spans="7:71" x14ac:dyDescent="0.2">
      <c r="Y218" s="154"/>
      <c r="AA218" s="137"/>
      <c r="AB218" s="137"/>
      <c r="AC218" s="137"/>
      <c r="AD218" s="142"/>
      <c r="AE218" s="143">
        <v>190</v>
      </c>
      <c r="AF218" s="143">
        <v>253</v>
      </c>
      <c r="AG218" s="143">
        <v>100</v>
      </c>
      <c r="AH218" s="144" t="s">
        <v>37</v>
      </c>
      <c r="AI218" s="144" t="s">
        <v>51</v>
      </c>
      <c r="AJ218" s="143">
        <v>3.15</v>
      </c>
      <c r="AK218" s="143">
        <v>-125</v>
      </c>
      <c r="AL218" s="141">
        <f t="shared" si="62"/>
        <v>0</v>
      </c>
      <c r="AM218" s="141">
        <f t="shared" si="73"/>
        <v>0</v>
      </c>
      <c r="AN218" s="145">
        <f t="shared" si="63"/>
        <v>0</v>
      </c>
      <c r="AO218" s="141">
        <f t="shared" si="64"/>
        <v>0</v>
      </c>
      <c r="AP218" s="145">
        <f t="shared" si="65"/>
        <v>0</v>
      </c>
      <c r="AQ218" s="146">
        <f t="shared" si="66"/>
        <v>0</v>
      </c>
      <c r="AR218" s="146"/>
      <c r="AS218" s="143"/>
      <c r="AT218" s="150">
        <v>300</v>
      </c>
      <c r="AU218" s="143">
        <v>365</v>
      </c>
      <c r="AV218" s="147">
        <v>50</v>
      </c>
      <c r="AW218" s="147" t="s">
        <v>37</v>
      </c>
      <c r="AX218" s="148">
        <v>3.9359200470311579</v>
      </c>
      <c r="AY218" s="149">
        <v>-282.51616696061137</v>
      </c>
      <c r="AZ218" s="141">
        <f t="shared" si="67"/>
        <v>0</v>
      </c>
      <c r="BA218" s="141">
        <f t="shared" si="74"/>
        <v>0</v>
      </c>
      <c r="BB218" s="145">
        <f t="shared" si="68"/>
        <v>0</v>
      </c>
      <c r="BC218" s="141">
        <f t="shared" si="69"/>
        <v>0</v>
      </c>
      <c r="BD218" s="145">
        <f t="shared" si="70"/>
        <v>0</v>
      </c>
      <c r="BE218" s="146">
        <f t="shared" si="71"/>
        <v>0</v>
      </c>
      <c r="BF218" s="146"/>
      <c r="BG218" s="146"/>
      <c r="BH218" s="141">
        <v>115</v>
      </c>
      <c r="BI218" s="143">
        <v>200</v>
      </c>
      <c r="BJ218" s="141">
        <v>500</v>
      </c>
      <c r="BK218" s="141" t="s">
        <v>49</v>
      </c>
      <c r="BL218" s="148">
        <v>4.3478260869565215</v>
      </c>
      <c r="BM218" s="149">
        <v>30.434782608695656</v>
      </c>
      <c r="BN218" s="141">
        <f t="shared" si="75"/>
        <v>0</v>
      </c>
      <c r="BO218" s="141">
        <f t="shared" si="76"/>
        <v>0</v>
      </c>
      <c r="BP218" s="145">
        <f t="shared" si="77"/>
        <v>0</v>
      </c>
      <c r="BQ218" s="141">
        <f t="shared" si="78"/>
        <v>0</v>
      </c>
      <c r="BR218" s="145">
        <f t="shared" si="79"/>
        <v>0</v>
      </c>
      <c r="BS218" s="146">
        <f t="shared" si="72"/>
        <v>0</v>
      </c>
    </row>
    <row r="219" spans="7:71" x14ac:dyDescent="0.2">
      <c r="Y219" s="154"/>
      <c r="AA219" s="137"/>
      <c r="AB219" s="137"/>
      <c r="AC219" s="137"/>
      <c r="AD219" s="142"/>
      <c r="AE219" s="143">
        <v>253</v>
      </c>
      <c r="AF219" s="143">
        <v>300</v>
      </c>
      <c r="AG219" s="143">
        <v>100</v>
      </c>
      <c r="AH219" s="144" t="s">
        <v>37</v>
      </c>
      <c r="AI219" s="144" t="s">
        <v>51</v>
      </c>
      <c r="AJ219" s="143">
        <v>3.3570000000000002</v>
      </c>
      <c r="AK219" s="143">
        <v>-149.86000000000001</v>
      </c>
      <c r="AL219" s="141">
        <f t="shared" si="62"/>
        <v>0</v>
      </c>
      <c r="AM219" s="141">
        <f t="shared" si="73"/>
        <v>0</v>
      </c>
      <c r="AN219" s="145">
        <f t="shared" si="63"/>
        <v>0</v>
      </c>
      <c r="AO219" s="141">
        <f t="shared" si="64"/>
        <v>0</v>
      </c>
      <c r="AP219" s="145">
        <f t="shared" si="65"/>
        <v>0</v>
      </c>
      <c r="AQ219" s="146">
        <f t="shared" si="66"/>
        <v>0</v>
      </c>
      <c r="AR219" s="146"/>
      <c r="AS219" s="143"/>
      <c r="AT219" s="147">
        <v>49</v>
      </c>
      <c r="AU219" s="143">
        <v>100</v>
      </c>
      <c r="AV219" s="147">
        <v>100</v>
      </c>
      <c r="AW219" s="147" t="s">
        <v>37</v>
      </c>
      <c r="AX219" s="148">
        <v>1.3157894736842106</v>
      </c>
      <c r="AY219" s="149">
        <v>-7.8947368421052673</v>
      </c>
      <c r="AZ219" s="141">
        <f t="shared" si="67"/>
        <v>0</v>
      </c>
      <c r="BA219" s="141">
        <f t="shared" si="74"/>
        <v>0</v>
      </c>
      <c r="BB219" s="145">
        <f t="shared" si="68"/>
        <v>0</v>
      </c>
      <c r="BC219" s="141">
        <f t="shared" si="69"/>
        <v>0</v>
      </c>
      <c r="BD219" s="145">
        <f t="shared" si="70"/>
        <v>0</v>
      </c>
      <c r="BE219" s="146">
        <f t="shared" si="71"/>
        <v>0</v>
      </c>
      <c r="BF219" s="146"/>
      <c r="BG219" s="146"/>
      <c r="BH219" s="141">
        <v>200</v>
      </c>
      <c r="BI219" s="143">
        <v>300</v>
      </c>
      <c r="BJ219" s="141">
        <v>500</v>
      </c>
      <c r="BK219" s="141" t="s">
        <v>49</v>
      </c>
      <c r="BL219" s="148">
        <v>3.225806451612903</v>
      </c>
      <c r="BM219" s="149">
        <v>74.193548387096783</v>
      </c>
      <c r="BN219" s="141">
        <f t="shared" si="75"/>
        <v>0</v>
      </c>
      <c r="BO219" s="141">
        <f t="shared" si="76"/>
        <v>0</v>
      </c>
      <c r="BP219" s="145">
        <f t="shared" si="77"/>
        <v>0</v>
      </c>
      <c r="BQ219" s="141">
        <f t="shared" si="78"/>
        <v>0</v>
      </c>
      <c r="BR219" s="145">
        <f t="shared" si="79"/>
        <v>0</v>
      </c>
      <c r="BS219" s="146">
        <f t="shared" si="72"/>
        <v>0</v>
      </c>
    </row>
    <row r="220" spans="7:71" x14ac:dyDescent="0.2">
      <c r="Y220" s="154"/>
      <c r="AA220" s="137"/>
      <c r="AB220" s="137"/>
      <c r="AC220" s="137"/>
      <c r="AD220" s="142"/>
      <c r="AE220" s="143">
        <v>300</v>
      </c>
      <c r="AF220" s="143">
        <v>365</v>
      </c>
      <c r="AG220" s="143">
        <v>100</v>
      </c>
      <c r="AH220" s="144" t="s">
        <v>37</v>
      </c>
      <c r="AI220" s="144" t="s">
        <v>51</v>
      </c>
      <c r="AJ220" s="143">
        <v>3.8235000000000001</v>
      </c>
      <c r="AK220" s="143">
        <v>-212.35</v>
      </c>
      <c r="AL220" s="141">
        <f t="shared" si="62"/>
        <v>0</v>
      </c>
      <c r="AM220" s="141">
        <f t="shared" si="73"/>
        <v>0</v>
      </c>
      <c r="AN220" s="145">
        <f t="shared" si="63"/>
        <v>0</v>
      </c>
      <c r="AO220" s="141">
        <f t="shared" si="64"/>
        <v>0</v>
      </c>
      <c r="AP220" s="145">
        <f t="shared" si="65"/>
        <v>0</v>
      </c>
      <c r="AQ220" s="146">
        <f t="shared" si="66"/>
        <v>0</v>
      </c>
      <c r="AR220" s="146"/>
      <c r="AS220" s="143"/>
      <c r="AT220" s="150">
        <v>100</v>
      </c>
      <c r="AU220" s="143">
        <v>200</v>
      </c>
      <c r="AV220" s="147">
        <v>100</v>
      </c>
      <c r="AW220" s="147" t="s">
        <v>37</v>
      </c>
      <c r="AX220" s="148">
        <v>2.7027027027027026</v>
      </c>
      <c r="AY220" s="149">
        <v>-121.62162162162161</v>
      </c>
      <c r="AZ220" s="141">
        <f t="shared" si="67"/>
        <v>0</v>
      </c>
      <c r="BA220" s="141">
        <f t="shared" si="74"/>
        <v>0</v>
      </c>
      <c r="BB220" s="145">
        <f t="shared" si="68"/>
        <v>0</v>
      </c>
      <c r="BC220" s="141">
        <f t="shared" si="69"/>
        <v>0</v>
      </c>
      <c r="BD220" s="145">
        <f t="shared" si="70"/>
        <v>0</v>
      </c>
      <c r="BE220" s="146">
        <f t="shared" si="71"/>
        <v>0</v>
      </c>
      <c r="BF220" s="146"/>
      <c r="BG220" s="146"/>
      <c r="BH220" s="141">
        <v>300</v>
      </c>
      <c r="BI220" s="143">
        <v>400</v>
      </c>
      <c r="BJ220" s="141">
        <v>500</v>
      </c>
      <c r="BK220" s="141" t="s">
        <v>49</v>
      </c>
      <c r="BL220" s="148">
        <v>3.7037037037037037</v>
      </c>
      <c r="BM220" s="149">
        <v>40.740740740740762</v>
      </c>
      <c r="BN220" s="141">
        <f t="shared" si="75"/>
        <v>0</v>
      </c>
      <c r="BO220" s="141">
        <f t="shared" si="76"/>
        <v>0</v>
      </c>
      <c r="BP220" s="145">
        <f t="shared" si="77"/>
        <v>0</v>
      </c>
      <c r="BQ220" s="141">
        <f t="shared" si="78"/>
        <v>0</v>
      </c>
      <c r="BR220" s="145">
        <f t="shared" si="79"/>
        <v>0</v>
      </c>
      <c r="BS220" s="146">
        <f t="shared" si="72"/>
        <v>0</v>
      </c>
    </row>
    <row r="221" spans="7:71" x14ac:dyDescent="0.2">
      <c r="Y221" s="154"/>
      <c r="AA221" s="137"/>
      <c r="AB221" s="137"/>
      <c r="AC221" s="137"/>
      <c r="AD221" s="142"/>
      <c r="AE221" s="143">
        <v>50</v>
      </c>
      <c r="AF221" s="143">
        <v>101</v>
      </c>
      <c r="AG221" s="143">
        <v>150</v>
      </c>
      <c r="AH221" s="144" t="s">
        <v>37</v>
      </c>
      <c r="AI221" s="144" t="s">
        <v>51</v>
      </c>
      <c r="AJ221" s="143">
        <v>1.889</v>
      </c>
      <c r="AK221" s="143">
        <v>-21.777999999999999</v>
      </c>
      <c r="AL221" s="141">
        <f t="shared" si="62"/>
        <v>0</v>
      </c>
      <c r="AM221" s="141">
        <f t="shared" si="73"/>
        <v>0</v>
      </c>
      <c r="AN221" s="145">
        <f t="shared" si="63"/>
        <v>0</v>
      </c>
      <c r="AO221" s="141">
        <f t="shared" si="64"/>
        <v>0</v>
      </c>
      <c r="AP221" s="145">
        <f t="shared" si="65"/>
        <v>0</v>
      </c>
      <c r="AQ221" s="146">
        <f t="shared" si="66"/>
        <v>0</v>
      </c>
      <c r="AR221" s="146"/>
      <c r="AS221" s="143"/>
      <c r="AT221" s="150">
        <v>200</v>
      </c>
      <c r="AU221" s="143">
        <v>300</v>
      </c>
      <c r="AV221" s="147">
        <v>100</v>
      </c>
      <c r="AW221" s="147" t="s">
        <v>37</v>
      </c>
      <c r="AX221" s="148">
        <v>4</v>
      </c>
      <c r="AY221" s="149">
        <v>-276</v>
      </c>
      <c r="AZ221" s="141">
        <f t="shared" si="67"/>
        <v>0</v>
      </c>
      <c r="BA221" s="141">
        <f t="shared" si="74"/>
        <v>0</v>
      </c>
      <c r="BB221" s="145">
        <f t="shared" si="68"/>
        <v>0</v>
      </c>
      <c r="BC221" s="141">
        <f t="shared" si="69"/>
        <v>0</v>
      </c>
      <c r="BD221" s="145">
        <f t="shared" si="70"/>
        <v>0</v>
      </c>
      <c r="BE221" s="146">
        <f t="shared" si="71"/>
        <v>0</v>
      </c>
      <c r="BF221" s="146"/>
      <c r="BG221" s="146"/>
      <c r="BH221" s="141">
        <v>49</v>
      </c>
      <c r="BI221" s="143">
        <v>100</v>
      </c>
      <c r="BJ221" s="141">
        <v>50</v>
      </c>
      <c r="BK221" s="141" t="s">
        <v>37</v>
      </c>
      <c r="BL221" s="148">
        <v>1.4285714285714286</v>
      </c>
      <c r="BM221" s="149">
        <v>-18.571428571428569</v>
      </c>
      <c r="BN221" s="141">
        <f t="shared" si="75"/>
        <v>0</v>
      </c>
      <c r="BO221" s="141">
        <f t="shared" si="76"/>
        <v>0</v>
      </c>
      <c r="BP221" s="145">
        <f t="shared" si="77"/>
        <v>0</v>
      </c>
      <c r="BQ221" s="141">
        <f t="shared" si="78"/>
        <v>0</v>
      </c>
      <c r="BR221" s="145">
        <f t="shared" si="79"/>
        <v>0</v>
      </c>
      <c r="BS221" s="146">
        <f t="shared" si="72"/>
        <v>0</v>
      </c>
    </row>
    <row r="222" spans="7:71" x14ac:dyDescent="0.2">
      <c r="Y222" s="154"/>
      <c r="AA222" s="137"/>
      <c r="AB222" s="137"/>
      <c r="AC222" s="137"/>
      <c r="AD222" s="142"/>
      <c r="AE222" s="143">
        <v>101</v>
      </c>
      <c r="AF222" s="143">
        <v>140</v>
      </c>
      <c r="AG222" s="143">
        <v>150</v>
      </c>
      <c r="AH222" s="144" t="s">
        <v>37</v>
      </c>
      <c r="AI222" s="144" t="s">
        <v>51</v>
      </c>
      <c r="AJ222" s="143">
        <v>2.6</v>
      </c>
      <c r="AK222" s="143">
        <v>-68</v>
      </c>
      <c r="AL222" s="141">
        <f t="shared" si="62"/>
        <v>0</v>
      </c>
      <c r="AM222" s="141">
        <f t="shared" si="73"/>
        <v>0</v>
      </c>
      <c r="AN222" s="145">
        <f t="shared" si="63"/>
        <v>0</v>
      </c>
      <c r="AO222" s="141">
        <f t="shared" si="64"/>
        <v>0</v>
      </c>
      <c r="AP222" s="145">
        <f t="shared" si="65"/>
        <v>0</v>
      </c>
      <c r="AQ222" s="146">
        <f t="shared" si="66"/>
        <v>0</v>
      </c>
      <c r="AR222" s="146"/>
      <c r="AS222" s="143"/>
      <c r="AT222" s="150">
        <v>300</v>
      </c>
      <c r="AU222" s="143">
        <v>365</v>
      </c>
      <c r="AV222" s="147">
        <v>100</v>
      </c>
      <c r="AW222" s="147" t="s">
        <v>37</v>
      </c>
      <c r="AX222" s="148">
        <v>3.8235294117647061</v>
      </c>
      <c r="AY222" s="149">
        <v>-250.58823529411768</v>
      </c>
      <c r="AZ222" s="141">
        <f t="shared" si="67"/>
        <v>0</v>
      </c>
      <c r="BA222" s="141">
        <f t="shared" si="74"/>
        <v>0</v>
      </c>
      <c r="BB222" s="145">
        <f t="shared" si="68"/>
        <v>0</v>
      </c>
      <c r="BC222" s="141">
        <f t="shared" si="69"/>
        <v>0</v>
      </c>
      <c r="BD222" s="145">
        <f t="shared" si="70"/>
        <v>0</v>
      </c>
      <c r="BE222" s="146">
        <f t="shared" si="71"/>
        <v>0</v>
      </c>
      <c r="BF222" s="146"/>
      <c r="BG222" s="146"/>
      <c r="BH222" s="141">
        <v>100</v>
      </c>
      <c r="BI222" s="143">
        <v>200</v>
      </c>
      <c r="BJ222" s="141">
        <v>50</v>
      </c>
      <c r="BK222" s="141" t="s">
        <v>37</v>
      </c>
      <c r="BL222" s="148">
        <v>2.5641025641025643</v>
      </c>
      <c r="BM222" s="149">
        <v>-112.82051282051285</v>
      </c>
      <c r="BN222" s="141">
        <f t="shared" si="75"/>
        <v>0</v>
      </c>
      <c r="BO222" s="141">
        <f t="shared" si="76"/>
        <v>0</v>
      </c>
      <c r="BP222" s="145">
        <f t="shared" si="77"/>
        <v>0</v>
      </c>
      <c r="BQ222" s="141">
        <f t="shared" si="78"/>
        <v>0</v>
      </c>
      <c r="BR222" s="145">
        <f t="shared" si="79"/>
        <v>0</v>
      </c>
      <c r="BS222" s="146">
        <f t="shared" si="72"/>
        <v>0</v>
      </c>
    </row>
    <row r="223" spans="7:71" x14ac:dyDescent="0.2">
      <c r="Y223" s="154"/>
      <c r="AA223" s="137"/>
      <c r="AB223" s="137"/>
      <c r="AC223" s="137"/>
      <c r="AD223" s="142"/>
      <c r="AE223" s="143">
        <v>140</v>
      </c>
      <c r="AF223" s="143">
        <v>265</v>
      </c>
      <c r="AG223" s="143">
        <v>150</v>
      </c>
      <c r="AH223" s="144" t="s">
        <v>37</v>
      </c>
      <c r="AI223" s="144" t="s">
        <v>51</v>
      </c>
      <c r="AJ223" s="143">
        <v>3.125</v>
      </c>
      <c r="AK223" s="143">
        <v>-110</v>
      </c>
      <c r="AL223" s="141">
        <f t="shared" si="62"/>
        <v>0</v>
      </c>
      <c r="AM223" s="141">
        <f t="shared" si="73"/>
        <v>0</v>
      </c>
      <c r="AN223" s="145">
        <f t="shared" si="63"/>
        <v>0</v>
      </c>
      <c r="AO223" s="141">
        <f t="shared" si="64"/>
        <v>0</v>
      </c>
      <c r="AP223" s="145">
        <f t="shared" si="65"/>
        <v>0</v>
      </c>
      <c r="AQ223" s="146">
        <f t="shared" si="66"/>
        <v>0</v>
      </c>
      <c r="AR223" s="146"/>
      <c r="AS223" s="143"/>
      <c r="AT223" s="147">
        <v>49</v>
      </c>
      <c r="AU223" s="143">
        <v>100</v>
      </c>
      <c r="AV223" s="147">
        <v>150</v>
      </c>
      <c r="AW223" s="147" t="s">
        <v>37</v>
      </c>
      <c r="AX223" s="148">
        <v>1.3333333333333333</v>
      </c>
      <c r="AY223" s="149">
        <v>-4</v>
      </c>
      <c r="AZ223" s="141">
        <f t="shared" si="67"/>
        <v>0</v>
      </c>
      <c r="BA223" s="141">
        <f t="shared" si="74"/>
        <v>0</v>
      </c>
      <c r="BB223" s="145">
        <f t="shared" si="68"/>
        <v>0</v>
      </c>
      <c r="BC223" s="141">
        <f t="shared" si="69"/>
        <v>0</v>
      </c>
      <c r="BD223" s="145">
        <f t="shared" si="70"/>
        <v>0</v>
      </c>
      <c r="BE223" s="146">
        <f t="shared" si="71"/>
        <v>0</v>
      </c>
      <c r="BF223" s="146"/>
      <c r="BG223" s="146"/>
      <c r="BH223" s="141">
        <v>200</v>
      </c>
      <c r="BI223" s="143">
        <v>300</v>
      </c>
      <c r="BJ223" s="141">
        <v>50</v>
      </c>
      <c r="BK223" s="141" t="s">
        <v>37</v>
      </c>
      <c r="BL223" s="148">
        <v>3.8461538461538463</v>
      </c>
      <c r="BM223" s="149">
        <v>-269.23076923076923</v>
      </c>
      <c r="BN223" s="141">
        <f t="shared" si="75"/>
        <v>0</v>
      </c>
      <c r="BO223" s="141">
        <f t="shared" si="76"/>
        <v>0</v>
      </c>
      <c r="BP223" s="145">
        <f t="shared" si="77"/>
        <v>0</v>
      </c>
      <c r="BQ223" s="141">
        <f t="shared" si="78"/>
        <v>0</v>
      </c>
      <c r="BR223" s="145">
        <f t="shared" si="79"/>
        <v>0</v>
      </c>
      <c r="BS223" s="146">
        <f t="shared" si="72"/>
        <v>0</v>
      </c>
    </row>
    <row r="224" spans="7:71" x14ac:dyDescent="0.2">
      <c r="Y224" s="154"/>
      <c r="AA224" s="137"/>
      <c r="AB224" s="137"/>
      <c r="AC224" s="137"/>
      <c r="AD224" s="142"/>
      <c r="AE224" s="143">
        <v>265</v>
      </c>
      <c r="AF224" s="143">
        <v>300</v>
      </c>
      <c r="AG224" s="143">
        <v>150</v>
      </c>
      <c r="AH224" s="144" t="s">
        <v>37</v>
      </c>
      <c r="AI224" s="144" t="s">
        <v>51</v>
      </c>
      <c r="AJ224" s="143">
        <v>3.181</v>
      </c>
      <c r="AK224" s="143">
        <v>-116.818</v>
      </c>
      <c r="AL224" s="141">
        <f t="shared" si="62"/>
        <v>0</v>
      </c>
      <c r="AM224" s="141">
        <f t="shared" si="73"/>
        <v>0</v>
      </c>
      <c r="AN224" s="145">
        <f t="shared" si="63"/>
        <v>0</v>
      </c>
      <c r="AO224" s="141">
        <f t="shared" si="64"/>
        <v>0</v>
      </c>
      <c r="AP224" s="145">
        <f t="shared" si="65"/>
        <v>0</v>
      </c>
      <c r="AQ224" s="146">
        <f t="shared" si="66"/>
        <v>0</v>
      </c>
      <c r="AR224" s="146"/>
      <c r="AS224" s="143"/>
      <c r="AT224" s="150">
        <v>100</v>
      </c>
      <c r="AU224" s="143">
        <v>200</v>
      </c>
      <c r="AV224" s="147">
        <v>150</v>
      </c>
      <c r="AW224" s="147" t="s">
        <v>37</v>
      </c>
      <c r="AX224" s="148">
        <v>2.8571428571428572</v>
      </c>
      <c r="AY224" s="149">
        <v>-122.85714285714286</v>
      </c>
      <c r="AZ224" s="141">
        <f t="shared" si="67"/>
        <v>0</v>
      </c>
      <c r="BA224" s="141">
        <f t="shared" si="74"/>
        <v>0</v>
      </c>
      <c r="BB224" s="145">
        <f t="shared" si="68"/>
        <v>0</v>
      </c>
      <c r="BC224" s="141">
        <f t="shared" si="69"/>
        <v>0</v>
      </c>
      <c r="BD224" s="145">
        <f t="shared" si="70"/>
        <v>0</v>
      </c>
      <c r="BE224" s="146">
        <f t="shared" si="71"/>
        <v>0</v>
      </c>
      <c r="BF224" s="146"/>
      <c r="BG224" s="146"/>
      <c r="BH224" s="141">
        <v>300</v>
      </c>
      <c r="BI224" s="143">
        <v>365</v>
      </c>
      <c r="BJ224" s="141">
        <v>50</v>
      </c>
      <c r="BK224" s="141" t="s">
        <v>37</v>
      </c>
      <c r="BL224" s="148">
        <v>4.0625</v>
      </c>
      <c r="BM224" s="149">
        <v>-301.25</v>
      </c>
      <c r="BN224" s="141">
        <f t="shared" si="75"/>
        <v>0</v>
      </c>
      <c r="BO224" s="141">
        <f t="shared" si="76"/>
        <v>0</v>
      </c>
      <c r="BP224" s="145">
        <f t="shared" si="77"/>
        <v>0</v>
      </c>
      <c r="BQ224" s="141">
        <f t="shared" si="78"/>
        <v>0</v>
      </c>
      <c r="BR224" s="145">
        <f t="shared" si="79"/>
        <v>0</v>
      </c>
      <c r="BS224" s="146">
        <f t="shared" si="72"/>
        <v>0</v>
      </c>
    </row>
    <row r="225" spans="25:71" x14ac:dyDescent="0.2">
      <c r="Y225" s="154"/>
      <c r="AA225" s="137"/>
      <c r="AB225" s="137"/>
      <c r="AC225" s="137"/>
      <c r="AD225" s="142"/>
      <c r="AE225" s="143">
        <v>300</v>
      </c>
      <c r="AF225" s="143">
        <v>336</v>
      </c>
      <c r="AG225" s="143">
        <v>150</v>
      </c>
      <c r="AH225" s="144" t="s">
        <v>37</v>
      </c>
      <c r="AI225" s="144" t="s">
        <v>51</v>
      </c>
      <c r="AJ225" s="143">
        <v>4</v>
      </c>
      <c r="AK225" s="143">
        <v>-224</v>
      </c>
      <c r="AL225" s="141">
        <f t="shared" si="62"/>
        <v>0</v>
      </c>
      <c r="AM225" s="141">
        <f t="shared" si="73"/>
        <v>0</v>
      </c>
      <c r="AN225" s="145">
        <f t="shared" si="63"/>
        <v>0</v>
      </c>
      <c r="AO225" s="141">
        <f t="shared" si="64"/>
        <v>0</v>
      </c>
      <c r="AP225" s="145">
        <f t="shared" si="65"/>
        <v>0</v>
      </c>
      <c r="AQ225" s="146">
        <f t="shared" si="66"/>
        <v>0</v>
      </c>
      <c r="AR225" s="146"/>
      <c r="AS225" s="143"/>
      <c r="AT225" s="150">
        <v>200</v>
      </c>
      <c r="AU225" s="143">
        <v>300</v>
      </c>
      <c r="AV225" s="147">
        <v>150</v>
      </c>
      <c r="AW225" s="147" t="s">
        <v>37</v>
      </c>
      <c r="AX225" s="148">
        <v>3.7037037037037037</v>
      </c>
      <c r="AY225" s="149">
        <v>-218.51851851851853</v>
      </c>
      <c r="AZ225" s="141">
        <f t="shared" si="67"/>
        <v>0</v>
      </c>
      <c r="BA225" s="141">
        <f t="shared" si="74"/>
        <v>0</v>
      </c>
      <c r="BB225" s="145">
        <f t="shared" si="68"/>
        <v>0</v>
      </c>
      <c r="BC225" s="141">
        <f t="shared" si="69"/>
        <v>0</v>
      </c>
      <c r="BD225" s="145">
        <f t="shared" si="70"/>
        <v>0</v>
      </c>
      <c r="BE225" s="146">
        <f t="shared" si="71"/>
        <v>0</v>
      </c>
      <c r="BF225" s="146"/>
      <c r="BG225" s="146"/>
      <c r="BH225" s="141">
        <v>49</v>
      </c>
      <c r="BI225" s="143">
        <v>100</v>
      </c>
      <c r="BJ225" s="141">
        <v>100</v>
      </c>
      <c r="BK225" s="141" t="s">
        <v>37</v>
      </c>
      <c r="BL225" s="148">
        <v>1.8181818181818181</v>
      </c>
      <c r="BM225" s="149">
        <v>-37.272727272727266</v>
      </c>
      <c r="BN225" s="141">
        <f t="shared" si="75"/>
        <v>0</v>
      </c>
      <c r="BO225" s="141">
        <f t="shared" si="76"/>
        <v>0</v>
      </c>
      <c r="BP225" s="145">
        <f t="shared" si="77"/>
        <v>0</v>
      </c>
      <c r="BQ225" s="141">
        <f t="shared" si="78"/>
        <v>0</v>
      </c>
      <c r="BR225" s="145">
        <f t="shared" si="79"/>
        <v>0</v>
      </c>
      <c r="BS225" s="146">
        <f t="shared" si="72"/>
        <v>0</v>
      </c>
    </row>
    <row r="226" spans="25:71" x14ac:dyDescent="0.2">
      <c r="Y226" s="154"/>
      <c r="AA226" s="137"/>
      <c r="AB226" s="137"/>
      <c r="AC226" s="137"/>
      <c r="AD226" s="142"/>
      <c r="AE226" s="143">
        <v>336</v>
      </c>
      <c r="AF226" s="143">
        <v>365</v>
      </c>
      <c r="AG226" s="143">
        <v>150</v>
      </c>
      <c r="AH226" s="144" t="s">
        <v>37</v>
      </c>
      <c r="AI226" s="144" t="s">
        <v>51</v>
      </c>
      <c r="AJ226" s="143">
        <v>4.1429999999999998</v>
      </c>
      <c r="AK226" s="143">
        <v>-244</v>
      </c>
      <c r="AL226" s="141">
        <f t="shared" si="62"/>
        <v>0</v>
      </c>
      <c r="AM226" s="141">
        <f t="shared" si="73"/>
        <v>0</v>
      </c>
      <c r="AN226" s="145">
        <f t="shared" si="63"/>
        <v>0</v>
      </c>
      <c r="AO226" s="141">
        <f t="shared" si="64"/>
        <v>0</v>
      </c>
      <c r="AP226" s="145">
        <f t="shared" si="65"/>
        <v>0</v>
      </c>
      <c r="AQ226" s="146">
        <f t="shared" si="66"/>
        <v>0</v>
      </c>
      <c r="AR226" s="146"/>
      <c r="AS226" s="143"/>
      <c r="AT226" s="150">
        <v>300</v>
      </c>
      <c r="AU226" s="143">
        <v>365</v>
      </c>
      <c r="AV226" s="147">
        <v>150</v>
      </c>
      <c r="AW226" s="147" t="s">
        <v>37</v>
      </c>
      <c r="AX226" s="148">
        <v>3.6111111111111112</v>
      </c>
      <c r="AY226" s="149">
        <v>-205.55555555555554</v>
      </c>
      <c r="AZ226" s="141">
        <f t="shared" si="67"/>
        <v>0</v>
      </c>
      <c r="BA226" s="141">
        <f t="shared" si="74"/>
        <v>0</v>
      </c>
      <c r="BB226" s="145">
        <f t="shared" si="68"/>
        <v>0</v>
      </c>
      <c r="BC226" s="141">
        <f t="shared" si="69"/>
        <v>0</v>
      </c>
      <c r="BD226" s="145">
        <f t="shared" si="70"/>
        <v>0</v>
      </c>
      <c r="BE226" s="146">
        <f t="shared" si="71"/>
        <v>0</v>
      </c>
      <c r="BF226" s="146"/>
      <c r="BG226" s="146"/>
      <c r="BH226" s="141">
        <v>100</v>
      </c>
      <c r="BI226" s="143">
        <v>200</v>
      </c>
      <c r="BJ226" s="141">
        <v>100</v>
      </c>
      <c r="BK226" s="141" t="s">
        <v>37</v>
      </c>
      <c r="BL226" s="148">
        <v>2.7027027027027026</v>
      </c>
      <c r="BM226" s="149">
        <v>-104.05405405405403</v>
      </c>
      <c r="BN226" s="141">
        <f t="shared" si="75"/>
        <v>0</v>
      </c>
      <c r="BO226" s="141">
        <f t="shared" si="76"/>
        <v>0</v>
      </c>
      <c r="BP226" s="145">
        <f t="shared" si="77"/>
        <v>0</v>
      </c>
      <c r="BQ226" s="141">
        <f t="shared" si="78"/>
        <v>0</v>
      </c>
      <c r="BR226" s="145">
        <f t="shared" si="79"/>
        <v>0</v>
      </c>
      <c r="BS226" s="146">
        <f t="shared" si="72"/>
        <v>0</v>
      </c>
    </row>
    <row r="227" spans="25:71" x14ac:dyDescent="0.2">
      <c r="Y227" s="154"/>
      <c r="AA227" s="137"/>
      <c r="AB227" s="137"/>
      <c r="AC227" s="137"/>
      <c r="AD227" s="142"/>
      <c r="AE227" s="143">
        <v>50</v>
      </c>
      <c r="AF227" s="143">
        <v>123</v>
      </c>
      <c r="AG227" s="143">
        <v>200</v>
      </c>
      <c r="AH227" s="144" t="s">
        <v>37</v>
      </c>
      <c r="AI227" s="144" t="s">
        <v>51</v>
      </c>
      <c r="AJ227" s="143">
        <v>2.355</v>
      </c>
      <c r="AK227" s="143">
        <v>-30.065000000000001</v>
      </c>
      <c r="AL227" s="141">
        <f>IF(AND(AG227-$D$10&lt;25,$D$10-AG227&lt;=25),1,0)</f>
        <v>0</v>
      </c>
      <c r="AM227" s="141">
        <f t="shared" si="73"/>
        <v>0</v>
      </c>
      <c r="AN227" s="145">
        <f>($C$10-AK227)/AJ227*AM227*AL227</f>
        <v>0</v>
      </c>
      <c r="AO227" s="141">
        <f>IF(AND(AG227-$D$10&lt;50,$D$10-AG227&lt;=50),1,0)</f>
        <v>0</v>
      </c>
      <c r="AP227" s="145">
        <f>($C$10-AK227)/AJ227*AM227*AO227</f>
        <v>0</v>
      </c>
      <c r="AQ227" s="146">
        <f>IF(AND(AG227-$D$10&lt;50,$D$10-AG227&lt;=50),ABS(($D$10-AG227)/50*AL227*AM227),0)</f>
        <v>0</v>
      </c>
      <c r="AR227" s="146"/>
      <c r="AS227" s="143"/>
      <c r="AT227" s="147">
        <v>49</v>
      </c>
      <c r="AU227" s="143">
        <v>100</v>
      </c>
      <c r="AV227" s="147">
        <v>200</v>
      </c>
      <c r="AW227" s="147" t="s">
        <v>37</v>
      </c>
      <c r="AX227" s="148">
        <v>1.4848484848484849</v>
      </c>
      <c r="AY227" s="149">
        <v>-5.4242424242424221</v>
      </c>
      <c r="AZ227" s="141">
        <f t="shared" si="67"/>
        <v>0</v>
      </c>
      <c r="BA227" s="141">
        <f t="shared" si="74"/>
        <v>0</v>
      </c>
      <c r="BB227" s="145">
        <f t="shared" si="68"/>
        <v>0</v>
      </c>
      <c r="BC227" s="141">
        <f t="shared" si="69"/>
        <v>0</v>
      </c>
      <c r="BD227" s="145">
        <f t="shared" si="70"/>
        <v>0</v>
      </c>
      <c r="BE227" s="146">
        <f t="shared" si="71"/>
        <v>0</v>
      </c>
      <c r="BF227" s="146"/>
      <c r="BG227" s="146"/>
      <c r="BH227" s="141">
        <v>200</v>
      </c>
      <c r="BI227" s="143">
        <v>300</v>
      </c>
      <c r="BJ227" s="141">
        <v>100</v>
      </c>
      <c r="BK227" s="141" t="s">
        <v>37</v>
      </c>
      <c r="BL227" s="148">
        <v>2.7027027027027026</v>
      </c>
      <c r="BM227" s="149">
        <v>-104.05405405405406</v>
      </c>
      <c r="BN227" s="141">
        <f t="shared" si="75"/>
        <v>0</v>
      </c>
      <c r="BO227" s="141">
        <f t="shared" si="76"/>
        <v>0</v>
      </c>
      <c r="BP227" s="145">
        <f t="shared" si="77"/>
        <v>0</v>
      </c>
      <c r="BQ227" s="141">
        <f t="shared" si="78"/>
        <v>0</v>
      </c>
      <c r="BR227" s="145">
        <f t="shared" si="79"/>
        <v>0</v>
      </c>
      <c r="BS227" s="146">
        <f t="shared" si="72"/>
        <v>0</v>
      </c>
    </row>
    <row r="228" spans="25:71" x14ac:dyDescent="0.2">
      <c r="Y228" s="154"/>
      <c r="AA228" s="137"/>
      <c r="AB228" s="137"/>
      <c r="AC228" s="137"/>
      <c r="AD228" s="142"/>
      <c r="AE228" s="143">
        <v>123</v>
      </c>
      <c r="AF228" s="143">
        <v>135</v>
      </c>
      <c r="AG228" s="143">
        <v>200</v>
      </c>
      <c r="AH228" s="144" t="s">
        <v>37</v>
      </c>
      <c r="AI228" s="144" t="s">
        <v>51</v>
      </c>
      <c r="AJ228" s="143">
        <v>2.4</v>
      </c>
      <c r="AK228" s="143">
        <v>-33</v>
      </c>
      <c r="AL228" s="141">
        <f t="shared" si="62"/>
        <v>0</v>
      </c>
      <c r="AM228" s="141">
        <f t="shared" si="73"/>
        <v>0</v>
      </c>
      <c r="AN228" s="145">
        <f t="shared" si="63"/>
        <v>0</v>
      </c>
      <c r="AO228" s="141">
        <f t="shared" si="64"/>
        <v>0</v>
      </c>
      <c r="AP228" s="145">
        <f t="shared" si="65"/>
        <v>0</v>
      </c>
      <c r="AQ228" s="146">
        <f t="shared" si="66"/>
        <v>0</v>
      </c>
      <c r="AR228" s="146"/>
      <c r="AS228" s="143"/>
      <c r="AT228" s="150">
        <v>100</v>
      </c>
      <c r="AU228" s="143">
        <v>200</v>
      </c>
      <c r="AV228" s="147">
        <v>200</v>
      </c>
      <c r="AW228" s="147" t="s">
        <v>37</v>
      </c>
      <c r="AX228" s="148">
        <v>2.8571428571428572</v>
      </c>
      <c r="AY228" s="149">
        <v>-102.85714285714286</v>
      </c>
      <c r="AZ228" s="141">
        <f t="shared" si="67"/>
        <v>0</v>
      </c>
      <c r="BA228" s="141">
        <f t="shared" si="74"/>
        <v>0</v>
      </c>
      <c r="BB228" s="145">
        <f t="shared" si="68"/>
        <v>0</v>
      </c>
      <c r="BC228" s="141">
        <f t="shared" si="69"/>
        <v>0</v>
      </c>
      <c r="BD228" s="145">
        <f t="shared" si="70"/>
        <v>0</v>
      </c>
      <c r="BE228" s="146">
        <f t="shared" si="71"/>
        <v>0</v>
      </c>
      <c r="BF228" s="146"/>
      <c r="BG228" s="146"/>
      <c r="BH228" s="141">
        <v>300</v>
      </c>
      <c r="BI228" s="143">
        <v>365</v>
      </c>
      <c r="BJ228" s="141">
        <v>100</v>
      </c>
      <c r="BK228" s="141" t="s">
        <v>37</v>
      </c>
      <c r="BL228" s="148">
        <v>3.1707317073170733</v>
      </c>
      <c r="BM228" s="149">
        <v>-174.02439024390247</v>
      </c>
      <c r="BN228" s="141">
        <f t="shared" si="75"/>
        <v>0</v>
      </c>
      <c r="BO228" s="141">
        <f t="shared" si="76"/>
        <v>0</v>
      </c>
      <c r="BP228" s="145">
        <f t="shared" si="77"/>
        <v>0</v>
      </c>
      <c r="BQ228" s="141">
        <f t="shared" si="78"/>
        <v>0</v>
      </c>
      <c r="BR228" s="145">
        <f t="shared" si="79"/>
        <v>0</v>
      </c>
      <c r="BS228" s="146">
        <f t="shared" si="72"/>
        <v>0</v>
      </c>
    </row>
    <row r="229" spans="25:71" x14ac:dyDescent="0.2">
      <c r="Y229" s="154"/>
      <c r="AA229" s="137"/>
      <c r="AB229" s="137"/>
      <c r="AC229" s="137"/>
      <c r="AD229" s="142"/>
      <c r="AE229" s="143">
        <v>135</v>
      </c>
      <c r="AF229" s="143">
        <v>160</v>
      </c>
      <c r="AG229" s="143">
        <v>200</v>
      </c>
      <c r="AH229" s="144" t="s">
        <v>37</v>
      </c>
      <c r="AI229" s="144" t="s">
        <v>51</v>
      </c>
      <c r="AJ229" s="143">
        <v>2.5</v>
      </c>
      <c r="AK229" s="143">
        <v>-40</v>
      </c>
      <c r="AL229" s="141">
        <f t="shared" si="62"/>
        <v>0</v>
      </c>
      <c r="AM229" s="141">
        <f t="shared" si="73"/>
        <v>0</v>
      </c>
      <c r="AN229" s="145">
        <f t="shared" si="63"/>
        <v>0</v>
      </c>
      <c r="AO229" s="141">
        <f t="shared" si="64"/>
        <v>0</v>
      </c>
      <c r="AP229" s="145">
        <f t="shared" si="65"/>
        <v>0</v>
      </c>
      <c r="AQ229" s="146">
        <f t="shared" si="66"/>
        <v>0</v>
      </c>
      <c r="AR229" s="146"/>
      <c r="AS229" s="143"/>
      <c r="AT229" s="150">
        <v>200</v>
      </c>
      <c r="AU229" s="143">
        <v>300</v>
      </c>
      <c r="AV229" s="147">
        <v>200</v>
      </c>
      <c r="AW229" s="147" t="s">
        <v>37</v>
      </c>
      <c r="AX229" s="148">
        <v>3.4482758620689653</v>
      </c>
      <c r="AY229" s="149">
        <v>-165.51724137931035</v>
      </c>
      <c r="AZ229" s="141">
        <f t="shared" si="67"/>
        <v>0</v>
      </c>
      <c r="BA229" s="141">
        <f t="shared" si="74"/>
        <v>0</v>
      </c>
      <c r="BB229" s="145">
        <f t="shared" si="68"/>
        <v>0</v>
      </c>
      <c r="BC229" s="141">
        <f t="shared" si="69"/>
        <v>0</v>
      </c>
      <c r="BD229" s="145">
        <f t="shared" si="70"/>
        <v>0</v>
      </c>
      <c r="BE229" s="146">
        <f t="shared" si="71"/>
        <v>0</v>
      </c>
      <c r="BF229" s="146"/>
      <c r="BG229" s="146"/>
      <c r="BH229" s="141">
        <v>49</v>
      </c>
      <c r="BI229" s="143">
        <v>100</v>
      </c>
      <c r="BJ229" s="141">
        <v>150</v>
      </c>
      <c r="BK229" s="141" t="s">
        <v>37</v>
      </c>
      <c r="BL229" s="148">
        <v>1.6129032258064515</v>
      </c>
      <c r="BM229" s="149">
        <v>-11.29032258064516</v>
      </c>
      <c r="BN229" s="141">
        <f t="shared" si="75"/>
        <v>0</v>
      </c>
      <c r="BO229" s="141">
        <f t="shared" si="76"/>
        <v>0</v>
      </c>
      <c r="BP229" s="145">
        <f t="shared" si="77"/>
        <v>0</v>
      </c>
      <c r="BQ229" s="141">
        <f t="shared" si="78"/>
        <v>0</v>
      </c>
      <c r="BR229" s="145">
        <f t="shared" si="79"/>
        <v>0</v>
      </c>
      <c r="BS229" s="146">
        <f t="shared" si="72"/>
        <v>0</v>
      </c>
    </row>
    <row r="230" spans="25:71" x14ac:dyDescent="0.2">
      <c r="Y230" s="154"/>
      <c r="AA230" s="137"/>
      <c r="AB230" s="137"/>
      <c r="AC230" s="137"/>
      <c r="AD230" s="142"/>
      <c r="AE230" s="143">
        <v>160</v>
      </c>
      <c r="AF230" s="143">
        <v>253</v>
      </c>
      <c r="AG230" s="143">
        <v>200</v>
      </c>
      <c r="AH230" s="144" t="s">
        <v>37</v>
      </c>
      <c r="AI230" s="144" t="s">
        <v>51</v>
      </c>
      <c r="AJ230" s="143">
        <v>3.1</v>
      </c>
      <c r="AK230" s="143">
        <v>-88</v>
      </c>
      <c r="AL230" s="141">
        <f t="shared" si="62"/>
        <v>0</v>
      </c>
      <c r="AM230" s="141">
        <f t="shared" si="73"/>
        <v>0</v>
      </c>
      <c r="AN230" s="145">
        <f t="shared" si="63"/>
        <v>0</v>
      </c>
      <c r="AO230" s="141">
        <f t="shared" si="64"/>
        <v>0</v>
      </c>
      <c r="AP230" s="145">
        <f t="shared" si="65"/>
        <v>0</v>
      </c>
      <c r="AQ230" s="146">
        <f t="shared" si="66"/>
        <v>0</v>
      </c>
      <c r="AR230" s="146"/>
      <c r="AS230" s="143"/>
      <c r="AT230" s="150">
        <v>300</v>
      </c>
      <c r="AU230" s="143">
        <v>365</v>
      </c>
      <c r="AV230" s="147">
        <v>200</v>
      </c>
      <c r="AW230" s="147" t="s">
        <v>37</v>
      </c>
      <c r="AX230" s="148">
        <v>3.6111111111111112</v>
      </c>
      <c r="AY230" s="149">
        <v>-187.5</v>
      </c>
      <c r="AZ230" s="141">
        <f t="shared" si="67"/>
        <v>0</v>
      </c>
      <c r="BA230" s="141">
        <f t="shared" si="74"/>
        <v>0</v>
      </c>
      <c r="BB230" s="145">
        <f t="shared" si="68"/>
        <v>0</v>
      </c>
      <c r="BC230" s="141">
        <f t="shared" si="69"/>
        <v>0</v>
      </c>
      <c r="BD230" s="145">
        <f t="shared" si="70"/>
        <v>0</v>
      </c>
      <c r="BE230" s="146">
        <f t="shared" si="71"/>
        <v>0</v>
      </c>
      <c r="BF230" s="146"/>
      <c r="BG230" s="146"/>
      <c r="BH230" s="141">
        <v>100</v>
      </c>
      <c r="BI230" s="143">
        <v>200</v>
      </c>
      <c r="BJ230" s="141">
        <v>150</v>
      </c>
      <c r="BK230" s="141" t="s">
        <v>37</v>
      </c>
      <c r="BL230" s="148">
        <v>2.7777777777777777</v>
      </c>
      <c r="BM230" s="149">
        <v>-91.666666666666657</v>
      </c>
      <c r="BN230" s="141">
        <f t="shared" si="75"/>
        <v>0</v>
      </c>
      <c r="BO230" s="141">
        <f t="shared" si="76"/>
        <v>0</v>
      </c>
      <c r="BP230" s="145">
        <f t="shared" si="77"/>
        <v>0</v>
      </c>
      <c r="BQ230" s="141">
        <f t="shared" si="78"/>
        <v>0</v>
      </c>
      <c r="BR230" s="145">
        <f t="shared" si="79"/>
        <v>0</v>
      </c>
      <c r="BS230" s="146">
        <f t="shared" si="72"/>
        <v>0</v>
      </c>
    </row>
    <row r="231" spans="25:71" x14ac:dyDescent="0.2">
      <c r="Y231" s="154"/>
      <c r="AA231" s="137"/>
      <c r="AB231" s="137"/>
      <c r="AC231" s="137"/>
      <c r="AD231" s="142"/>
      <c r="AE231" s="143">
        <v>253</v>
      </c>
      <c r="AF231" s="143">
        <v>320</v>
      </c>
      <c r="AG231" s="143">
        <v>200</v>
      </c>
      <c r="AH231" s="144" t="s">
        <v>37</v>
      </c>
      <c r="AI231" s="144" t="s">
        <v>51</v>
      </c>
      <c r="AJ231" s="143">
        <v>3.35</v>
      </c>
      <c r="AK231" s="143">
        <v>-115.5</v>
      </c>
      <c r="AL231" s="141">
        <f t="shared" si="62"/>
        <v>0</v>
      </c>
      <c r="AM231" s="141">
        <f t="shared" si="73"/>
        <v>0</v>
      </c>
      <c r="AN231" s="145">
        <f t="shared" si="63"/>
        <v>0</v>
      </c>
      <c r="AO231" s="141">
        <f t="shared" si="64"/>
        <v>0</v>
      </c>
      <c r="AP231" s="145">
        <f t="shared" si="65"/>
        <v>0</v>
      </c>
      <c r="AQ231" s="146">
        <f t="shared" si="66"/>
        <v>0</v>
      </c>
      <c r="AR231" s="146"/>
      <c r="AS231" s="143"/>
      <c r="AT231" s="147">
        <v>49</v>
      </c>
      <c r="AU231" s="143">
        <v>100</v>
      </c>
      <c r="AV231" s="147">
        <v>250</v>
      </c>
      <c r="AW231" s="147" t="s">
        <v>37</v>
      </c>
      <c r="AX231" s="148">
        <v>1.6666666666666667</v>
      </c>
      <c r="AY231" s="149">
        <v>-3.3333333333333357</v>
      </c>
      <c r="AZ231" s="141">
        <f t="shared" si="67"/>
        <v>0</v>
      </c>
      <c r="BA231" s="141">
        <f t="shared" si="74"/>
        <v>0</v>
      </c>
      <c r="BB231" s="145">
        <f t="shared" si="68"/>
        <v>0</v>
      </c>
      <c r="BC231" s="141">
        <f t="shared" si="69"/>
        <v>0</v>
      </c>
      <c r="BD231" s="145">
        <f t="shared" si="70"/>
        <v>0</v>
      </c>
      <c r="BE231" s="146">
        <f t="shared" si="71"/>
        <v>0</v>
      </c>
      <c r="BF231" s="146"/>
      <c r="BG231" s="146"/>
      <c r="BH231" s="141">
        <v>200</v>
      </c>
      <c r="BI231" s="143">
        <v>300</v>
      </c>
      <c r="BJ231" s="141">
        <v>150</v>
      </c>
      <c r="BK231" s="141" t="s">
        <v>37</v>
      </c>
      <c r="BL231" s="148">
        <v>2.8985507246376812</v>
      </c>
      <c r="BM231" s="149">
        <v>-104.3478260869565</v>
      </c>
      <c r="BN231" s="141">
        <f t="shared" si="75"/>
        <v>0</v>
      </c>
      <c r="BO231" s="141">
        <f t="shared" si="76"/>
        <v>0</v>
      </c>
      <c r="BP231" s="145">
        <f t="shared" si="77"/>
        <v>0</v>
      </c>
      <c r="BQ231" s="141">
        <f t="shared" si="78"/>
        <v>0</v>
      </c>
      <c r="BR231" s="145">
        <f t="shared" si="79"/>
        <v>0</v>
      </c>
      <c r="BS231" s="146">
        <f t="shared" si="72"/>
        <v>0</v>
      </c>
    </row>
    <row r="232" spans="25:71" x14ac:dyDescent="0.2">
      <c r="Y232" s="154"/>
      <c r="AA232" s="137"/>
      <c r="AB232" s="137"/>
      <c r="AC232" s="137"/>
      <c r="AD232" s="142"/>
      <c r="AE232" s="143">
        <v>320</v>
      </c>
      <c r="AF232" s="143">
        <v>365</v>
      </c>
      <c r="AG232" s="143">
        <v>200</v>
      </c>
      <c r="AH232" s="144" t="s">
        <v>37</v>
      </c>
      <c r="AI232" s="144" t="s">
        <v>51</v>
      </c>
      <c r="AJ232" s="143">
        <v>3.4620000000000002</v>
      </c>
      <c r="AK232" s="143">
        <v>-130</v>
      </c>
      <c r="AL232" s="141">
        <f>IF(AND(AG232-$D$10&lt;25,$D$10-AG232&lt;=25),1,0)</f>
        <v>0</v>
      </c>
      <c r="AM232" s="141">
        <f t="shared" si="73"/>
        <v>0</v>
      </c>
      <c r="AN232" s="145">
        <f t="shared" si="63"/>
        <v>0</v>
      </c>
      <c r="AO232" s="141">
        <f t="shared" si="64"/>
        <v>0</v>
      </c>
      <c r="AP232" s="145">
        <f t="shared" si="65"/>
        <v>0</v>
      </c>
      <c r="AQ232" s="146">
        <f t="shared" si="66"/>
        <v>0</v>
      </c>
      <c r="AR232" s="146"/>
      <c r="AS232" s="143"/>
      <c r="AT232" s="150">
        <v>100</v>
      </c>
      <c r="AU232" s="143">
        <v>200</v>
      </c>
      <c r="AV232" s="147">
        <v>250</v>
      </c>
      <c r="AW232" s="147" t="s">
        <v>37</v>
      </c>
      <c r="AX232" s="148">
        <v>2.6315789473684212</v>
      </c>
      <c r="AY232" s="149">
        <v>-63.15789473684211</v>
      </c>
      <c r="AZ232" s="141">
        <f t="shared" si="67"/>
        <v>0</v>
      </c>
      <c r="BA232" s="141">
        <f t="shared" si="74"/>
        <v>0</v>
      </c>
      <c r="BB232" s="145">
        <f t="shared" si="68"/>
        <v>0</v>
      </c>
      <c r="BC232" s="141">
        <f t="shared" si="69"/>
        <v>0</v>
      </c>
      <c r="BD232" s="145">
        <f t="shared" si="70"/>
        <v>0</v>
      </c>
      <c r="BE232" s="146">
        <f t="shared" si="71"/>
        <v>0</v>
      </c>
      <c r="BF232" s="146"/>
      <c r="BG232" s="146"/>
      <c r="BH232" s="141">
        <v>300</v>
      </c>
      <c r="BI232" s="143">
        <v>365</v>
      </c>
      <c r="BJ232" s="141">
        <v>150</v>
      </c>
      <c r="BK232" s="141" t="s">
        <v>37</v>
      </c>
      <c r="BL232" s="148">
        <v>3.0232558139534884</v>
      </c>
      <c r="BM232" s="149">
        <v>-121.74418604651163</v>
      </c>
      <c r="BN232" s="141">
        <f t="shared" si="75"/>
        <v>0</v>
      </c>
      <c r="BO232" s="141">
        <f t="shared" si="76"/>
        <v>0</v>
      </c>
      <c r="BP232" s="145">
        <f t="shared" si="77"/>
        <v>0</v>
      </c>
      <c r="BQ232" s="141">
        <f t="shared" si="78"/>
        <v>0</v>
      </c>
      <c r="BR232" s="145">
        <f t="shared" si="79"/>
        <v>0</v>
      </c>
      <c r="BS232" s="146">
        <f t="shared" si="72"/>
        <v>0</v>
      </c>
    </row>
    <row r="233" spans="25:71" x14ac:dyDescent="0.2">
      <c r="Y233" s="154"/>
      <c r="AA233" s="137"/>
      <c r="AB233" s="137"/>
      <c r="AC233" s="137"/>
      <c r="AD233" s="142"/>
      <c r="AE233" s="143">
        <v>50</v>
      </c>
      <c r="AF233" s="143">
        <v>134</v>
      </c>
      <c r="AG233" s="143">
        <v>250</v>
      </c>
      <c r="AH233" s="144" t="s">
        <v>37</v>
      </c>
      <c r="AI233" s="144" t="s">
        <v>51</v>
      </c>
      <c r="AJ233" s="143">
        <v>2.3330000000000002</v>
      </c>
      <c r="AK233" s="143">
        <v>-17.667000000000002</v>
      </c>
      <c r="AL233" s="141">
        <f t="shared" si="62"/>
        <v>0</v>
      </c>
      <c r="AM233" s="141">
        <f t="shared" si="73"/>
        <v>0</v>
      </c>
      <c r="AN233" s="145">
        <f t="shared" si="63"/>
        <v>0</v>
      </c>
      <c r="AO233" s="141">
        <f t="shared" si="64"/>
        <v>0</v>
      </c>
      <c r="AP233" s="145">
        <f t="shared" si="65"/>
        <v>0</v>
      </c>
      <c r="AQ233" s="146">
        <f t="shared" si="66"/>
        <v>0</v>
      </c>
      <c r="AR233" s="146"/>
      <c r="AS233" s="143"/>
      <c r="AT233" s="150">
        <v>200</v>
      </c>
      <c r="AU233" s="143">
        <v>300</v>
      </c>
      <c r="AV233" s="147">
        <v>250</v>
      </c>
      <c r="AW233" s="147" t="s">
        <v>37</v>
      </c>
      <c r="AX233" s="148">
        <v>3.4482758620689653</v>
      </c>
      <c r="AY233" s="149">
        <v>-144.82758620689651</v>
      </c>
      <c r="AZ233" s="141">
        <f t="shared" si="67"/>
        <v>0</v>
      </c>
      <c r="BA233" s="141">
        <f t="shared" si="74"/>
        <v>0</v>
      </c>
      <c r="BB233" s="145">
        <f t="shared" si="68"/>
        <v>0</v>
      </c>
      <c r="BC233" s="141">
        <f t="shared" si="69"/>
        <v>0</v>
      </c>
      <c r="BD233" s="145">
        <f t="shared" si="70"/>
        <v>0</v>
      </c>
      <c r="BE233" s="146">
        <f t="shared" si="71"/>
        <v>0</v>
      </c>
      <c r="BF233" s="146"/>
      <c r="BG233" s="146"/>
      <c r="BH233" s="141">
        <v>49</v>
      </c>
      <c r="BI233" s="143">
        <v>100</v>
      </c>
      <c r="BJ233" s="141">
        <v>200</v>
      </c>
      <c r="BK233" s="141" t="s">
        <v>37</v>
      </c>
      <c r="BL233" s="148">
        <v>1.7543859649122806</v>
      </c>
      <c r="BM233" s="149">
        <v>-9.649122807017541</v>
      </c>
      <c r="BN233" s="141">
        <f t="shared" si="75"/>
        <v>0</v>
      </c>
      <c r="BO233" s="141">
        <f t="shared" si="76"/>
        <v>0</v>
      </c>
      <c r="BP233" s="145">
        <f t="shared" si="77"/>
        <v>0</v>
      </c>
      <c r="BQ233" s="141">
        <f t="shared" si="78"/>
        <v>0</v>
      </c>
      <c r="BR233" s="145">
        <f t="shared" si="79"/>
        <v>0</v>
      </c>
      <c r="BS233" s="146">
        <f t="shared" si="72"/>
        <v>0</v>
      </c>
    </row>
    <row r="234" spans="25:71" x14ac:dyDescent="0.2">
      <c r="Y234" s="154"/>
      <c r="AA234" s="137"/>
      <c r="AB234" s="137"/>
      <c r="AC234" s="137"/>
      <c r="AD234" s="142"/>
      <c r="AE234" s="143">
        <v>134</v>
      </c>
      <c r="AF234" s="143">
        <v>176</v>
      </c>
      <c r="AG234" s="143">
        <v>250</v>
      </c>
      <c r="AH234" s="144" t="s">
        <v>37</v>
      </c>
      <c r="AI234" s="144" t="s">
        <v>51</v>
      </c>
      <c r="AJ234" s="143">
        <v>2.8</v>
      </c>
      <c r="AK234" s="143">
        <v>-48</v>
      </c>
      <c r="AL234" s="141">
        <f t="shared" si="62"/>
        <v>0</v>
      </c>
      <c r="AM234" s="141">
        <f t="shared" si="73"/>
        <v>0</v>
      </c>
      <c r="AN234" s="145">
        <f t="shared" si="63"/>
        <v>0</v>
      </c>
      <c r="AO234" s="141">
        <f t="shared" si="64"/>
        <v>0</v>
      </c>
      <c r="AP234" s="145">
        <f t="shared" si="65"/>
        <v>0</v>
      </c>
      <c r="AQ234" s="146">
        <f t="shared" si="66"/>
        <v>0</v>
      </c>
      <c r="AR234" s="146"/>
      <c r="AS234" s="143">
        <v>400</v>
      </c>
      <c r="AT234" s="150">
        <v>300</v>
      </c>
      <c r="AU234" s="143">
        <v>365</v>
      </c>
      <c r="AV234" s="147">
        <v>250</v>
      </c>
      <c r="AW234" s="147" t="s">
        <v>37</v>
      </c>
      <c r="AX234" s="148">
        <v>3.25</v>
      </c>
      <c r="AY234" s="149">
        <v>-119.25</v>
      </c>
      <c r="AZ234" s="141">
        <f t="shared" si="67"/>
        <v>0</v>
      </c>
      <c r="BA234" s="141">
        <f t="shared" si="74"/>
        <v>0</v>
      </c>
      <c r="BB234" s="145">
        <f t="shared" si="68"/>
        <v>0</v>
      </c>
      <c r="BC234" s="141">
        <f t="shared" si="69"/>
        <v>0</v>
      </c>
      <c r="BD234" s="145">
        <f t="shared" si="70"/>
        <v>0</v>
      </c>
      <c r="BE234" s="146">
        <f t="shared" si="71"/>
        <v>0</v>
      </c>
      <c r="BF234" s="146"/>
      <c r="BG234" s="146"/>
      <c r="BH234" s="141">
        <v>100</v>
      </c>
      <c r="BI234" s="143">
        <v>200</v>
      </c>
      <c r="BJ234" s="141">
        <v>200</v>
      </c>
      <c r="BK234" s="141" t="s">
        <v>37</v>
      </c>
      <c r="BL234" s="148">
        <v>2.8571428571428572</v>
      </c>
      <c r="BM234" s="149">
        <v>-78.571428571428584</v>
      </c>
      <c r="BN234" s="141">
        <f t="shared" si="75"/>
        <v>0</v>
      </c>
      <c r="BO234" s="141">
        <f t="shared" si="76"/>
        <v>0</v>
      </c>
      <c r="BP234" s="145">
        <f t="shared" si="77"/>
        <v>0</v>
      </c>
      <c r="BQ234" s="141">
        <f t="shared" si="78"/>
        <v>0</v>
      </c>
      <c r="BR234" s="145">
        <f t="shared" si="79"/>
        <v>0</v>
      </c>
      <c r="BS234" s="146">
        <f t="shared" si="72"/>
        <v>0</v>
      </c>
    </row>
    <row r="235" spans="25:71" x14ac:dyDescent="0.2">
      <c r="Y235" s="154"/>
      <c r="AA235" s="137"/>
      <c r="AB235" s="137"/>
      <c r="AC235" s="137"/>
      <c r="AD235" s="142"/>
      <c r="AE235" s="143">
        <v>176</v>
      </c>
      <c r="AF235" s="143">
        <v>240</v>
      </c>
      <c r="AG235" s="143">
        <v>250</v>
      </c>
      <c r="AH235" s="144" t="s">
        <v>37</v>
      </c>
      <c r="AI235" s="144" t="s">
        <v>51</v>
      </c>
      <c r="AJ235" s="143">
        <v>3.2</v>
      </c>
      <c r="AK235" s="143">
        <v>-80</v>
      </c>
      <c r="AL235" s="141">
        <f t="shared" si="62"/>
        <v>0</v>
      </c>
      <c r="AM235" s="141">
        <f t="shared" si="73"/>
        <v>0</v>
      </c>
      <c r="AN235" s="145">
        <f t="shared" si="63"/>
        <v>0</v>
      </c>
      <c r="AO235" s="141">
        <f t="shared" si="64"/>
        <v>0</v>
      </c>
      <c r="AP235" s="145">
        <f t="shared" si="65"/>
        <v>0</v>
      </c>
      <c r="AQ235" s="146">
        <f t="shared" si="66"/>
        <v>0</v>
      </c>
      <c r="AR235" s="146"/>
      <c r="AS235" s="143"/>
      <c r="AT235" s="147">
        <v>49</v>
      </c>
      <c r="AU235" s="143">
        <v>100</v>
      </c>
      <c r="AV235" s="147">
        <v>300</v>
      </c>
      <c r="AW235" s="147" t="s">
        <v>37</v>
      </c>
      <c r="AX235" s="148">
        <v>1.6551724137931034</v>
      </c>
      <c r="AY235" s="149">
        <v>5.6551724137931032</v>
      </c>
      <c r="AZ235" s="141">
        <f t="shared" si="67"/>
        <v>0</v>
      </c>
      <c r="BA235" s="141">
        <f t="shared" si="74"/>
        <v>0</v>
      </c>
      <c r="BB235" s="145">
        <f t="shared" si="68"/>
        <v>0</v>
      </c>
      <c r="BC235" s="141">
        <f t="shared" si="69"/>
        <v>0</v>
      </c>
      <c r="BD235" s="145">
        <f t="shared" si="70"/>
        <v>0</v>
      </c>
      <c r="BE235" s="146">
        <f t="shared" si="71"/>
        <v>0</v>
      </c>
      <c r="BF235" s="146"/>
      <c r="BG235" s="146"/>
      <c r="BH235" s="141">
        <v>200</v>
      </c>
      <c r="BI235" s="143">
        <v>300</v>
      </c>
      <c r="BJ235" s="141">
        <v>200</v>
      </c>
      <c r="BK235" s="141" t="s">
        <v>37</v>
      </c>
      <c r="BL235" s="148">
        <v>3.0769230769230771</v>
      </c>
      <c r="BM235" s="149">
        <v>-100</v>
      </c>
      <c r="BN235" s="141">
        <f t="shared" si="75"/>
        <v>0</v>
      </c>
      <c r="BO235" s="141">
        <f t="shared" si="76"/>
        <v>0</v>
      </c>
      <c r="BP235" s="145">
        <f t="shared" si="77"/>
        <v>0</v>
      </c>
      <c r="BQ235" s="141">
        <f t="shared" si="78"/>
        <v>0</v>
      </c>
      <c r="BR235" s="145">
        <f t="shared" si="79"/>
        <v>0</v>
      </c>
      <c r="BS235" s="146">
        <f t="shared" si="72"/>
        <v>0</v>
      </c>
    </row>
    <row r="236" spans="25:71" x14ac:dyDescent="0.2">
      <c r="Y236" s="154"/>
      <c r="AA236" s="137"/>
      <c r="AB236" s="137"/>
      <c r="AC236" s="137"/>
      <c r="AD236" s="142"/>
      <c r="AE236" s="143">
        <v>240</v>
      </c>
      <c r="AF236" s="143">
        <v>303</v>
      </c>
      <c r="AG236" s="143">
        <v>250</v>
      </c>
      <c r="AH236" s="144" t="s">
        <v>37</v>
      </c>
      <c r="AI236" s="144" t="s">
        <v>51</v>
      </c>
      <c r="AJ236" s="143">
        <v>3.3159999999999998</v>
      </c>
      <c r="AK236" s="143">
        <v>-91.578999999999994</v>
      </c>
      <c r="AL236" s="141">
        <f t="shared" si="62"/>
        <v>0</v>
      </c>
      <c r="AM236" s="141">
        <f t="shared" si="73"/>
        <v>0</v>
      </c>
      <c r="AN236" s="145">
        <f t="shared" si="63"/>
        <v>0</v>
      </c>
      <c r="AO236" s="141">
        <f t="shared" si="64"/>
        <v>0</v>
      </c>
      <c r="AP236" s="145">
        <f t="shared" si="65"/>
        <v>0</v>
      </c>
      <c r="AQ236" s="146">
        <f t="shared" si="66"/>
        <v>0</v>
      </c>
      <c r="AR236" s="146"/>
      <c r="AS236" s="143"/>
      <c r="AT236" s="150">
        <v>100</v>
      </c>
      <c r="AU236" s="143">
        <v>200</v>
      </c>
      <c r="AV236" s="147">
        <v>300</v>
      </c>
      <c r="AW236" s="147" t="s">
        <v>37</v>
      </c>
      <c r="AX236" s="148">
        <v>2.7777777777777777</v>
      </c>
      <c r="AY236" s="149">
        <v>-58.333333333333314</v>
      </c>
      <c r="AZ236" s="141">
        <f t="shared" si="67"/>
        <v>0</v>
      </c>
      <c r="BA236" s="141">
        <f t="shared" si="74"/>
        <v>0</v>
      </c>
      <c r="BB236" s="145">
        <f t="shared" si="68"/>
        <v>0</v>
      </c>
      <c r="BC236" s="141">
        <f t="shared" si="69"/>
        <v>0</v>
      </c>
      <c r="BD236" s="145">
        <f t="shared" si="70"/>
        <v>0</v>
      </c>
      <c r="BE236" s="146">
        <f t="shared" si="71"/>
        <v>0</v>
      </c>
      <c r="BF236" s="146"/>
      <c r="BG236" s="146"/>
      <c r="BH236" s="141">
        <v>300</v>
      </c>
      <c r="BI236" s="143">
        <v>365</v>
      </c>
      <c r="BJ236" s="141">
        <v>200</v>
      </c>
      <c r="BK236" s="141" t="s">
        <v>37</v>
      </c>
      <c r="BL236" s="148">
        <v>3.0952380952380953</v>
      </c>
      <c r="BM236" s="149">
        <v>-102.38095238095241</v>
      </c>
      <c r="BN236" s="141">
        <f t="shared" si="75"/>
        <v>0</v>
      </c>
      <c r="BO236" s="141">
        <f t="shared" si="76"/>
        <v>0</v>
      </c>
      <c r="BP236" s="145">
        <f t="shared" si="77"/>
        <v>0</v>
      </c>
      <c r="BQ236" s="141">
        <f t="shared" si="78"/>
        <v>0</v>
      </c>
      <c r="BR236" s="145">
        <f t="shared" si="79"/>
        <v>0</v>
      </c>
      <c r="BS236" s="146">
        <f t="shared" si="72"/>
        <v>0</v>
      </c>
    </row>
    <row r="237" spans="25:71" x14ac:dyDescent="0.2">
      <c r="Y237" s="154"/>
      <c r="AA237" s="137"/>
      <c r="AB237" s="137"/>
      <c r="AC237" s="137"/>
      <c r="AD237" s="142"/>
      <c r="AE237" s="143">
        <v>303</v>
      </c>
      <c r="AF237" s="143">
        <v>342</v>
      </c>
      <c r="AG237" s="143">
        <v>250</v>
      </c>
      <c r="AH237" s="144" t="s">
        <v>37</v>
      </c>
      <c r="AI237" s="144" t="s">
        <v>51</v>
      </c>
      <c r="AJ237" s="143">
        <v>3.9</v>
      </c>
      <c r="AK237" s="143">
        <v>-161.1</v>
      </c>
      <c r="AL237" s="141">
        <f t="shared" si="62"/>
        <v>0</v>
      </c>
      <c r="AM237" s="141">
        <f t="shared" si="73"/>
        <v>0</v>
      </c>
      <c r="AN237" s="145">
        <f t="shared" si="63"/>
        <v>0</v>
      </c>
      <c r="AO237" s="141">
        <f t="shared" si="64"/>
        <v>0</v>
      </c>
      <c r="AP237" s="145">
        <f t="shared" si="65"/>
        <v>0</v>
      </c>
      <c r="AQ237" s="146">
        <f t="shared" si="66"/>
        <v>0</v>
      </c>
      <c r="AR237" s="146"/>
      <c r="AS237" s="143"/>
      <c r="AT237" s="150">
        <v>200</v>
      </c>
      <c r="AU237" s="143">
        <v>300</v>
      </c>
      <c r="AV237" s="147">
        <v>300</v>
      </c>
      <c r="AW237" s="147" t="s">
        <v>37</v>
      </c>
      <c r="AX237" s="148">
        <v>3.4482758620689653</v>
      </c>
      <c r="AY237" s="149">
        <v>-120.68965517241378</v>
      </c>
      <c r="AZ237" s="141">
        <f t="shared" si="67"/>
        <v>0</v>
      </c>
      <c r="BA237" s="141">
        <f t="shared" si="74"/>
        <v>0</v>
      </c>
      <c r="BB237" s="145">
        <f t="shared" si="68"/>
        <v>0</v>
      </c>
      <c r="BC237" s="141">
        <f t="shared" si="69"/>
        <v>0</v>
      </c>
      <c r="BD237" s="145">
        <f t="shared" si="70"/>
        <v>0</v>
      </c>
      <c r="BE237" s="146">
        <f t="shared" si="71"/>
        <v>0</v>
      </c>
      <c r="BF237" s="146"/>
      <c r="BG237" s="146"/>
      <c r="BH237" s="141">
        <v>49</v>
      </c>
      <c r="BI237" s="143">
        <v>100</v>
      </c>
      <c r="BJ237" s="141">
        <v>250</v>
      </c>
      <c r="BK237" s="141" t="s">
        <v>37</v>
      </c>
      <c r="BL237" s="148">
        <v>1.6666666666666667</v>
      </c>
      <c r="BM237" s="149">
        <v>8.3333333333333286</v>
      </c>
      <c r="BN237" s="141">
        <f t="shared" si="75"/>
        <v>0</v>
      </c>
      <c r="BO237" s="141">
        <f t="shared" si="76"/>
        <v>0</v>
      </c>
      <c r="BP237" s="145">
        <f t="shared" si="77"/>
        <v>0</v>
      </c>
      <c r="BQ237" s="141">
        <f t="shared" si="78"/>
        <v>0</v>
      </c>
      <c r="BR237" s="145">
        <f t="shared" si="79"/>
        <v>0</v>
      </c>
      <c r="BS237" s="146">
        <f t="shared" si="72"/>
        <v>0</v>
      </c>
    </row>
    <row r="238" spans="25:71" x14ac:dyDescent="0.2">
      <c r="Y238" s="154"/>
      <c r="AA238" s="137"/>
      <c r="AB238" s="137"/>
      <c r="AC238" s="137"/>
      <c r="AD238" s="142">
        <v>400</v>
      </c>
      <c r="AE238" s="143">
        <v>342</v>
      </c>
      <c r="AF238" s="143">
        <v>365</v>
      </c>
      <c r="AG238" s="143">
        <v>250</v>
      </c>
      <c r="AH238" s="144" t="s">
        <v>37</v>
      </c>
      <c r="AI238" s="144" t="s">
        <v>51</v>
      </c>
      <c r="AJ238" s="143">
        <v>3.8330000000000002</v>
      </c>
      <c r="AK238" s="143">
        <v>-152.5</v>
      </c>
      <c r="AL238" s="141">
        <f>IF(AND(AG238-$D$10&lt;25,$D$10-AG238&lt;=25),1,0)</f>
        <v>0</v>
      </c>
      <c r="AM238" s="141">
        <f>IF(AND(AND($C$10&gt;AF238,$C$10&lt;AD238),AND($D$10&gt;=250,$D$10&lt;=300)),IF(AND($C$10&gt;AE238,$C$10&lt;=AD238),1,0),IF(AND($C$10&gt;AE238,$C$10&lt;=AF238),1,0))</f>
        <v>0</v>
      </c>
      <c r="AN238" s="145">
        <f>($C$10-AK238)/AJ238*AM238*AL238</f>
        <v>0</v>
      </c>
      <c r="AO238" s="141">
        <f>IF(AND(AG238-$D$10&lt;50,$D$10-AG238&lt;=50),1,0)</f>
        <v>0</v>
      </c>
      <c r="AP238" s="145">
        <f t="shared" si="65"/>
        <v>0</v>
      </c>
      <c r="AQ238" s="146">
        <f>IF(AND(AG238-$D$10&lt;50,$D$10-AG238&lt;=50),IF($D$10-AG238&lt;=50,ABS(($D$10-AG238)/50*AL238*AM238),0),0)</f>
        <v>0</v>
      </c>
      <c r="AR238" s="146"/>
      <c r="AS238" s="143">
        <v>400</v>
      </c>
      <c r="AT238" s="150">
        <v>300</v>
      </c>
      <c r="AU238" s="143">
        <v>365</v>
      </c>
      <c r="AV238" s="147">
        <v>300</v>
      </c>
      <c r="AW238" s="147" t="s">
        <v>37</v>
      </c>
      <c r="AX238" s="148">
        <v>3.4210526315789473</v>
      </c>
      <c r="AY238" s="149">
        <v>-117.36842105263156</v>
      </c>
      <c r="AZ238" s="141">
        <f t="shared" si="67"/>
        <v>0</v>
      </c>
      <c r="BA238" s="141">
        <f t="shared" si="74"/>
        <v>0</v>
      </c>
      <c r="BB238" s="145">
        <f t="shared" si="68"/>
        <v>0</v>
      </c>
      <c r="BC238" s="141">
        <f t="shared" si="69"/>
        <v>0</v>
      </c>
      <c r="BD238" s="145">
        <f t="shared" si="70"/>
        <v>0</v>
      </c>
      <c r="BE238" s="146">
        <f t="shared" si="71"/>
        <v>0</v>
      </c>
      <c r="BF238" s="146"/>
      <c r="BG238" s="146"/>
      <c r="BH238" s="141">
        <v>100</v>
      </c>
      <c r="BI238" s="143">
        <v>200</v>
      </c>
      <c r="BJ238" s="141">
        <v>250</v>
      </c>
      <c r="BK238" s="141" t="s">
        <v>37</v>
      </c>
      <c r="BL238" s="148">
        <v>3.0769230769230771</v>
      </c>
      <c r="BM238" s="149">
        <v>-69.230769230769226</v>
      </c>
      <c r="BN238" s="141">
        <f t="shared" si="75"/>
        <v>0</v>
      </c>
      <c r="BO238" s="141">
        <f t="shared" si="76"/>
        <v>0</v>
      </c>
      <c r="BP238" s="145">
        <f t="shared" si="77"/>
        <v>0</v>
      </c>
      <c r="BQ238" s="141">
        <f t="shared" si="78"/>
        <v>0</v>
      </c>
      <c r="BR238" s="145">
        <f t="shared" si="79"/>
        <v>0</v>
      </c>
      <c r="BS238" s="146">
        <f t="shared" si="72"/>
        <v>0</v>
      </c>
    </row>
    <row r="239" spans="25:71" x14ac:dyDescent="0.2">
      <c r="Y239" s="154"/>
      <c r="AA239" s="137"/>
      <c r="AB239" s="137"/>
      <c r="AC239" s="137"/>
      <c r="AD239" s="142"/>
      <c r="AE239" s="143">
        <v>156</v>
      </c>
      <c r="AF239" s="143">
        <v>240</v>
      </c>
      <c r="AG239" s="143">
        <v>300</v>
      </c>
      <c r="AH239" s="144" t="s">
        <v>37</v>
      </c>
      <c r="AI239" s="144" t="s">
        <v>51</v>
      </c>
      <c r="AJ239" s="143">
        <v>3.36</v>
      </c>
      <c r="AK239" s="143">
        <v>-62.4</v>
      </c>
      <c r="AL239" s="141">
        <f t="shared" si="62"/>
        <v>0</v>
      </c>
      <c r="AM239" s="141">
        <f t="shared" ref="AM239:AM302" si="80">IF(AND(AND($C$10&gt;AF239,$C$10&lt;AD239),AND($D$10&gt;=250,$D$10&lt;=300)),IF(AND($C$10&gt;AE239,$C$10&lt;=AD239),1,0),IF(AND($C$10&gt;AE239,$C$10&lt;=AF239),1,0))</f>
        <v>0</v>
      </c>
      <c r="AN239" s="145">
        <f t="shared" si="63"/>
        <v>0</v>
      </c>
      <c r="AO239" s="141">
        <f t="shared" si="64"/>
        <v>0</v>
      </c>
      <c r="AP239" s="145">
        <f t="shared" si="65"/>
        <v>0</v>
      </c>
      <c r="AQ239" s="146">
        <f t="shared" si="66"/>
        <v>0</v>
      </c>
      <c r="AR239" s="146"/>
      <c r="AS239" s="143"/>
      <c r="AT239" s="147">
        <v>49</v>
      </c>
      <c r="AU239" s="143">
        <v>100</v>
      </c>
      <c r="AV239" s="147">
        <v>350</v>
      </c>
      <c r="AW239" s="147" t="s">
        <v>37</v>
      </c>
      <c r="AX239" s="148">
        <v>1.5714285714285714</v>
      </c>
      <c r="AY239" s="149">
        <v>19.857142857142858</v>
      </c>
      <c r="AZ239" s="141">
        <f t="shared" si="67"/>
        <v>0</v>
      </c>
      <c r="BA239" s="141">
        <f t="shared" si="74"/>
        <v>0</v>
      </c>
      <c r="BB239" s="145">
        <f t="shared" si="68"/>
        <v>0</v>
      </c>
      <c r="BC239" s="141">
        <f t="shared" si="69"/>
        <v>0</v>
      </c>
      <c r="BD239" s="145">
        <f t="shared" si="70"/>
        <v>0</v>
      </c>
      <c r="BE239" s="146">
        <f t="shared" si="71"/>
        <v>0</v>
      </c>
      <c r="BF239" s="146"/>
      <c r="BG239" s="146"/>
      <c r="BH239" s="141">
        <v>200</v>
      </c>
      <c r="BI239" s="143">
        <v>300</v>
      </c>
      <c r="BJ239" s="141">
        <v>250</v>
      </c>
      <c r="BK239" s="141" t="s">
        <v>37</v>
      </c>
      <c r="BL239" s="148">
        <v>3.0769230769230771</v>
      </c>
      <c r="BM239" s="149">
        <v>-69.230769230769226</v>
      </c>
      <c r="BN239" s="141">
        <f t="shared" si="75"/>
        <v>0</v>
      </c>
      <c r="BO239" s="141">
        <f t="shared" si="76"/>
        <v>0</v>
      </c>
      <c r="BP239" s="145">
        <f t="shared" si="77"/>
        <v>0</v>
      </c>
      <c r="BQ239" s="141">
        <f t="shared" si="78"/>
        <v>0</v>
      </c>
      <c r="BR239" s="145">
        <f t="shared" si="79"/>
        <v>0</v>
      </c>
      <c r="BS239" s="146">
        <f t="shared" si="72"/>
        <v>0</v>
      </c>
    </row>
    <row r="240" spans="25:71" x14ac:dyDescent="0.2">
      <c r="Y240" s="154"/>
      <c r="AA240" s="137"/>
      <c r="AB240" s="137"/>
      <c r="AC240" s="137"/>
      <c r="AD240" s="142"/>
      <c r="AE240" s="143">
        <v>240</v>
      </c>
      <c r="AF240" s="143">
        <v>320</v>
      </c>
      <c r="AG240" s="143">
        <v>300</v>
      </c>
      <c r="AH240" s="144" t="s">
        <v>37</v>
      </c>
      <c r="AI240" s="144" t="s">
        <v>51</v>
      </c>
      <c r="AJ240" s="143">
        <v>3.81</v>
      </c>
      <c r="AK240" s="143">
        <v>-102.857</v>
      </c>
      <c r="AL240" s="141">
        <f t="shared" si="62"/>
        <v>0</v>
      </c>
      <c r="AM240" s="141">
        <f t="shared" si="80"/>
        <v>0</v>
      </c>
      <c r="AN240" s="145">
        <f t="shared" si="63"/>
        <v>0</v>
      </c>
      <c r="AO240" s="141">
        <f t="shared" si="64"/>
        <v>0</v>
      </c>
      <c r="AP240" s="145">
        <f t="shared" si="65"/>
        <v>0</v>
      </c>
      <c r="AQ240" s="146">
        <f t="shared" si="66"/>
        <v>0</v>
      </c>
      <c r="AR240" s="146"/>
      <c r="AS240" s="143"/>
      <c r="AT240" s="150">
        <v>100</v>
      </c>
      <c r="AU240" s="143">
        <v>200</v>
      </c>
      <c r="AV240" s="147">
        <v>350</v>
      </c>
      <c r="AW240" s="147" t="s">
        <v>37</v>
      </c>
      <c r="AX240" s="148">
        <v>2.9411764705882355</v>
      </c>
      <c r="AY240" s="149">
        <v>-50</v>
      </c>
      <c r="AZ240" s="141">
        <f t="shared" si="67"/>
        <v>0</v>
      </c>
      <c r="BA240" s="141">
        <f t="shared" si="74"/>
        <v>0</v>
      </c>
      <c r="BB240" s="145">
        <f t="shared" si="68"/>
        <v>0</v>
      </c>
      <c r="BC240" s="141">
        <f t="shared" si="69"/>
        <v>0</v>
      </c>
      <c r="BD240" s="145">
        <f t="shared" si="70"/>
        <v>0</v>
      </c>
      <c r="BE240" s="146">
        <f t="shared" si="71"/>
        <v>0</v>
      </c>
      <c r="BF240" s="146"/>
      <c r="BG240" s="146">
        <v>400</v>
      </c>
      <c r="BH240" s="141">
        <v>300</v>
      </c>
      <c r="BI240" s="143">
        <v>365</v>
      </c>
      <c r="BJ240" s="141">
        <v>250</v>
      </c>
      <c r="BK240" s="141" t="s">
        <v>37</v>
      </c>
      <c r="BL240" s="148">
        <v>3.25</v>
      </c>
      <c r="BM240" s="149">
        <v>-90</v>
      </c>
      <c r="BN240" s="141">
        <f t="shared" si="75"/>
        <v>0</v>
      </c>
      <c r="BO240" s="141">
        <f t="shared" si="76"/>
        <v>0</v>
      </c>
      <c r="BP240" s="145">
        <f t="shared" si="77"/>
        <v>0</v>
      </c>
      <c r="BQ240" s="141">
        <f t="shared" si="78"/>
        <v>0</v>
      </c>
      <c r="BR240" s="145">
        <f t="shared" si="79"/>
        <v>0</v>
      </c>
      <c r="BS240" s="146">
        <f t="shared" si="72"/>
        <v>0</v>
      </c>
    </row>
    <row r="241" spans="25:71" x14ac:dyDescent="0.2">
      <c r="Y241" s="154"/>
      <c r="AA241" s="137"/>
      <c r="AB241" s="137"/>
      <c r="AC241" s="137"/>
      <c r="AD241" s="142">
        <v>400</v>
      </c>
      <c r="AE241" s="143">
        <v>320</v>
      </c>
      <c r="AF241" s="143">
        <v>365</v>
      </c>
      <c r="AG241" s="143">
        <v>300</v>
      </c>
      <c r="AH241" s="144" t="s">
        <v>37</v>
      </c>
      <c r="AI241" s="144" t="s">
        <v>51</v>
      </c>
      <c r="AJ241" s="143">
        <v>5</v>
      </c>
      <c r="AK241" s="143">
        <v>-235</v>
      </c>
      <c r="AL241" s="141">
        <f t="shared" si="62"/>
        <v>0</v>
      </c>
      <c r="AM241" s="141">
        <f t="shared" si="80"/>
        <v>0</v>
      </c>
      <c r="AN241" s="145">
        <f t="shared" si="63"/>
        <v>0</v>
      </c>
      <c r="AO241" s="141">
        <f t="shared" si="64"/>
        <v>0</v>
      </c>
      <c r="AP241" s="145">
        <f t="shared" si="65"/>
        <v>0</v>
      </c>
      <c r="AQ241" s="146">
        <f t="shared" si="66"/>
        <v>0</v>
      </c>
      <c r="AR241" s="146"/>
      <c r="AS241" s="143"/>
      <c r="AT241" s="150">
        <v>200</v>
      </c>
      <c r="AU241" s="143">
        <v>300</v>
      </c>
      <c r="AV241" s="147">
        <v>350</v>
      </c>
      <c r="AW241" s="147" t="s">
        <v>37</v>
      </c>
      <c r="AX241" s="148">
        <v>3.4482758620689653</v>
      </c>
      <c r="AY241" s="149">
        <v>-93.103448275862036</v>
      </c>
      <c r="AZ241" s="141">
        <f t="shared" si="67"/>
        <v>0</v>
      </c>
      <c r="BA241" s="141">
        <f t="shared" si="74"/>
        <v>0</v>
      </c>
      <c r="BB241" s="145">
        <f t="shared" si="68"/>
        <v>0</v>
      </c>
      <c r="BC241" s="141">
        <f t="shared" si="69"/>
        <v>0</v>
      </c>
      <c r="BD241" s="145">
        <f t="shared" si="70"/>
        <v>0</v>
      </c>
      <c r="BE241" s="146">
        <f t="shared" si="71"/>
        <v>0</v>
      </c>
      <c r="BF241" s="146"/>
      <c r="BG241" s="146"/>
      <c r="BH241" s="141">
        <v>49</v>
      </c>
      <c r="BI241" s="143">
        <v>100</v>
      </c>
      <c r="BJ241" s="141">
        <v>300</v>
      </c>
      <c r="BK241" s="141" t="s">
        <v>37</v>
      </c>
      <c r="BL241" s="148">
        <v>1.9230769230769231</v>
      </c>
      <c r="BM241" s="149">
        <v>5.7692307692307665</v>
      </c>
      <c r="BN241" s="141">
        <f t="shared" si="75"/>
        <v>0</v>
      </c>
      <c r="BO241" s="141">
        <f t="shared" si="76"/>
        <v>0</v>
      </c>
      <c r="BP241" s="145">
        <f t="shared" si="77"/>
        <v>0</v>
      </c>
      <c r="BQ241" s="141">
        <f t="shared" si="78"/>
        <v>0</v>
      </c>
      <c r="BR241" s="145">
        <f t="shared" si="79"/>
        <v>0</v>
      </c>
      <c r="BS241" s="146">
        <f t="shared" si="72"/>
        <v>0</v>
      </c>
    </row>
    <row r="242" spans="25:71" x14ac:dyDescent="0.2">
      <c r="Y242" s="154"/>
      <c r="AA242" s="137"/>
      <c r="AB242" s="137"/>
      <c r="AC242" s="137"/>
      <c r="AD242" s="142"/>
      <c r="AE242" s="143">
        <v>184</v>
      </c>
      <c r="AF242" s="143">
        <v>262</v>
      </c>
      <c r="AG242" s="143">
        <v>350</v>
      </c>
      <c r="AH242" s="144" t="s">
        <v>37</v>
      </c>
      <c r="AI242" s="144" t="s">
        <v>51</v>
      </c>
      <c r="AJ242" s="143">
        <v>3.25</v>
      </c>
      <c r="AK242" s="143">
        <v>-27.25</v>
      </c>
      <c r="AL242" s="141">
        <f t="shared" si="62"/>
        <v>0</v>
      </c>
      <c r="AM242" s="141">
        <f t="shared" si="80"/>
        <v>0</v>
      </c>
      <c r="AN242" s="145">
        <f t="shared" si="63"/>
        <v>0</v>
      </c>
      <c r="AO242" s="141">
        <f t="shared" si="64"/>
        <v>0</v>
      </c>
      <c r="AP242" s="145">
        <f t="shared" si="65"/>
        <v>0</v>
      </c>
      <c r="AQ242" s="146">
        <f t="shared" si="66"/>
        <v>0</v>
      </c>
      <c r="AR242" s="146"/>
      <c r="AS242" s="143"/>
      <c r="AT242" s="150">
        <v>300</v>
      </c>
      <c r="AU242" s="143">
        <v>365</v>
      </c>
      <c r="AV242" s="147">
        <v>350</v>
      </c>
      <c r="AW242" s="147" t="s">
        <v>37</v>
      </c>
      <c r="AX242" s="148">
        <v>3.25</v>
      </c>
      <c r="AY242" s="149">
        <v>-70.5</v>
      </c>
      <c r="AZ242" s="141">
        <f t="shared" si="67"/>
        <v>0</v>
      </c>
      <c r="BA242" s="141">
        <f t="shared" si="74"/>
        <v>0</v>
      </c>
      <c r="BB242" s="145">
        <f t="shared" si="68"/>
        <v>0</v>
      </c>
      <c r="BC242" s="141">
        <f t="shared" si="69"/>
        <v>0</v>
      </c>
      <c r="BD242" s="145">
        <f t="shared" si="70"/>
        <v>0</v>
      </c>
      <c r="BE242" s="146">
        <f t="shared" si="71"/>
        <v>0</v>
      </c>
      <c r="BF242" s="146"/>
      <c r="BG242" s="146"/>
      <c r="BH242" s="141">
        <v>100</v>
      </c>
      <c r="BI242" s="143">
        <v>200</v>
      </c>
      <c r="BJ242" s="141">
        <v>300</v>
      </c>
      <c r="BK242" s="141" t="s">
        <v>37</v>
      </c>
      <c r="BL242" s="148">
        <v>3.125</v>
      </c>
      <c r="BM242" s="149">
        <v>-53.125</v>
      </c>
      <c r="BN242" s="141">
        <f t="shared" si="75"/>
        <v>0</v>
      </c>
      <c r="BO242" s="141">
        <f t="shared" si="76"/>
        <v>0</v>
      </c>
      <c r="BP242" s="145">
        <f t="shared" si="77"/>
        <v>0</v>
      </c>
      <c r="BQ242" s="141">
        <f t="shared" si="78"/>
        <v>0</v>
      </c>
      <c r="BR242" s="145">
        <f t="shared" si="79"/>
        <v>0</v>
      </c>
      <c r="BS242" s="146">
        <f t="shared" si="72"/>
        <v>0</v>
      </c>
    </row>
    <row r="243" spans="25:71" x14ac:dyDescent="0.2">
      <c r="Y243" s="154"/>
      <c r="AA243" s="137"/>
      <c r="AB243" s="137"/>
      <c r="AC243" s="137"/>
      <c r="AD243" s="142"/>
      <c r="AE243" s="143">
        <v>262</v>
      </c>
      <c r="AF243" s="143">
        <v>300</v>
      </c>
      <c r="AG243" s="143">
        <v>350</v>
      </c>
      <c r="AH243" s="144" t="s">
        <v>37</v>
      </c>
      <c r="AI243" s="144" t="s">
        <v>51</v>
      </c>
      <c r="AJ243" s="143">
        <v>3.4540000000000002</v>
      </c>
      <c r="AK243" s="143">
        <v>-45.454000000000001</v>
      </c>
      <c r="AL243" s="141">
        <f t="shared" si="62"/>
        <v>0</v>
      </c>
      <c r="AM243" s="141">
        <f t="shared" si="80"/>
        <v>0</v>
      </c>
      <c r="AN243" s="145">
        <f t="shared" si="63"/>
        <v>0</v>
      </c>
      <c r="AO243" s="141">
        <f t="shared" si="64"/>
        <v>0</v>
      </c>
      <c r="AP243" s="145">
        <f t="shared" si="65"/>
        <v>0</v>
      </c>
      <c r="AQ243" s="146">
        <f t="shared" si="66"/>
        <v>0</v>
      </c>
      <c r="AR243" s="146"/>
      <c r="AS243" s="143"/>
      <c r="AT243" s="150">
        <v>100</v>
      </c>
      <c r="AU243" s="143">
        <v>200</v>
      </c>
      <c r="AV243" s="147">
        <v>400</v>
      </c>
      <c r="AW243" s="147" t="s">
        <v>37</v>
      </c>
      <c r="AX243" s="148">
        <v>2.9411764705882355</v>
      </c>
      <c r="AY243" s="149">
        <v>-26.47058823529413</v>
      </c>
      <c r="AZ243" s="141">
        <f t="shared" si="67"/>
        <v>0</v>
      </c>
      <c r="BA243" s="141">
        <f t="shared" si="74"/>
        <v>0</v>
      </c>
      <c r="BB243" s="145">
        <f t="shared" si="68"/>
        <v>0</v>
      </c>
      <c r="BC243" s="141">
        <f t="shared" si="69"/>
        <v>0</v>
      </c>
      <c r="BD243" s="145">
        <f t="shared" si="70"/>
        <v>0</v>
      </c>
      <c r="BE243" s="146">
        <f t="shared" si="71"/>
        <v>0</v>
      </c>
      <c r="BF243" s="146"/>
      <c r="BG243" s="146"/>
      <c r="BH243" s="141">
        <v>200</v>
      </c>
      <c r="BI243" s="143">
        <v>300</v>
      </c>
      <c r="BJ243" s="141">
        <v>300</v>
      </c>
      <c r="BK243" s="141" t="s">
        <v>37</v>
      </c>
      <c r="BL243" s="148">
        <v>3.5087719298245612</v>
      </c>
      <c r="BM243" s="149">
        <v>-84.21052631578948</v>
      </c>
      <c r="BN243" s="141">
        <f t="shared" si="75"/>
        <v>0</v>
      </c>
      <c r="BO243" s="141">
        <f t="shared" si="76"/>
        <v>0</v>
      </c>
      <c r="BP243" s="145">
        <f t="shared" si="77"/>
        <v>0</v>
      </c>
      <c r="BQ243" s="141">
        <f t="shared" si="78"/>
        <v>0</v>
      </c>
      <c r="BR243" s="145">
        <f t="shared" si="79"/>
        <v>0</v>
      </c>
      <c r="BS243" s="146">
        <f t="shared" si="72"/>
        <v>0</v>
      </c>
    </row>
    <row r="244" spans="25:71" x14ac:dyDescent="0.2">
      <c r="Y244" s="154"/>
      <c r="AA244" s="137"/>
      <c r="AB244" s="137"/>
      <c r="AC244" s="137"/>
      <c r="AD244" s="142"/>
      <c r="AE244" s="143">
        <v>300</v>
      </c>
      <c r="AF244" s="143">
        <v>365</v>
      </c>
      <c r="AG244" s="143">
        <v>350</v>
      </c>
      <c r="AH244" s="144" t="s">
        <v>37</v>
      </c>
      <c r="AI244" s="144" t="s">
        <v>51</v>
      </c>
      <c r="AJ244" s="143">
        <v>4.0625</v>
      </c>
      <c r="AK244" s="143">
        <v>-106.25</v>
      </c>
      <c r="AL244" s="141">
        <f t="shared" si="62"/>
        <v>0</v>
      </c>
      <c r="AM244" s="141">
        <f t="shared" si="80"/>
        <v>0</v>
      </c>
      <c r="AN244" s="145">
        <f t="shared" si="63"/>
        <v>0</v>
      </c>
      <c r="AO244" s="141">
        <f t="shared" si="64"/>
        <v>0</v>
      </c>
      <c r="AP244" s="145">
        <f t="shared" si="65"/>
        <v>0</v>
      </c>
      <c r="AQ244" s="146">
        <f t="shared" si="66"/>
        <v>0</v>
      </c>
      <c r="AR244" s="146"/>
      <c r="AS244" s="143"/>
      <c r="AT244" s="150">
        <v>200</v>
      </c>
      <c r="AU244" s="143">
        <v>300</v>
      </c>
      <c r="AV244" s="147">
        <v>400</v>
      </c>
      <c r="AW244" s="147" t="s">
        <v>37</v>
      </c>
      <c r="AX244" s="148">
        <v>3.5714285714285716</v>
      </c>
      <c r="AY244" s="149">
        <v>-75</v>
      </c>
      <c r="AZ244" s="141">
        <f t="shared" si="67"/>
        <v>0</v>
      </c>
      <c r="BA244" s="141">
        <f t="shared" si="74"/>
        <v>0</v>
      </c>
      <c r="BB244" s="145">
        <f t="shared" si="68"/>
        <v>0</v>
      </c>
      <c r="BC244" s="141">
        <f t="shared" si="69"/>
        <v>0</v>
      </c>
      <c r="BD244" s="145">
        <f t="shared" si="70"/>
        <v>0</v>
      </c>
      <c r="BE244" s="146">
        <f t="shared" si="71"/>
        <v>0</v>
      </c>
      <c r="BF244" s="146"/>
      <c r="BG244" s="146">
        <v>400</v>
      </c>
      <c r="BH244" s="141">
        <v>300</v>
      </c>
      <c r="BI244" s="143">
        <v>365</v>
      </c>
      <c r="BJ244" s="141">
        <v>300</v>
      </c>
      <c r="BK244" s="141" t="s">
        <v>37</v>
      </c>
      <c r="BL244" s="148">
        <v>3.7142857142857144</v>
      </c>
      <c r="BM244" s="149">
        <v>-106.71428571428572</v>
      </c>
      <c r="BN244" s="141">
        <f t="shared" si="75"/>
        <v>0</v>
      </c>
      <c r="BO244" s="141">
        <f t="shared" si="76"/>
        <v>0</v>
      </c>
      <c r="BP244" s="145">
        <f t="shared" si="77"/>
        <v>0</v>
      </c>
      <c r="BQ244" s="141">
        <f t="shared" si="78"/>
        <v>0</v>
      </c>
      <c r="BR244" s="145">
        <f t="shared" si="79"/>
        <v>0</v>
      </c>
      <c r="BS244" s="146">
        <f t="shared" si="72"/>
        <v>0</v>
      </c>
    </row>
    <row r="245" spans="25:71" x14ac:dyDescent="0.2">
      <c r="Y245" s="154"/>
      <c r="AA245" s="137"/>
      <c r="AB245" s="137"/>
      <c r="AC245" s="137"/>
      <c r="AD245" s="142"/>
      <c r="AE245" s="143">
        <v>200</v>
      </c>
      <c r="AF245" s="143">
        <v>250</v>
      </c>
      <c r="AG245" s="143">
        <v>400</v>
      </c>
      <c r="AH245" s="144" t="s">
        <v>37</v>
      </c>
      <c r="AI245" s="144" t="s">
        <v>51</v>
      </c>
      <c r="AJ245" s="143">
        <v>3.3330000000000002</v>
      </c>
      <c r="AK245" s="143">
        <v>-16.666</v>
      </c>
      <c r="AL245" s="141">
        <f t="shared" si="62"/>
        <v>0</v>
      </c>
      <c r="AM245" s="141">
        <f t="shared" si="80"/>
        <v>0</v>
      </c>
      <c r="AN245" s="145">
        <f t="shared" si="63"/>
        <v>0</v>
      </c>
      <c r="AO245" s="141">
        <f t="shared" si="64"/>
        <v>0</v>
      </c>
      <c r="AP245" s="145">
        <f t="shared" si="65"/>
        <v>0</v>
      </c>
      <c r="AQ245" s="146">
        <f t="shared" si="66"/>
        <v>0</v>
      </c>
      <c r="AR245" s="146"/>
      <c r="AS245" s="143"/>
      <c r="AT245" s="150">
        <v>300</v>
      </c>
      <c r="AU245" s="143">
        <v>365</v>
      </c>
      <c r="AV245" s="147">
        <v>400</v>
      </c>
      <c r="AW245" s="147" t="s">
        <v>37</v>
      </c>
      <c r="AX245" s="148">
        <v>3.6111111111111112</v>
      </c>
      <c r="AY245" s="149">
        <v>-79.166666666666686</v>
      </c>
      <c r="AZ245" s="141">
        <f t="shared" si="67"/>
        <v>0</v>
      </c>
      <c r="BA245" s="141">
        <f t="shared" si="74"/>
        <v>0</v>
      </c>
      <c r="BB245" s="145">
        <f t="shared" si="68"/>
        <v>0</v>
      </c>
      <c r="BC245" s="141">
        <f t="shared" si="69"/>
        <v>0</v>
      </c>
      <c r="BD245" s="145">
        <f t="shared" si="70"/>
        <v>0</v>
      </c>
      <c r="BE245" s="146">
        <f t="shared" si="71"/>
        <v>0</v>
      </c>
      <c r="BF245" s="146"/>
      <c r="BG245" s="146"/>
      <c r="BH245" s="141">
        <v>99</v>
      </c>
      <c r="BI245" s="143">
        <v>200</v>
      </c>
      <c r="BJ245" s="141">
        <v>350</v>
      </c>
      <c r="BK245" s="141" t="s">
        <v>37</v>
      </c>
      <c r="BL245" s="148">
        <v>3.0303030303030303</v>
      </c>
      <c r="BM245" s="149">
        <v>-28.787878787878782</v>
      </c>
      <c r="BN245" s="141">
        <f t="shared" si="75"/>
        <v>0</v>
      </c>
      <c r="BO245" s="141">
        <f t="shared" si="76"/>
        <v>0</v>
      </c>
      <c r="BP245" s="145">
        <f t="shared" si="77"/>
        <v>0</v>
      </c>
      <c r="BQ245" s="141">
        <f t="shared" si="78"/>
        <v>0</v>
      </c>
      <c r="BR245" s="145">
        <f t="shared" si="79"/>
        <v>0</v>
      </c>
      <c r="BS245" s="146">
        <f t="shared" si="72"/>
        <v>0</v>
      </c>
    </row>
    <row r="246" spans="25:71" x14ac:dyDescent="0.2">
      <c r="Y246" s="154"/>
      <c r="AA246" s="137"/>
      <c r="AB246" s="137"/>
      <c r="AC246" s="137"/>
      <c r="AD246" s="142"/>
      <c r="AE246" s="143">
        <v>250</v>
      </c>
      <c r="AF246" s="143">
        <v>327</v>
      </c>
      <c r="AG246" s="143">
        <v>400</v>
      </c>
      <c r="AH246" s="144" t="s">
        <v>37</v>
      </c>
      <c r="AI246" s="144" t="s">
        <v>51</v>
      </c>
      <c r="AJ246" s="143">
        <v>3.85</v>
      </c>
      <c r="AK246" s="143">
        <v>-58</v>
      </c>
      <c r="AL246" s="141">
        <f t="shared" si="62"/>
        <v>0</v>
      </c>
      <c r="AM246" s="141">
        <f t="shared" si="80"/>
        <v>0</v>
      </c>
      <c r="AN246" s="145">
        <f t="shared" si="63"/>
        <v>0</v>
      </c>
      <c r="AO246" s="141">
        <f t="shared" si="64"/>
        <v>0</v>
      </c>
      <c r="AP246" s="145">
        <f t="shared" si="65"/>
        <v>0</v>
      </c>
      <c r="AQ246" s="146">
        <f t="shared" si="66"/>
        <v>0</v>
      </c>
      <c r="AR246" s="146"/>
      <c r="AS246" s="143"/>
      <c r="AT246" s="150">
        <v>100</v>
      </c>
      <c r="AU246" s="143">
        <v>200</v>
      </c>
      <c r="AV246" s="147">
        <v>450</v>
      </c>
      <c r="AW246" s="147" t="s">
        <v>37</v>
      </c>
      <c r="AX246" s="148">
        <v>3.0303030303030303</v>
      </c>
      <c r="AY246" s="149">
        <v>-12.121212121212125</v>
      </c>
      <c r="AZ246" s="141">
        <f t="shared" si="67"/>
        <v>0</v>
      </c>
      <c r="BA246" s="141">
        <f t="shared" si="74"/>
        <v>0</v>
      </c>
      <c r="BB246" s="145">
        <f t="shared" si="68"/>
        <v>0</v>
      </c>
      <c r="BC246" s="141">
        <f t="shared" si="69"/>
        <v>0</v>
      </c>
      <c r="BD246" s="145">
        <f t="shared" si="70"/>
        <v>0</v>
      </c>
      <c r="BE246" s="146">
        <f t="shared" si="71"/>
        <v>0</v>
      </c>
      <c r="BF246" s="146"/>
      <c r="BG246" s="146"/>
      <c r="BH246" s="141">
        <v>200</v>
      </c>
      <c r="BI246" s="143">
        <v>300</v>
      </c>
      <c r="BJ246" s="141">
        <v>350</v>
      </c>
      <c r="BK246" s="141" t="s">
        <v>37</v>
      </c>
      <c r="BL246" s="148">
        <v>4.166666666666667</v>
      </c>
      <c r="BM246" s="149">
        <v>-114.58333333333337</v>
      </c>
      <c r="BN246" s="141">
        <f t="shared" si="75"/>
        <v>0</v>
      </c>
      <c r="BO246" s="141">
        <f t="shared" si="76"/>
        <v>0</v>
      </c>
      <c r="BP246" s="145">
        <f t="shared" si="77"/>
        <v>0</v>
      </c>
      <c r="BQ246" s="141">
        <f t="shared" si="78"/>
        <v>0</v>
      </c>
      <c r="BR246" s="145">
        <f t="shared" si="79"/>
        <v>0</v>
      </c>
      <c r="BS246" s="146">
        <f t="shared" si="72"/>
        <v>0</v>
      </c>
    </row>
    <row r="247" spans="25:71" x14ac:dyDescent="0.2">
      <c r="Y247" s="154"/>
      <c r="AA247" s="137"/>
      <c r="AB247" s="137"/>
      <c r="AC247" s="137"/>
      <c r="AD247" s="142"/>
      <c r="AE247" s="143">
        <v>327</v>
      </c>
      <c r="AF247" s="143">
        <v>365</v>
      </c>
      <c r="AG247" s="143">
        <v>400</v>
      </c>
      <c r="AH247" s="144" t="s">
        <v>37</v>
      </c>
      <c r="AI247" s="144" t="s">
        <v>51</v>
      </c>
      <c r="AJ247" s="143">
        <v>4.2220000000000004</v>
      </c>
      <c r="AK247" s="143">
        <v>-95.221999999999994</v>
      </c>
      <c r="AL247" s="141">
        <f t="shared" si="62"/>
        <v>0</v>
      </c>
      <c r="AM247" s="141">
        <f t="shared" si="80"/>
        <v>0</v>
      </c>
      <c r="AN247" s="145">
        <f t="shared" si="63"/>
        <v>0</v>
      </c>
      <c r="AO247" s="141">
        <f t="shared" si="64"/>
        <v>0</v>
      </c>
      <c r="AP247" s="145">
        <f t="shared" si="65"/>
        <v>0</v>
      </c>
      <c r="AQ247" s="146">
        <f t="shared" si="66"/>
        <v>0</v>
      </c>
      <c r="AR247" s="146"/>
      <c r="AS247" s="143"/>
      <c r="AT247" s="150">
        <v>200</v>
      </c>
      <c r="AU247" s="143">
        <v>300</v>
      </c>
      <c r="AV247" s="147">
        <v>450</v>
      </c>
      <c r="AW247" s="147" t="s">
        <v>37</v>
      </c>
      <c r="AX247" s="148">
        <v>3.5714285714285716</v>
      </c>
      <c r="AY247" s="149">
        <v>-50</v>
      </c>
      <c r="AZ247" s="141">
        <f t="shared" si="67"/>
        <v>0</v>
      </c>
      <c r="BA247" s="141">
        <f t="shared" si="74"/>
        <v>0</v>
      </c>
      <c r="BB247" s="145">
        <f t="shared" si="68"/>
        <v>0</v>
      </c>
      <c r="BC247" s="141">
        <f t="shared" si="69"/>
        <v>0</v>
      </c>
      <c r="BD247" s="145">
        <f t="shared" si="70"/>
        <v>0</v>
      </c>
      <c r="BE247" s="146">
        <f t="shared" si="71"/>
        <v>0</v>
      </c>
      <c r="BF247" s="146"/>
      <c r="BG247" s="146"/>
      <c r="BH247" s="141">
        <v>300</v>
      </c>
      <c r="BI247" s="143">
        <v>365</v>
      </c>
      <c r="BJ247" s="141">
        <v>350</v>
      </c>
      <c r="BK247" s="141" t="s">
        <v>37</v>
      </c>
      <c r="BL247" s="148">
        <v>4.4827586206896548</v>
      </c>
      <c r="BM247" s="149">
        <v>-146.03448275862064</v>
      </c>
      <c r="BN247" s="141">
        <f t="shared" si="75"/>
        <v>0</v>
      </c>
      <c r="BO247" s="141">
        <f t="shared" si="76"/>
        <v>0</v>
      </c>
      <c r="BP247" s="145">
        <f t="shared" si="77"/>
        <v>0</v>
      </c>
      <c r="BQ247" s="141">
        <f t="shared" si="78"/>
        <v>0</v>
      </c>
      <c r="BR247" s="145">
        <f t="shared" si="79"/>
        <v>0</v>
      </c>
      <c r="BS247" s="146">
        <f t="shared" si="72"/>
        <v>0</v>
      </c>
    </row>
    <row r="248" spans="25:71" x14ac:dyDescent="0.2">
      <c r="Y248" s="154"/>
      <c r="AA248" s="137"/>
      <c r="AB248" s="137"/>
      <c r="AC248" s="137"/>
      <c r="AD248" s="142"/>
      <c r="AE248" s="143">
        <v>227</v>
      </c>
      <c r="AF248" s="143">
        <v>243</v>
      </c>
      <c r="AG248" s="143">
        <v>450</v>
      </c>
      <c r="AH248" s="144" t="s">
        <v>37</v>
      </c>
      <c r="AI248" s="144" t="s">
        <v>51</v>
      </c>
      <c r="AJ248" s="143">
        <v>4</v>
      </c>
      <c r="AK248" s="143">
        <v>-33</v>
      </c>
      <c r="AL248" s="141">
        <f t="shared" si="62"/>
        <v>0</v>
      </c>
      <c r="AM248" s="141">
        <f t="shared" si="80"/>
        <v>0</v>
      </c>
      <c r="AN248" s="145">
        <f t="shared" si="63"/>
        <v>0</v>
      </c>
      <c r="AO248" s="141">
        <f t="shared" si="64"/>
        <v>0</v>
      </c>
      <c r="AP248" s="145">
        <f t="shared" si="65"/>
        <v>0</v>
      </c>
      <c r="AQ248" s="146">
        <f t="shared" si="66"/>
        <v>0</v>
      </c>
      <c r="AR248" s="146"/>
      <c r="AS248" s="143"/>
      <c r="AT248" s="150">
        <v>300</v>
      </c>
      <c r="AU248" s="143">
        <v>365</v>
      </c>
      <c r="AV248" s="147">
        <v>450</v>
      </c>
      <c r="AW248" s="147" t="s">
        <v>37</v>
      </c>
      <c r="AX248" s="148">
        <v>3.0952380952380953</v>
      </c>
      <c r="AY248" s="149">
        <v>-3.3333333333333712</v>
      </c>
      <c r="AZ248" s="141">
        <f t="shared" si="67"/>
        <v>0</v>
      </c>
      <c r="BA248" s="141">
        <f t="shared" si="74"/>
        <v>0</v>
      </c>
      <c r="BB248" s="145">
        <f t="shared" si="68"/>
        <v>0</v>
      </c>
      <c r="BC248" s="141">
        <f t="shared" si="69"/>
        <v>0</v>
      </c>
      <c r="BD248" s="145">
        <f t="shared" si="70"/>
        <v>0</v>
      </c>
      <c r="BE248" s="146">
        <f t="shared" si="71"/>
        <v>0</v>
      </c>
      <c r="BF248" s="146"/>
      <c r="BG248" s="146"/>
      <c r="BH248" s="141">
        <v>100</v>
      </c>
      <c r="BI248" s="143">
        <v>200</v>
      </c>
      <c r="BJ248" s="141">
        <v>400</v>
      </c>
      <c r="BK248" s="141" t="s">
        <v>37</v>
      </c>
      <c r="BL248" s="148">
        <v>1.8867924528301887</v>
      </c>
      <c r="BM248" s="149">
        <v>69.811320754716974</v>
      </c>
      <c r="BN248" s="141">
        <f t="shared" si="75"/>
        <v>0</v>
      </c>
      <c r="BO248" s="141">
        <f t="shared" si="76"/>
        <v>0</v>
      </c>
      <c r="BP248" s="145">
        <f t="shared" si="77"/>
        <v>0</v>
      </c>
      <c r="BQ248" s="141">
        <f t="shared" si="78"/>
        <v>0</v>
      </c>
      <c r="BR248" s="145">
        <f t="shared" si="79"/>
        <v>0</v>
      </c>
      <c r="BS248" s="146">
        <f t="shared" si="72"/>
        <v>0</v>
      </c>
    </row>
    <row r="249" spans="25:71" x14ac:dyDescent="0.2">
      <c r="Y249" s="154"/>
      <c r="AA249" s="137"/>
      <c r="AB249" s="137"/>
      <c r="AC249" s="137"/>
      <c r="AD249" s="142"/>
      <c r="AE249" s="143">
        <v>243</v>
      </c>
      <c r="AF249" s="143">
        <v>365</v>
      </c>
      <c r="AG249" s="143">
        <v>450</v>
      </c>
      <c r="AH249" s="144" t="s">
        <v>37</v>
      </c>
      <c r="AI249" s="144" t="s">
        <v>51</v>
      </c>
      <c r="AJ249" s="143">
        <v>4.0670000000000002</v>
      </c>
      <c r="AK249" s="143">
        <v>-37.6</v>
      </c>
      <c r="AL249" s="141">
        <f t="shared" si="62"/>
        <v>0</v>
      </c>
      <c r="AM249" s="141">
        <f t="shared" si="80"/>
        <v>0</v>
      </c>
      <c r="AN249" s="145">
        <f t="shared" si="63"/>
        <v>0</v>
      </c>
      <c r="AO249" s="141">
        <f t="shared" si="64"/>
        <v>0</v>
      </c>
      <c r="AP249" s="145">
        <f t="shared" si="65"/>
        <v>0</v>
      </c>
      <c r="AQ249" s="146">
        <f t="shared" si="66"/>
        <v>0</v>
      </c>
      <c r="AR249" s="146"/>
      <c r="AS249" s="143"/>
      <c r="AT249" s="150">
        <v>100</v>
      </c>
      <c r="AU249" s="143">
        <v>200</v>
      </c>
      <c r="AV249" s="147">
        <v>500</v>
      </c>
      <c r="AW249" s="147" t="s">
        <v>37</v>
      </c>
      <c r="AX249" s="148">
        <v>2.5641025641025643</v>
      </c>
      <c r="AY249" s="149">
        <v>41.025641025641022</v>
      </c>
      <c r="AZ249" s="141">
        <f t="shared" si="67"/>
        <v>0</v>
      </c>
      <c r="BA249" s="141">
        <f t="shared" si="74"/>
        <v>0</v>
      </c>
      <c r="BB249" s="145">
        <f t="shared" si="68"/>
        <v>0</v>
      </c>
      <c r="BC249" s="141">
        <f t="shared" si="69"/>
        <v>0</v>
      </c>
      <c r="BD249" s="145">
        <f t="shared" si="70"/>
        <v>0</v>
      </c>
      <c r="BE249" s="146">
        <f t="shared" si="71"/>
        <v>0</v>
      </c>
      <c r="BF249" s="146"/>
      <c r="BG249" s="146"/>
      <c r="BH249" s="141">
        <v>200</v>
      </c>
      <c r="BI249" s="143">
        <v>300</v>
      </c>
      <c r="BJ249" s="141">
        <v>400</v>
      </c>
      <c r="BK249" s="141" t="s">
        <v>37</v>
      </c>
      <c r="BL249" s="148">
        <v>3.3333333333333335</v>
      </c>
      <c r="BM249" s="149">
        <v>-30</v>
      </c>
      <c r="BN249" s="141">
        <f t="shared" si="75"/>
        <v>0</v>
      </c>
      <c r="BO249" s="141">
        <f t="shared" si="76"/>
        <v>0</v>
      </c>
      <c r="BP249" s="145">
        <f t="shared" si="77"/>
        <v>0</v>
      </c>
      <c r="BQ249" s="141">
        <f t="shared" si="78"/>
        <v>0</v>
      </c>
      <c r="BR249" s="145">
        <f t="shared" si="79"/>
        <v>0</v>
      </c>
      <c r="BS249" s="146">
        <f t="shared" si="72"/>
        <v>0</v>
      </c>
    </row>
    <row r="250" spans="25:71" x14ac:dyDescent="0.2">
      <c r="Y250" s="154"/>
      <c r="AA250" s="137"/>
      <c r="AB250" s="137"/>
      <c r="AC250" s="137"/>
      <c r="AD250" s="142"/>
      <c r="AE250" s="143">
        <v>237</v>
      </c>
      <c r="AF250" s="143">
        <v>258</v>
      </c>
      <c r="AG250" s="143">
        <v>500</v>
      </c>
      <c r="AH250" s="144" t="s">
        <v>37</v>
      </c>
      <c r="AI250" s="144" t="s">
        <v>51</v>
      </c>
      <c r="AJ250" s="143">
        <v>3.5</v>
      </c>
      <c r="AK250" s="143">
        <v>9.5</v>
      </c>
      <c r="AL250" s="141">
        <f t="shared" si="62"/>
        <v>0</v>
      </c>
      <c r="AM250" s="141">
        <f t="shared" si="80"/>
        <v>0</v>
      </c>
      <c r="AN250" s="145">
        <f t="shared" si="63"/>
        <v>0</v>
      </c>
      <c r="AO250" s="141">
        <f t="shared" si="64"/>
        <v>0</v>
      </c>
      <c r="AP250" s="145">
        <f t="shared" si="65"/>
        <v>0</v>
      </c>
      <c r="AQ250" s="146">
        <f t="shared" si="66"/>
        <v>0</v>
      </c>
      <c r="AR250" s="146"/>
      <c r="AS250" s="143"/>
      <c r="AT250" s="150">
        <v>200</v>
      </c>
      <c r="AU250" s="143">
        <v>300</v>
      </c>
      <c r="AV250" s="147">
        <v>500</v>
      </c>
      <c r="AW250" s="147" t="s">
        <v>37</v>
      </c>
      <c r="AX250" s="148">
        <v>3.7037037037037037</v>
      </c>
      <c r="AY250" s="149">
        <v>-29.629629629629619</v>
      </c>
      <c r="AZ250" s="141">
        <f t="shared" si="67"/>
        <v>0</v>
      </c>
      <c r="BA250" s="141">
        <f t="shared" si="74"/>
        <v>0</v>
      </c>
      <c r="BB250" s="145">
        <f t="shared" si="68"/>
        <v>0</v>
      </c>
      <c r="BC250" s="141">
        <f t="shared" si="69"/>
        <v>0</v>
      </c>
      <c r="BD250" s="145">
        <f t="shared" si="70"/>
        <v>0</v>
      </c>
      <c r="BE250" s="146">
        <f t="shared" si="71"/>
        <v>0</v>
      </c>
      <c r="BF250" s="146"/>
      <c r="BG250" s="146"/>
      <c r="BH250" s="141">
        <v>300</v>
      </c>
      <c r="BI250" s="143">
        <v>365</v>
      </c>
      <c r="BJ250" s="141">
        <v>400</v>
      </c>
      <c r="BK250" s="141" t="s">
        <v>37</v>
      </c>
      <c r="BL250" s="148">
        <v>4.333333333333333</v>
      </c>
      <c r="BM250" s="149">
        <v>-129</v>
      </c>
      <c r="BN250" s="141">
        <f t="shared" si="75"/>
        <v>0</v>
      </c>
      <c r="BO250" s="141">
        <f t="shared" si="76"/>
        <v>0</v>
      </c>
      <c r="BP250" s="145">
        <f t="shared" si="77"/>
        <v>0</v>
      </c>
      <c r="BQ250" s="141">
        <f t="shared" si="78"/>
        <v>0</v>
      </c>
      <c r="BR250" s="145">
        <f t="shared" si="79"/>
        <v>0</v>
      </c>
      <c r="BS250" s="146">
        <f t="shared" si="72"/>
        <v>0</v>
      </c>
    </row>
    <row r="251" spans="25:71" x14ac:dyDescent="0.2">
      <c r="Y251" s="154"/>
      <c r="AA251" s="137"/>
      <c r="AB251" s="137"/>
      <c r="AC251" s="137"/>
      <c r="AD251" s="142"/>
      <c r="AE251" s="143">
        <v>258</v>
      </c>
      <c r="AF251" s="143">
        <v>355</v>
      </c>
      <c r="AG251" s="143">
        <v>500</v>
      </c>
      <c r="AH251" s="144" t="s">
        <v>37</v>
      </c>
      <c r="AI251" s="144" t="s">
        <v>51</v>
      </c>
      <c r="AJ251" s="143">
        <v>4.8499999999999996</v>
      </c>
      <c r="AK251" s="143">
        <v>-86.35</v>
      </c>
      <c r="AL251" s="141">
        <f t="shared" si="62"/>
        <v>0</v>
      </c>
      <c r="AM251" s="141">
        <f t="shared" si="80"/>
        <v>0</v>
      </c>
      <c r="AN251" s="145">
        <f t="shared" si="63"/>
        <v>0</v>
      </c>
      <c r="AO251" s="141">
        <f t="shared" si="64"/>
        <v>0</v>
      </c>
      <c r="AP251" s="145">
        <f t="shared" si="65"/>
        <v>0</v>
      </c>
      <c r="AQ251" s="146">
        <f t="shared" si="66"/>
        <v>0</v>
      </c>
      <c r="AR251" s="146"/>
      <c r="AS251" s="143"/>
      <c r="AT251" s="150">
        <v>300</v>
      </c>
      <c r="AU251" s="143">
        <v>365</v>
      </c>
      <c r="AV251" s="147">
        <v>500</v>
      </c>
      <c r="AW251" s="147" t="s">
        <v>37</v>
      </c>
      <c r="AX251" s="148">
        <v>3.9375295787979177</v>
      </c>
      <c r="AY251" s="149">
        <v>-50.440132513014646</v>
      </c>
      <c r="AZ251" s="141">
        <f t="shared" si="67"/>
        <v>0</v>
      </c>
      <c r="BA251" s="141">
        <f t="shared" si="74"/>
        <v>0</v>
      </c>
      <c r="BB251" s="145">
        <f t="shared" si="68"/>
        <v>0</v>
      </c>
      <c r="BC251" s="141">
        <f t="shared" si="69"/>
        <v>0</v>
      </c>
      <c r="BD251" s="145">
        <f t="shared" si="70"/>
        <v>0</v>
      </c>
      <c r="BE251" s="146">
        <f t="shared" si="71"/>
        <v>0</v>
      </c>
      <c r="BF251" s="146"/>
      <c r="BG251" s="146"/>
      <c r="BH251" s="141">
        <v>100</v>
      </c>
      <c r="BI251" s="143">
        <v>200</v>
      </c>
      <c r="BJ251" s="141">
        <v>450</v>
      </c>
      <c r="BK251" s="141" t="s">
        <v>37</v>
      </c>
      <c r="BL251" s="148">
        <v>2.1739130434782608</v>
      </c>
      <c r="BM251" s="149">
        <v>60.869565217391305</v>
      </c>
      <c r="BN251" s="141">
        <f t="shared" si="75"/>
        <v>0</v>
      </c>
      <c r="BO251" s="141">
        <f t="shared" si="76"/>
        <v>0</v>
      </c>
      <c r="BP251" s="145">
        <f t="shared" si="77"/>
        <v>0</v>
      </c>
      <c r="BQ251" s="141">
        <f t="shared" si="78"/>
        <v>0</v>
      </c>
      <c r="BR251" s="145">
        <f t="shared" si="79"/>
        <v>0</v>
      </c>
      <c r="BS251" s="146">
        <f t="shared" si="72"/>
        <v>0</v>
      </c>
    </row>
    <row r="252" spans="25:71" x14ac:dyDescent="0.2">
      <c r="Y252" s="154"/>
      <c r="AA252" s="137"/>
      <c r="AB252" s="137"/>
      <c r="AC252" s="137"/>
      <c r="AD252" s="142"/>
      <c r="AE252" s="143">
        <v>355</v>
      </c>
      <c r="AF252" s="143">
        <v>365</v>
      </c>
      <c r="AG252" s="143">
        <v>500</v>
      </c>
      <c r="AH252" s="144" t="s">
        <v>37</v>
      </c>
      <c r="AI252" s="144" t="s">
        <v>51</v>
      </c>
      <c r="AJ252" s="143">
        <v>5</v>
      </c>
      <c r="AK252" s="143">
        <v>-100</v>
      </c>
      <c r="AL252" s="141">
        <f t="shared" si="62"/>
        <v>0</v>
      </c>
      <c r="AM252" s="141">
        <f t="shared" si="80"/>
        <v>0</v>
      </c>
      <c r="AN252" s="145">
        <f t="shared" si="63"/>
        <v>0</v>
      </c>
      <c r="AO252" s="141">
        <f t="shared" si="64"/>
        <v>0</v>
      </c>
      <c r="AP252" s="145">
        <f t="shared" si="65"/>
        <v>0</v>
      </c>
      <c r="AQ252" s="146">
        <f t="shared" si="66"/>
        <v>0</v>
      </c>
      <c r="AR252" s="146"/>
      <c r="AS252" s="143"/>
      <c r="AT252" s="147">
        <v>49</v>
      </c>
      <c r="AU252" s="143">
        <v>99</v>
      </c>
      <c r="AV252" s="147">
        <v>50</v>
      </c>
      <c r="AW252" s="147" t="s">
        <v>52</v>
      </c>
      <c r="AX252" s="148">
        <v>1.1111111111111112</v>
      </c>
      <c r="AY252" s="149">
        <v>-2.1111111111111143</v>
      </c>
      <c r="AZ252" s="141">
        <f t="shared" si="67"/>
        <v>0</v>
      </c>
      <c r="BA252" s="141">
        <f t="shared" si="74"/>
        <v>0</v>
      </c>
      <c r="BB252" s="145">
        <f t="shared" si="68"/>
        <v>0</v>
      </c>
      <c r="BC252" s="141">
        <f t="shared" si="69"/>
        <v>0</v>
      </c>
      <c r="BD252" s="145">
        <f t="shared" si="70"/>
        <v>0</v>
      </c>
      <c r="BE252" s="146">
        <f t="shared" si="71"/>
        <v>0</v>
      </c>
      <c r="BF252" s="146"/>
      <c r="BG252" s="146"/>
      <c r="BH252" s="141">
        <v>200</v>
      </c>
      <c r="BI252" s="143">
        <v>300</v>
      </c>
      <c r="BJ252" s="141">
        <v>450</v>
      </c>
      <c r="BK252" s="141" t="s">
        <v>37</v>
      </c>
      <c r="BL252" s="148">
        <v>3.7735849056603774</v>
      </c>
      <c r="BM252" s="149">
        <v>-41.509433962264154</v>
      </c>
      <c r="BN252" s="141">
        <f t="shared" si="75"/>
        <v>0</v>
      </c>
      <c r="BO252" s="141">
        <f t="shared" si="76"/>
        <v>0</v>
      </c>
      <c r="BP252" s="145">
        <f t="shared" si="77"/>
        <v>0</v>
      </c>
      <c r="BQ252" s="141">
        <f t="shared" si="78"/>
        <v>0</v>
      </c>
      <c r="BR252" s="145">
        <f t="shared" si="79"/>
        <v>0</v>
      </c>
      <c r="BS252" s="146">
        <f t="shared" si="72"/>
        <v>0</v>
      </c>
    </row>
    <row r="253" spans="25:71" x14ac:dyDescent="0.2">
      <c r="Y253" s="154"/>
      <c r="AA253" s="137"/>
      <c r="AB253" s="137"/>
      <c r="AC253" s="137"/>
      <c r="AD253" s="142"/>
      <c r="AE253" s="143">
        <v>50</v>
      </c>
      <c r="AF253" s="143">
        <v>75</v>
      </c>
      <c r="AG253" s="143">
        <v>50</v>
      </c>
      <c r="AH253" s="144" t="s">
        <v>52</v>
      </c>
      <c r="AI253" s="144" t="s">
        <v>53</v>
      </c>
      <c r="AJ253" s="143">
        <v>1.389</v>
      </c>
      <c r="AK253" s="143">
        <v>-15.278</v>
      </c>
      <c r="AL253" s="141">
        <f t="shared" si="62"/>
        <v>0</v>
      </c>
      <c r="AM253" s="141">
        <f t="shared" si="80"/>
        <v>0</v>
      </c>
      <c r="AN253" s="145">
        <f t="shared" si="63"/>
        <v>0</v>
      </c>
      <c r="AO253" s="141">
        <f t="shared" si="64"/>
        <v>0</v>
      </c>
      <c r="AP253" s="145">
        <f t="shared" si="65"/>
        <v>0</v>
      </c>
      <c r="AQ253" s="146">
        <f t="shared" si="66"/>
        <v>0</v>
      </c>
      <c r="AR253" s="146"/>
      <c r="AS253" s="143"/>
      <c r="AT253" s="150">
        <v>99</v>
      </c>
      <c r="AU253" s="143">
        <v>203</v>
      </c>
      <c r="AV253" s="147">
        <v>50</v>
      </c>
      <c r="AW253" s="147" t="s">
        <v>52</v>
      </c>
      <c r="AX253" s="148">
        <v>2.6</v>
      </c>
      <c r="AY253" s="149">
        <v>-137.6</v>
      </c>
      <c r="AZ253" s="141">
        <f t="shared" si="67"/>
        <v>0</v>
      </c>
      <c r="BA253" s="141">
        <f t="shared" si="74"/>
        <v>0</v>
      </c>
      <c r="BB253" s="145">
        <f t="shared" si="68"/>
        <v>0</v>
      </c>
      <c r="BC253" s="141">
        <f t="shared" si="69"/>
        <v>0</v>
      </c>
      <c r="BD253" s="145">
        <f t="shared" si="70"/>
        <v>0</v>
      </c>
      <c r="BE253" s="146">
        <f t="shared" si="71"/>
        <v>0</v>
      </c>
      <c r="BF253" s="146"/>
      <c r="BG253" s="146"/>
      <c r="BH253" s="141">
        <v>300</v>
      </c>
      <c r="BI253" s="143">
        <v>365</v>
      </c>
      <c r="BJ253" s="141">
        <v>450</v>
      </c>
      <c r="BK253" s="141" t="s">
        <v>37</v>
      </c>
      <c r="BL253" s="148">
        <v>4.4827586206896548</v>
      </c>
      <c r="BM253" s="149">
        <v>-105.68965517241378</v>
      </c>
      <c r="BN253" s="141">
        <f t="shared" si="75"/>
        <v>0</v>
      </c>
      <c r="BO253" s="141">
        <f t="shared" si="76"/>
        <v>0</v>
      </c>
      <c r="BP253" s="145">
        <f t="shared" si="77"/>
        <v>0</v>
      </c>
      <c r="BQ253" s="141">
        <f t="shared" si="78"/>
        <v>0</v>
      </c>
      <c r="BR253" s="145">
        <f t="shared" si="79"/>
        <v>0</v>
      </c>
      <c r="BS253" s="146">
        <f t="shared" si="72"/>
        <v>0</v>
      </c>
    </row>
    <row r="254" spans="25:71" x14ac:dyDescent="0.2">
      <c r="Y254" s="154"/>
      <c r="AA254" s="137"/>
      <c r="AB254" s="137"/>
      <c r="AC254" s="137"/>
      <c r="AD254" s="142"/>
      <c r="AE254" s="143">
        <v>75</v>
      </c>
      <c r="AF254" s="143">
        <v>97</v>
      </c>
      <c r="AG254" s="143">
        <v>50</v>
      </c>
      <c r="AH254" s="144" t="s">
        <v>52</v>
      </c>
      <c r="AI254" s="144" t="s">
        <v>53</v>
      </c>
      <c r="AJ254" s="143">
        <v>1.466</v>
      </c>
      <c r="AK254" s="143">
        <v>-20.332999999999998</v>
      </c>
      <c r="AL254" s="141">
        <f t="shared" si="62"/>
        <v>0</v>
      </c>
      <c r="AM254" s="141">
        <f t="shared" si="80"/>
        <v>0</v>
      </c>
      <c r="AN254" s="145">
        <f t="shared" si="63"/>
        <v>0</v>
      </c>
      <c r="AO254" s="141">
        <f t="shared" si="64"/>
        <v>0</v>
      </c>
      <c r="AP254" s="145">
        <f t="shared" si="65"/>
        <v>0</v>
      </c>
      <c r="AQ254" s="146">
        <f t="shared" si="66"/>
        <v>0</v>
      </c>
      <c r="AR254" s="146"/>
      <c r="AS254" s="143"/>
      <c r="AT254" s="150">
        <v>203</v>
      </c>
      <c r="AU254" s="143">
        <v>300</v>
      </c>
      <c r="AV254" s="147">
        <v>50</v>
      </c>
      <c r="AW254" s="147" t="s">
        <v>52</v>
      </c>
      <c r="AX254" s="148">
        <v>3.5925925925925926</v>
      </c>
      <c r="AY254" s="149">
        <v>-267.62962962962962</v>
      </c>
      <c r="AZ254" s="141">
        <f t="shared" si="67"/>
        <v>0</v>
      </c>
      <c r="BA254" s="141">
        <f t="shared" si="74"/>
        <v>0</v>
      </c>
      <c r="BB254" s="145">
        <f t="shared" si="68"/>
        <v>0</v>
      </c>
      <c r="BC254" s="141">
        <f t="shared" si="69"/>
        <v>0</v>
      </c>
      <c r="BD254" s="145">
        <f t="shared" si="70"/>
        <v>0</v>
      </c>
      <c r="BE254" s="146">
        <f t="shared" si="71"/>
        <v>0</v>
      </c>
      <c r="BF254" s="146"/>
      <c r="BG254" s="146"/>
      <c r="BH254" s="141">
        <v>120</v>
      </c>
      <c r="BI254" s="143">
        <v>200</v>
      </c>
      <c r="BJ254" s="141">
        <v>500</v>
      </c>
      <c r="BK254" s="141" t="s">
        <v>37</v>
      </c>
      <c r="BL254" s="148">
        <v>3.0303030303030303</v>
      </c>
      <c r="BM254" s="149">
        <v>63.63636363636364</v>
      </c>
      <c r="BN254" s="141">
        <f t="shared" si="75"/>
        <v>0</v>
      </c>
      <c r="BO254" s="141">
        <f t="shared" si="76"/>
        <v>0</v>
      </c>
      <c r="BP254" s="145">
        <f t="shared" si="77"/>
        <v>0</v>
      </c>
      <c r="BQ254" s="141">
        <f t="shared" si="78"/>
        <v>0</v>
      </c>
      <c r="BR254" s="145">
        <f t="shared" si="79"/>
        <v>0</v>
      </c>
      <c r="BS254" s="146">
        <f t="shared" si="72"/>
        <v>0</v>
      </c>
    </row>
    <row r="255" spans="25:71" x14ac:dyDescent="0.2">
      <c r="Y255" s="154"/>
      <c r="AA255" s="137"/>
      <c r="AB255" s="137"/>
      <c r="AC255" s="137"/>
      <c r="AD255" s="142"/>
      <c r="AE255" s="143">
        <v>97</v>
      </c>
      <c r="AF255" s="143">
        <v>117</v>
      </c>
      <c r="AG255" s="143">
        <v>50</v>
      </c>
      <c r="AH255" s="144" t="s">
        <v>52</v>
      </c>
      <c r="AI255" s="144" t="s">
        <v>53</v>
      </c>
      <c r="AJ255" s="143">
        <v>2</v>
      </c>
      <c r="AK255" s="143">
        <v>-63</v>
      </c>
      <c r="AL255" s="141">
        <f t="shared" si="62"/>
        <v>0</v>
      </c>
      <c r="AM255" s="141">
        <f t="shared" si="80"/>
        <v>0</v>
      </c>
      <c r="AN255" s="145">
        <f t="shared" si="63"/>
        <v>0</v>
      </c>
      <c r="AO255" s="141">
        <f t="shared" si="64"/>
        <v>0</v>
      </c>
      <c r="AP255" s="145">
        <f t="shared" si="65"/>
        <v>0</v>
      </c>
      <c r="AQ255" s="146">
        <f t="shared" si="66"/>
        <v>0</v>
      </c>
      <c r="AR255" s="146"/>
      <c r="AS255" s="143"/>
      <c r="AT255" s="150">
        <v>300</v>
      </c>
      <c r="AU255" s="143">
        <v>340</v>
      </c>
      <c r="AV255" s="147">
        <v>50</v>
      </c>
      <c r="AW255" s="147" t="s">
        <v>52</v>
      </c>
      <c r="AX255" s="148">
        <v>4</v>
      </c>
      <c r="AY255" s="149">
        <v>-332</v>
      </c>
      <c r="AZ255" s="141">
        <f t="shared" si="67"/>
        <v>0</v>
      </c>
      <c r="BA255" s="141">
        <f t="shared" si="74"/>
        <v>0</v>
      </c>
      <c r="BB255" s="145">
        <f t="shared" si="68"/>
        <v>0</v>
      </c>
      <c r="BC255" s="141">
        <f t="shared" si="69"/>
        <v>0</v>
      </c>
      <c r="BD255" s="145">
        <f t="shared" si="70"/>
        <v>0</v>
      </c>
      <c r="BE255" s="146">
        <f t="shared" si="71"/>
        <v>0</v>
      </c>
      <c r="BF255" s="146"/>
      <c r="BG255" s="146"/>
      <c r="BH255" s="141">
        <v>200</v>
      </c>
      <c r="BI255" s="143">
        <v>300</v>
      </c>
      <c r="BJ255" s="141">
        <v>500</v>
      </c>
      <c r="BK255" s="141" t="s">
        <v>37</v>
      </c>
      <c r="BL255" s="148">
        <v>3.3333333333333335</v>
      </c>
      <c r="BM255" s="149">
        <v>50</v>
      </c>
      <c r="BN255" s="141">
        <f t="shared" si="75"/>
        <v>0</v>
      </c>
      <c r="BO255" s="141">
        <f t="shared" si="76"/>
        <v>0</v>
      </c>
      <c r="BP255" s="145">
        <f t="shared" si="77"/>
        <v>0</v>
      </c>
      <c r="BQ255" s="141">
        <f t="shared" si="78"/>
        <v>0</v>
      </c>
      <c r="BR255" s="145">
        <f t="shared" si="79"/>
        <v>0</v>
      </c>
      <c r="BS255" s="146">
        <f t="shared" si="72"/>
        <v>0</v>
      </c>
    </row>
    <row r="256" spans="25:71" x14ac:dyDescent="0.2">
      <c r="Y256" s="154"/>
      <c r="AA256" s="137"/>
      <c r="AB256" s="137"/>
      <c r="AC256" s="137"/>
      <c r="AD256" s="142"/>
      <c r="AE256" s="143">
        <v>117</v>
      </c>
      <c r="AF256" s="143">
        <v>268</v>
      </c>
      <c r="AG256" s="143">
        <v>50</v>
      </c>
      <c r="AH256" s="144" t="s">
        <v>52</v>
      </c>
      <c r="AI256" s="144" t="s">
        <v>53</v>
      </c>
      <c r="AJ256" s="143">
        <v>3.02</v>
      </c>
      <c r="AK256" s="143">
        <v>-154.80000000000001</v>
      </c>
      <c r="AL256" s="141">
        <f t="shared" si="62"/>
        <v>0</v>
      </c>
      <c r="AM256" s="141">
        <f t="shared" si="80"/>
        <v>0</v>
      </c>
      <c r="AN256" s="145">
        <f t="shared" si="63"/>
        <v>0</v>
      </c>
      <c r="AO256" s="141">
        <f t="shared" si="64"/>
        <v>0</v>
      </c>
      <c r="AP256" s="145">
        <f t="shared" si="65"/>
        <v>0</v>
      </c>
      <c r="AQ256" s="146">
        <f t="shared" si="66"/>
        <v>0</v>
      </c>
      <c r="AR256" s="146"/>
      <c r="AS256" s="143"/>
      <c r="AT256" s="147">
        <v>49</v>
      </c>
      <c r="AU256" s="143">
        <v>99</v>
      </c>
      <c r="AV256" s="147">
        <v>100</v>
      </c>
      <c r="AW256" s="147" t="s">
        <v>52</v>
      </c>
      <c r="AX256" s="148">
        <v>1.1363636363636365</v>
      </c>
      <c r="AY256" s="149">
        <v>-1.0000000000000071</v>
      </c>
      <c r="AZ256" s="141">
        <f t="shared" si="67"/>
        <v>0</v>
      </c>
      <c r="BA256" s="141">
        <f t="shared" si="74"/>
        <v>0</v>
      </c>
      <c r="BB256" s="145">
        <f t="shared" si="68"/>
        <v>0</v>
      </c>
      <c r="BC256" s="141">
        <f t="shared" si="69"/>
        <v>0</v>
      </c>
      <c r="BD256" s="145">
        <f t="shared" si="70"/>
        <v>0</v>
      </c>
      <c r="BE256" s="146">
        <f t="shared" si="71"/>
        <v>0</v>
      </c>
      <c r="BF256" s="146"/>
      <c r="BG256" s="146"/>
      <c r="BH256" s="141">
        <v>300</v>
      </c>
      <c r="BI256" s="143">
        <v>365</v>
      </c>
      <c r="BJ256" s="141">
        <v>500</v>
      </c>
      <c r="BK256" s="141" t="s">
        <v>37</v>
      </c>
      <c r="BL256" s="148">
        <v>3.8235294117647061</v>
      </c>
      <c r="BM256" s="149">
        <v>13.235294117647072</v>
      </c>
      <c r="BN256" s="141">
        <f t="shared" si="75"/>
        <v>0</v>
      </c>
      <c r="BO256" s="141">
        <f t="shared" si="76"/>
        <v>0</v>
      </c>
      <c r="BP256" s="145">
        <f t="shared" si="77"/>
        <v>0</v>
      </c>
      <c r="BQ256" s="141">
        <f t="shared" si="78"/>
        <v>0</v>
      </c>
      <c r="BR256" s="145">
        <f t="shared" si="79"/>
        <v>0</v>
      </c>
      <c r="BS256" s="146">
        <f t="shared" si="72"/>
        <v>0</v>
      </c>
    </row>
    <row r="257" spans="25:71" x14ac:dyDescent="0.2">
      <c r="Y257" s="154"/>
      <c r="AA257" s="137"/>
      <c r="AB257" s="137"/>
      <c r="AC257" s="137"/>
      <c r="AD257" s="142"/>
      <c r="AE257" s="143">
        <v>268</v>
      </c>
      <c r="AF257" s="143">
        <v>300</v>
      </c>
      <c r="AG257" s="143">
        <v>50</v>
      </c>
      <c r="AH257" s="144" t="s">
        <v>52</v>
      </c>
      <c r="AI257" s="144" t="s">
        <v>53</v>
      </c>
      <c r="AJ257" s="143">
        <v>4</v>
      </c>
      <c r="AK257" s="143">
        <v>-292</v>
      </c>
      <c r="AL257" s="141">
        <f t="shared" si="62"/>
        <v>0</v>
      </c>
      <c r="AM257" s="141">
        <f t="shared" si="80"/>
        <v>0</v>
      </c>
      <c r="AN257" s="145">
        <f t="shared" si="63"/>
        <v>0</v>
      </c>
      <c r="AO257" s="141">
        <f t="shared" si="64"/>
        <v>0</v>
      </c>
      <c r="AP257" s="145">
        <f t="shared" si="65"/>
        <v>0</v>
      </c>
      <c r="AQ257" s="146">
        <f t="shared" si="66"/>
        <v>0</v>
      </c>
      <c r="AR257" s="146"/>
      <c r="AS257" s="143"/>
      <c r="AT257" s="150">
        <v>99</v>
      </c>
      <c r="AU257" s="143">
        <v>205</v>
      </c>
      <c r="AV257" s="147">
        <v>100</v>
      </c>
      <c r="AW257" s="147" t="s">
        <v>52</v>
      </c>
      <c r="AX257" s="148">
        <v>2.65</v>
      </c>
      <c r="AY257" s="149">
        <v>-134.19999999999999</v>
      </c>
      <c r="AZ257" s="141">
        <f t="shared" si="67"/>
        <v>0</v>
      </c>
      <c r="BA257" s="141">
        <f t="shared" si="74"/>
        <v>0</v>
      </c>
      <c r="BB257" s="145">
        <f t="shared" si="68"/>
        <v>0</v>
      </c>
      <c r="BC257" s="141">
        <f t="shared" si="69"/>
        <v>0</v>
      </c>
      <c r="BD257" s="145">
        <f t="shared" si="70"/>
        <v>0</v>
      </c>
      <c r="BE257" s="146">
        <f t="shared" si="71"/>
        <v>0</v>
      </c>
      <c r="BF257" s="146"/>
      <c r="BG257" s="146"/>
      <c r="BH257" s="141">
        <v>49</v>
      </c>
      <c r="BI257" s="143">
        <v>100</v>
      </c>
      <c r="BJ257" s="141">
        <v>50</v>
      </c>
      <c r="BK257" s="141" t="s">
        <v>52</v>
      </c>
      <c r="BL257" s="148">
        <v>1.1904761904761905</v>
      </c>
      <c r="BM257" s="149">
        <v>-7.7380952380952408</v>
      </c>
      <c r="BN257" s="141">
        <f t="shared" si="75"/>
        <v>0</v>
      </c>
      <c r="BO257" s="141">
        <f t="shared" si="76"/>
        <v>0</v>
      </c>
      <c r="BP257" s="145">
        <f t="shared" si="77"/>
        <v>0</v>
      </c>
      <c r="BQ257" s="141">
        <f t="shared" si="78"/>
        <v>0</v>
      </c>
      <c r="BR257" s="145">
        <f t="shared" si="79"/>
        <v>0</v>
      </c>
      <c r="BS257" s="146">
        <f t="shared" si="72"/>
        <v>0</v>
      </c>
    </row>
    <row r="258" spans="25:71" x14ac:dyDescent="0.2">
      <c r="Y258" s="154"/>
      <c r="AA258" s="137"/>
      <c r="AB258" s="137"/>
      <c r="AC258" s="137"/>
      <c r="AD258" s="142"/>
      <c r="AE258" s="143">
        <v>300</v>
      </c>
      <c r="AF258" s="143">
        <v>339</v>
      </c>
      <c r="AG258" s="143">
        <v>50</v>
      </c>
      <c r="AH258" s="144" t="s">
        <v>52</v>
      </c>
      <c r="AI258" s="144" t="s">
        <v>53</v>
      </c>
      <c r="AJ258" s="143">
        <v>3.25</v>
      </c>
      <c r="AK258" s="143">
        <v>-181</v>
      </c>
      <c r="AL258" s="141">
        <f t="shared" si="62"/>
        <v>0</v>
      </c>
      <c r="AM258" s="141">
        <f t="shared" si="80"/>
        <v>0</v>
      </c>
      <c r="AN258" s="145">
        <f t="shared" si="63"/>
        <v>0</v>
      </c>
      <c r="AO258" s="141">
        <f t="shared" si="64"/>
        <v>0</v>
      </c>
      <c r="AP258" s="145">
        <f t="shared" si="65"/>
        <v>0</v>
      </c>
      <c r="AQ258" s="146">
        <f t="shared" si="66"/>
        <v>0</v>
      </c>
      <c r="AR258" s="146"/>
      <c r="AS258" s="143"/>
      <c r="AT258" s="150">
        <v>205</v>
      </c>
      <c r="AU258" s="143">
        <v>294</v>
      </c>
      <c r="AV258" s="147">
        <v>100</v>
      </c>
      <c r="AW258" s="147" t="s">
        <v>52</v>
      </c>
      <c r="AX258" s="148">
        <v>3.7083333333333335</v>
      </c>
      <c r="AY258" s="149">
        <v>-269.66666666666669</v>
      </c>
      <c r="AZ258" s="141">
        <f t="shared" si="67"/>
        <v>0</v>
      </c>
      <c r="BA258" s="141">
        <f t="shared" si="74"/>
        <v>0</v>
      </c>
      <c r="BB258" s="145">
        <f t="shared" si="68"/>
        <v>0</v>
      </c>
      <c r="BC258" s="141">
        <f t="shared" si="69"/>
        <v>0</v>
      </c>
      <c r="BD258" s="145">
        <f t="shared" si="70"/>
        <v>0</v>
      </c>
      <c r="BE258" s="146">
        <f t="shared" si="71"/>
        <v>0</v>
      </c>
      <c r="BF258" s="146"/>
      <c r="BG258" s="146"/>
      <c r="BH258" s="141">
        <v>100</v>
      </c>
      <c r="BI258" s="143">
        <v>200</v>
      </c>
      <c r="BJ258" s="141">
        <v>50</v>
      </c>
      <c r="BK258" s="141" t="s">
        <v>52</v>
      </c>
      <c r="BL258" s="148">
        <v>2.5641025641025643</v>
      </c>
      <c r="BM258" s="149">
        <v>-132.05128205128207</v>
      </c>
      <c r="BN258" s="141">
        <f t="shared" si="75"/>
        <v>0</v>
      </c>
      <c r="BO258" s="141">
        <f t="shared" si="76"/>
        <v>0</v>
      </c>
      <c r="BP258" s="145">
        <f t="shared" si="77"/>
        <v>0</v>
      </c>
      <c r="BQ258" s="141">
        <f t="shared" si="78"/>
        <v>0</v>
      </c>
      <c r="BR258" s="145">
        <f t="shared" si="79"/>
        <v>0</v>
      </c>
      <c r="BS258" s="146">
        <f t="shared" si="72"/>
        <v>0</v>
      </c>
    </row>
    <row r="259" spans="25:71" x14ac:dyDescent="0.2">
      <c r="Y259" s="154"/>
      <c r="AA259" s="137"/>
      <c r="AB259" s="137"/>
      <c r="AC259" s="137"/>
      <c r="AD259" s="142"/>
      <c r="AE259" s="143">
        <v>50</v>
      </c>
      <c r="AF259" s="143">
        <v>80</v>
      </c>
      <c r="AG259" s="143">
        <v>100</v>
      </c>
      <c r="AH259" s="144" t="s">
        <v>52</v>
      </c>
      <c r="AI259" s="144" t="s">
        <v>53</v>
      </c>
      <c r="AJ259" s="143">
        <v>1.429</v>
      </c>
      <c r="AK259" s="143">
        <v>-12.856999999999999</v>
      </c>
      <c r="AL259" s="141">
        <f t="shared" si="62"/>
        <v>0</v>
      </c>
      <c r="AM259" s="141">
        <f t="shared" si="80"/>
        <v>0</v>
      </c>
      <c r="AN259" s="145">
        <f t="shared" si="63"/>
        <v>0</v>
      </c>
      <c r="AO259" s="141">
        <f t="shared" si="64"/>
        <v>0</v>
      </c>
      <c r="AP259" s="145">
        <f t="shared" si="65"/>
        <v>0</v>
      </c>
      <c r="AQ259" s="146">
        <f t="shared" si="66"/>
        <v>0</v>
      </c>
      <c r="AR259" s="146"/>
      <c r="AS259" s="143"/>
      <c r="AT259" s="150">
        <v>294</v>
      </c>
      <c r="AU259" s="143">
        <v>340</v>
      </c>
      <c r="AV259" s="147">
        <v>100</v>
      </c>
      <c r="AW259" s="147" t="s">
        <v>52</v>
      </c>
      <c r="AX259" s="148">
        <v>3.8333333333333335</v>
      </c>
      <c r="AY259" s="149">
        <v>-288.66666666666674</v>
      </c>
      <c r="AZ259" s="141">
        <f t="shared" si="67"/>
        <v>0</v>
      </c>
      <c r="BA259" s="141">
        <f t="shared" si="74"/>
        <v>0</v>
      </c>
      <c r="BB259" s="145">
        <f t="shared" si="68"/>
        <v>0</v>
      </c>
      <c r="BC259" s="141">
        <f t="shared" si="69"/>
        <v>0</v>
      </c>
      <c r="BD259" s="145">
        <f t="shared" si="70"/>
        <v>0</v>
      </c>
      <c r="BE259" s="146">
        <f t="shared" si="71"/>
        <v>0</v>
      </c>
      <c r="BF259" s="146"/>
      <c r="BG259" s="146"/>
      <c r="BH259" s="141">
        <v>200</v>
      </c>
      <c r="BI259" s="143">
        <v>300</v>
      </c>
      <c r="BJ259" s="141">
        <v>50</v>
      </c>
      <c r="BK259" s="141" t="s">
        <v>52</v>
      </c>
      <c r="BL259" s="148">
        <v>3.6036036036036037</v>
      </c>
      <c r="BM259" s="149">
        <v>-266.66666666666669</v>
      </c>
      <c r="BN259" s="141">
        <f t="shared" si="75"/>
        <v>0</v>
      </c>
      <c r="BO259" s="141">
        <f t="shared" si="76"/>
        <v>0</v>
      </c>
      <c r="BP259" s="145">
        <f t="shared" si="77"/>
        <v>0</v>
      </c>
      <c r="BQ259" s="141">
        <f t="shared" si="78"/>
        <v>0</v>
      </c>
      <c r="BR259" s="145">
        <f t="shared" si="79"/>
        <v>0</v>
      </c>
      <c r="BS259" s="146">
        <f t="shared" si="72"/>
        <v>0</v>
      </c>
    </row>
    <row r="260" spans="25:71" x14ac:dyDescent="0.2">
      <c r="Y260" s="154"/>
      <c r="AA260" s="137"/>
      <c r="AB260" s="137"/>
      <c r="AC260" s="137"/>
      <c r="AD260" s="142"/>
      <c r="AE260" s="143">
        <v>80</v>
      </c>
      <c r="AF260" s="143">
        <v>100</v>
      </c>
      <c r="AG260" s="143">
        <v>100</v>
      </c>
      <c r="AH260" s="144" t="s">
        <v>52</v>
      </c>
      <c r="AI260" s="144" t="s">
        <v>53</v>
      </c>
      <c r="AJ260" s="143">
        <v>1.6659999999999999</v>
      </c>
      <c r="AK260" s="143">
        <v>-28.332999999999998</v>
      </c>
      <c r="AL260" s="141">
        <f t="shared" si="62"/>
        <v>0</v>
      </c>
      <c r="AM260" s="141">
        <f t="shared" si="80"/>
        <v>0</v>
      </c>
      <c r="AN260" s="145">
        <f t="shared" si="63"/>
        <v>0</v>
      </c>
      <c r="AO260" s="141">
        <f t="shared" si="64"/>
        <v>0</v>
      </c>
      <c r="AP260" s="145">
        <f t="shared" si="65"/>
        <v>0</v>
      </c>
      <c r="AQ260" s="146">
        <f t="shared" si="66"/>
        <v>0</v>
      </c>
      <c r="AR260" s="146"/>
      <c r="AS260" s="143"/>
      <c r="AT260" s="147">
        <v>49</v>
      </c>
      <c r="AU260" s="143">
        <v>98</v>
      </c>
      <c r="AV260" s="147">
        <v>150</v>
      </c>
      <c r="AW260" s="147" t="s">
        <v>52</v>
      </c>
      <c r="AX260" s="148">
        <v>1.263157894736842</v>
      </c>
      <c r="AY260" s="149">
        <v>-3.0526315789473628</v>
      </c>
      <c r="AZ260" s="141">
        <f t="shared" si="67"/>
        <v>0</v>
      </c>
      <c r="BA260" s="141">
        <f t="shared" si="74"/>
        <v>0</v>
      </c>
      <c r="BB260" s="145">
        <f t="shared" si="68"/>
        <v>0</v>
      </c>
      <c r="BC260" s="141">
        <f t="shared" si="69"/>
        <v>0</v>
      </c>
      <c r="BD260" s="145">
        <f t="shared" si="70"/>
        <v>0</v>
      </c>
      <c r="BE260" s="146">
        <f t="shared" si="71"/>
        <v>0</v>
      </c>
      <c r="BF260" s="146"/>
      <c r="BG260" s="146"/>
      <c r="BH260" s="141">
        <v>300</v>
      </c>
      <c r="BI260" s="143">
        <v>340</v>
      </c>
      <c r="BJ260" s="141">
        <v>50</v>
      </c>
      <c r="BK260" s="141" t="s">
        <v>52</v>
      </c>
      <c r="BL260" s="148">
        <v>3.9024390243902438</v>
      </c>
      <c r="BM260" s="149">
        <v>-313.65853658536582</v>
      </c>
      <c r="BN260" s="141">
        <f t="shared" si="75"/>
        <v>0</v>
      </c>
      <c r="BO260" s="141">
        <f t="shared" si="76"/>
        <v>0</v>
      </c>
      <c r="BP260" s="145">
        <f t="shared" si="77"/>
        <v>0</v>
      </c>
      <c r="BQ260" s="141">
        <f t="shared" si="78"/>
        <v>0</v>
      </c>
      <c r="BR260" s="145">
        <f t="shared" si="79"/>
        <v>0</v>
      </c>
      <c r="BS260" s="146">
        <f t="shared" si="72"/>
        <v>0</v>
      </c>
    </row>
    <row r="261" spans="25:71" x14ac:dyDescent="0.2">
      <c r="Y261" s="154"/>
      <c r="AA261" s="137"/>
      <c r="AB261" s="137"/>
      <c r="AC261" s="137"/>
      <c r="AD261" s="142"/>
      <c r="AE261" s="143">
        <v>100</v>
      </c>
      <c r="AF261" s="143">
        <v>120</v>
      </c>
      <c r="AG261" s="143">
        <v>100</v>
      </c>
      <c r="AH261" s="144" t="s">
        <v>52</v>
      </c>
      <c r="AI261" s="144" t="s">
        <v>53</v>
      </c>
      <c r="AJ261" s="143">
        <v>2.222</v>
      </c>
      <c r="AK261" s="143">
        <v>-71.111000000000004</v>
      </c>
      <c r="AL261" s="141">
        <f t="shared" si="62"/>
        <v>0</v>
      </c>
      <c r="AM261" s="141">
        <f t="shared" si="80"/>
        <v>0</v>
      </c>
      <c r="AN261" s="145">
        <f t="shared" si="63"/>
        <v>0</v>
      </c>
      <c r="AO261" s="141">
        <f t="shared" si="64"/>
        <v>0</v>
      </c>
      <c r="AP261" s="145">
        <f t="shared" si="65"/>
        <v>0</v>
      </c>
      <c r="AQ261" s="146">
        <f t="shared" si="66"/>
        <v>0</v>
      </c>
      <c r="AR261" s="146"/>
      <c r="AS261" s="143"/>
      <c r="AT261" s="150">
        <v>98</v>
      </c>
      <c r="AU261" s="143">
        <v>198</v>
      </c>
      <c r="AV261" s="147">
        <v>150</v>
      </c>
      <c r="AW261" s="147" t="s">
        <v>52</v>
      </c>
      <c r="AX261" s="148">
        <v>2.5</v>
      </c>
      <c r="AY261" s="149">
        <v>-102</v>
      </c>
      <c r="AZ261" s="141">
        <f t="shared" si="67"/>
        <v>0</v>
      </c>
      <c r="BA261" s="141">
        <f t="shared" si="74"/>
        <v>0</v>
      </c>
      <c r="BB261" s="145">
        <f t="shared" si="68"/>
        <v>0</v>
      </c>
      <c r="BC261" s="141">
        <f t="shared" si="69"/>
        <v>0</v>
      </c>
      <c r="BD261" s="145">
        <f t="shared" si="70"/>
        <v>0</v>
      </c>
      <c r="BE261" s="146">
        <f t="shared" si="71"/>
        <v>0</v>
      </c>
      <c r="BF261" s="146"/>
      <c r="BG261" s="146"/>
      <c r="BH261" s="141">
        <v>49</v>
      </c>
      <c r="BI261" s="143">
        <v>100</v>
      </c>
      <c r="BJ261" s="141">
        <v>100</v>
      </c>
      <c r="BK261" s="141" t="s">
        <v>52</v>
      </c>
      <c r="BL261" s="148">
        <v>1.4388489208633093</v>
      </c>
      <c r="BM261" s="149">
        <v>-16.906474820143885</v>
      </c>
      <c r="BN261" s="141">
        <f t="shared" si="75"/>
        <v>0</v>
      </c>
      <c r="BO261" s="141">
        <f t="shared" si="76"/>
        <v>0</v>
      </c>
      <c r="BP261" s="145">
        <f t="shared" si="77"/>
        <v>0</v>
      </c>
      <c r="BQ261" s="141">
        <f t="shared" si="78"/>
        <v>0</v>
      </c>
      <c r="BR261" s="145">
        <f t="shared" si="79"/>
        <v>0</v>
      </c>
      <c r="BS261" s="146">
        <f t="shared" si="72"/>
        <v>0</v>
      </c>
    </row>
    <row r="262" spans="25:71" x14ac:dyDescent="0.2">
      <c r="Y262" s="154"/>
      <c r="AA262" s="137"/>
      <c r="AB262" s="137"/>
      <c r="AC262" s="137"/>
      <c r="AD262" s="142"/>
      <c r="AE262" s="143">
        <v>120</v>
      </c>
      <c r="AF262" s="143">
        <v>160</v>
      </c>
      <c r="AG262" s="143">
        <v>100</v>
      </c>
      <c r="AH262" s="144" t="s">
        <v>52</v>
      </c>
      <c r="AI262" s="144" t="s">
        <v>53</v>
      </c>
      <c r="AJ262" s="143">
        <v>2.8570000000000002</v>
      </c>
      <c r="AK262" s="143">
        <v>-125.714</v>
      </c>
      <c r="AL262" s="141">
        <f t="shared" si="62"/>
        <v>0</v>
      </c>
      <c r="AM262" s="141">
        <f t="shared" si="80"/>
        <v>0</v>
      </c>
      <c r="AN262" s="145">
        <f t="shared" si="63"/>
        <v>0</v>
      </c>
      <c r="AO262" s="141">
        <f t="shared" si="64"/>
        <v>0</v>
      </c>
      <c r="AP262" s="145">
        <f t="shared" si="65"/>
        <v>0</v>
      </c>
      <c r="AQ262" s="146">
        <f t="shared" si="66"/>
        <v>0</v>
      </c>
      <c r="AR262" s="146"/>
      <c r="AS262" s="143"/>
      <c r="AT262" s="150">
        <v>198</v>
      </c>
      <c r="AU262" s="143">
        <v>300</v>
      </c>
      <c r="AV262" s="147">
        <v>150</v>
      </c>
      <c r="AW262" s="147" t="s">
        <v>52</v>
      </c>
      <c r="AX262" s="148">
        <v>3.5172413793103448</v>
      </c>
      <c r="AY262" s="149">
        <v>-224.06896551724139</v>
      </c>
      <c r="AZ262" s="141">
        <f t="shared" si="67"/>
        <v>0</v>
      </c>
      <c r="BA262" s="141">
        <f t="shared" si="74"/>
        <v>0</v>
      </c>
      <c r="BB262" s="145">
        <f t="shared" si="68"/>
        <v>0</v>
      </c>
      <c r="BC262" s="141">
        <f t="shared" si="69"/>
        <v>0</v>
      </c>
      <c r="BD262" s="145">
        <f t="shared" si="70"/>
        <v>0</v>
      </c>
      <c r="BE262" s="146">
        <f t="shared" si="71"/>
        <v>0</v>
      </c>
      <c r="BF262" s="146"/>
      <c r="BG262" s="146"/>
      <c r="BH262" s="141">
        <v>100</v>
      </c>
      <c r="BI262" s="143">
        <v>200</v>
      </c>
      <c r="BJ262" s="141">
        <v>100</v>
      </c>
      <c r="BK262" s="141" t="s">
        <v>52</v>
      </c>
      <c r="BL262" s="148">
        <v>2.5641025641025643</v>
      </c>
      <c r="BM262" s="149">
        <v>-108.33333333333334</v>
      </c>
      <c r="BN262" s="141">
        <f t="shared" si="75"/>
        <v>0</v>
      </c>
      <c r="BO262" s="141">
        <f t="shared" si="76"/>
        <v>0</v>
      </c>
      <c r="BP262" s="145">
        <f t="shared" si="77"/>
        <v>0</v>
      </c>
      <c r="BQ262" s="141">
        <f t="shared" si="78"/>
        <v>0</v>
      </c>
      <c r="BR262" s="145">
        <f t="shared" si="79"/>
        <v>0</v>
      </c>
      <c r="BS262" s="146">
        <f t="shared" si="72"/>
        <v>0</v>
      </c>
    </row>
    <row r="263" spans="25:71" x14ac:dyDescent="0.2">
      <c r="Y263" s="154"/>
      <c r="AA263" s="137"/>
      <c r="AB263" s="137"/>
      <c r="AC263" s="137"/>
      <c r="AD263" s="142"/>
      <c r="AE263" s="143">
        <v>160</v>
      </c>
      <c r="AF263" s="143">
        <v>222</v>
      </c>
      <c r="AG263" s="143">
        <v>100</v>
      </c>
      <c r="AH263" s="144" t="s">
        <v>52</v>
      </c>
      <c r="AI263" s="144" t="s">
        <v>53</v>
      </c>
      <c r="AJ263" s="143">
        <v>3.2629999999999999</v>
      </c>
      <c r="AK263" s="143">
        <v>-166.32</v>
      </c>
      <c r="AL263" s="141">
        <f t="shared" si="62"/>
        <v>0</v>
      </c>
      <c r="AM263" s="141">
        <f t="shared" si="80"/>
        <v>0</v>
      </c>
      <c r="AN263" s="145">
        <f t="shared" si="63"/>
        <v>0</v>
      </c>
      <c r="AO263" s="141">
        <f t="shared" si="64"/>
        <v>0</v>
      </c>
      <c r="AP263" s="145">
        <f t="shared" si="65"/>
        <v>0</v>
      </c>
      <c r="AQ263" s="146">
        <f t="shared" si="66"/>
        <v>0</v>
      </c>
      <c r="AR263" s="146"/>
      <c r="AS263" s="143"/>
      <c r="AT263" s="150">
        <v>300</v>
      </c>
      <c r="AU263" s="143">
        <v>340</v>
      </c>
      <c r="AV263" s="147">
        <v>150</v>
      </c>
      <c r="AW263" s="147" t="s">
        <v>52</v>
      </c>
      <c r="AX263" s="148">
        <v>4</v>
      </c>
      <c r="AY263" s="149">
        <v>-296</v>
      </c>
      <c r="AZ263" s="141">
        <f t="shared" si="67"/>
        <v>0</v>
      </c>
      <c r="BA263" s="141">
        <f t="shared" si="74"/>
        <v>0</v>
      </c>
      <c r="BB263" s="145">
        <f t="shared" si="68"/>
        <v>0</v>
      </c>
      <c r="BC263" s="141">
        <f t="shared" si="69"/>
        <v>0</v>
      </c>
      <c r="BD263" s="145">
        <f t="shared" si="70"/>
        <v>0</v>
      </c>
      <c r="BE263" s="146">
        <f t="shared" si="71"/>
        <v>0</v>
      </c>
      <c r="BF263" s="146"/>
      <c r="BG263" s="146"/>
      <c r="BH263" s="141">
        <v>200</v>
      </c>
      <c r="BI263" s="143">
        <v>300</v>
      </c>
      <c r="BJ263" s="141">
        <v>100</v>
      </c>
      <c r="BK263" s="141" t="s">
        <v>52</v>
      </c>
      <c r="BL263" s="148">
        <v>2.8571428571428572</v>
      </c>
      <c r="BM263" s="149">
        <v>-143.57142857142856</v>
      </c>
      <c r="BN263" s="141">
        <f t="shared" si="75"/>
        <v>0</v>
      </c>
      <c r="BO263" s="141">
        <f t="shared" si="76"/>
        <v>0</v>
      </c>
      <c r="BP263" s="145">
        <f t="shared" si="77"/>
        <v>0</v>
      </c>
      <c r="BQ263" s="141">
        <f t="shared" si="78"/>
        <v>0</v>
      </c>
      <c r="BR263" s="145">
        <f t="shared" si="79"/>
        <v>0</v>
      </c>
      <c r="BS263" s="146">
        <f t="shared" si="72"/>
        <v>0</v>
      </c>
    </row>
    <row r="264" spans="25:71" x14ac:dyDescent="0.2">
      <c r="Y264" s="154"/>
      <c r="AA264" s="137"/>
      <c r="AB264" s="137"/>
      <c r="AC264" s="137"/>
      <c r="AD264" s="142"/>
      <c r="AE264" s="143">
        <v>222</v>
      </c>
      <c r="AF264" s="143">
        <v>339</v>
      </c>
      <c r="AG264" s="143">
        <v>100</v>
      </c>
      <c r="AH264" s="144" t="s">
        <v>52</v>
      </c>
      <c r="AI264" s="144" t="s">
        <v>53</v>
      </c>
      <c r="AJ264" s="143">
        <v>3.343</v>
      </c>
      <c r="AK264" s="143">
        <v>-175.8</v>
      </c>
      <c r="AL264" s="141">
        <f t="shared" si="62"/>
        <v>0</v>
      </c>
      <c r="AM264" s="141">
        <f t="shared" si="80"/>
        <v>0</v>
      </c>
      <c r="AN264" s="145">
        <f t="shared" si="63"/>
        <v>0</v>
      </c>
      <c r="AO264" s="141">
        <f t="shared" si="64"/>
        <v>0</v>
      </c>
      <c r="AP264" s="145">
        <f t="shared" si="65"/>
        <v>0</v>
      </c>
      <c r="AQ264" s="146">
        <f t="shared" si="66"/>
        <v>0</v>
      </c>
      <c r="AR264" s="146"/>
      <c r="AS264" s="143"/>
      <c r="AT264" s="147">
        <v>49</v>
      </c>
      <c r="AU264" s="143">
        <v>101</v>
      </c>
      <c r="AV264" s="147">
        <v>200</v>
      </c>
      <c r="AW264" s="147" t="s">
        <v>52</v>
      </c>
      <c r="AX264" s="148">
        <v>1.3421052631578947</v>
      </c>
      <c r="AY264" s="149">
        <v>-1</v>
      </c>
      <c r="AZ264" s="141">
        <f t="shared" si="67"/>
        <v>0</v>
      </c>
      <c r="BA264" s="141">
        <f t="shared" si="74"/>
        <v>0</v>
      </c>
      <c r="BB264" s="145">
        <f t="shared" si="68"/>
        <v>0</v>
      </c>
      <c r="BC264" s="141">
        <f t="shared" si="69"/>
        <v>0</v>
      </c>
      <c r="BD264" s="145">
        <f t="shared" si="70"/>
        <v>0</v>
      </c>
      <c r="BE264" s="146">
        <f t="shared" si="71"/>
        <v>0</v>
      </c>
      <c r="BF264" s="146"/>
      <c r="BG264" s="146"/>
      <c r="BH264" s="141">
        <v>300</v>
      </c>
      <c r="BI264" s="143">
        <v>340</v>
      </c>
      <c r="BJ264" s="141">
        <v>100</v>
      </c>
      <c r="BK264" s="141" t="s">
        <v>52</v>
      </c>
      <c r="BL264" s="148">
        <v>3.2653061224489797</v>
      </c>
      <c r="BM264" s="149">
        <v>-206.9387755102041</v>
      </c>
      <c r="BN264" s="141">
        <f t="shared" si="75"/>
        <v>0</v>
      </c>
      <c r="BO264" s="141">
        <f t="shared" si="76"/>
        <v>0</v>
      </c>
      <c r="BP264" s="145">
        <f t="shared" si="77"/>
        <v>0</v>
      </c>
      <c r="BQ264" s="141">
        <f t="shared" si="78"/>
        <v>0</v>
      </c>
      <c r="BR264" s="145">
        <f t="shared" si="79"/>
        <v>0</v>
      </c>
      <c r="BS264" s="146">
        <f t="shared" si="72"/>
        <v>0</v>
      </c>
    </row>
    <row r="265" spans="25:71" x14ac:dyDescent="0.2">
      <c r="Y265" s="154"/>
      <c r="AA265" s="137"/>
      <c r="AB265" s="137"/>
      <c r="AC265" s="137"/>
      <c r="AD265" s="142"/>
      <c r="AE265" s="143">
        <v>50</v>
      </c>
      <c r="AF265" s="143">
        <v>94</v>
      </c>
      <c r="AG265" s="143">
        <v>150</v>
      </c>
      <c r="AH265" s="144" t="s">
        <v>52</v>
      </c>
      <c r="AI265" s="144" t="s">
        <v>53</v>
      </c>
      <c r="AJ265" s="143">
        <v>1.6919999999999999</v>
      </c>
      <c r="AK265" s="143">
        <v>-16</v>
      </c>
      <c r="AL265" s="141">
        <f t="shared" si="62"/>
        <v>0</v>
      </c>
      <c r="AM265" s="141">
        <f t="shared" si="80"/>
        <v>0</v>
      </c>
      <c r="AN265" s="145">
        <f t="shared" si="63"/>
        <v>0</v>
      </c>
      <c r="AO265" s="141">
        <f t="shared" si="64"/>
        <v>0</v>
      </c>
      <c r="AP265" s="145">
        <f t="shared" si="65"/>
        <v>0</v>
      </c>
      <c r="AQ265" s="146">
        <f t="shared" si="66"/>
        <v>0</v>
      </c>
      <c r="AR265" s="146"/>
      <c r="AS265" s="143"/>
      <c r="AT265" s="150">
        <v>101</v>
      </c>
      <c r="AU265" s="143">
        <v>200</v>
      </c>
      <c r="AV265" s="147">
        <v>200</v>
      </c>
      <c r="AW265" s="147" t="s">
        <v>52</v>
      </c>
      <c r="AX265" s="148">
        <v>2.6052631578947367</v>
      </c>
      <c r="AY265" s="149">
        <v>-97</v>
      </c>
      <c r="AZ265" s="141">
        <f t="shared" si="67"/>
        <v>0</v>
      </c>
      <c r="BA265" s="141">
        <f t="shared" si="74"/>
        <v>0</v>
      </c>
      <c r="BB265" s="145">
        <f t="shared" si="68"/>
        <v>0</v>
      </c>
      <c r="BC265" s="141">
        <f t="shared" si="69"/>
        <v>0</v>
      </c>
      <c r="BD265" s="145">
        <f t="shared" si="70"/>
        <v>0</v>
      </c>
      <c r="BE265" s="146">
        <f t="shared" si="71"/>
        <v>0</v>
      </c>
      <c r="BF265" s="146"/>
      <c r="BG265" s="146"/>
      <c r="BH265" s="141">
        <v>49</v>
      </c>
      <c r="BI265" s="143">
        <v>100</v>
      </c>
      <c r="BJ265" s="141">
        <v>150</v>
      </c>
      <c r="BK265" s="141" t="s">
        <v>52</v>
      </c>
      <c r="BL265" s="148">
        <v>1.408450704225352</v>
      </c>
      <c r="BM265" s="149">
        <v>-4.9295774647887285</v>
      </c>
      <c r="BN265" s="141">
        <f t="shared" si="75"/>
        <v>0</v>
      </c>
      <c r="BO265" s="141">
        <f t="shared" si="76"/>
        <v>0</v>
      </c>
      <c r="BP265" s="145">
        <f t="shared" si="77"/>
        <v>0</v>
      </c>
      <c r="BQ265" s="141">
        <f t="shared" si="78"/>
        <v>0</v>
      </c>
      <c r="BR265" s="145">
        <f t="shared" si="79"/>
        <v>0</v>
      </c>
      <c r="BS265" s="146">
        <f t="shared" si="72"/>
        <v>0</v>
      </c>
    </row>
    <row r="266" spans="25:71" x14ac:dyDescent="0.2">
      <c r="Y266" s="154"/>
      <c r="AA266" s="137"/>
      <c r="AB266" s="137"/>
      <c r="AC266" s="137"/>
      <c r="AD266" s="142"/>
      <c r="AE266" s="143">
        <v>94</v>
      </c>
      <c r="AF266" s="143">
        <v>101</v>
      </c>
      <c r="AG266" s="143">
        <v>150</v>
      </c>
      <c r="AH266" s="144" t="s">
        <v>52</v>
      </c>
      <c r="AI266" s="144" t="s">
        <v>53</v>
      </c>
      <c r="AJ266" s="143">
        <v>1.4</v>
      </c>
      <c r="AK266" s="143">
        <v>3</v>
      </c>
      <c r="AL266" s="141">
        <f t="shared" si="62"/>
        <v>0</v>
      </c>
      <c r="AM266" s="141">
        <f t="shared" si="80"/>
        <v>0</v>
      </c>
      <c r="AN266" s="145">
        <f t="shared" si="63"/>
        <v>0</v>
      </c>
      <c r="AO266" s="141">
        <f t="shared" si="64"/>
        <v>0</v>
      </c>
      <c r="AP266" s="145">
        <f t="shared" si="65"/>
        <v>0</v>
      </c>
      <c r="AQ266" s="146">
        <f t="shared" si="66"/>
        <v>0</v>
      </c>
      <c r="AR266" s="146"/>
      <c r="AS266" s="143"/>
      <c r="AT266" s="150">
        <v>200</v>
      </c>
      <c r="AU266" s="143">
        <v>303</v>
      </c>
      <c r="AV266" s="147">
        <v>200</v>
      </c>
      <c r="AW266" s="147" t="s">
        <v>52</v>
      </c>
      <c r="AX266" s="148">
        <v>3.3225806451612905</v>
      </c>
      <c r="AY266" s="149">
        <v>-178.77419354838713</v>
      </c>
      <c r="AZ266" s="141">
        <f t="shared" si="67"/>
        <v>0</v>
      </c>
      <c r="BA266" s="141">
        <f t="shared" si="74"/>
        <v>0</v>
      </c>
      <c r="BB266" s="145">
        <f t="shared" si="68"/>
        <v>0</v>
      </c>
      <c r="BC266" s="141">
        <f t="shared" si="69"/>
        <v>0</v>
      </c>
      <c r="BD266" s="145">
        <f t="shared" si="70"/>
        <v>0</v>
      </c>
      <c r="BE266" s="146">
        <f t="shared" si="71"/>
        <v>0</v>
      </c>
      <c r="BF266" s="146"/>
      <c r="BG266" s="146"/>
      <c r="BH266" s="141">
        <v>100</v>
      </c>
      <c r="BI266" s="143">
        <v>200</v>
      </c>
      <c r="BJ266" s="141">
        <v>150</v>
      </c>
      <c r="BK266" s="141" t="s">
        <v>52</v>
      </c>
      <c r="BL266" s="148">
        <v>2.6315789473684212</v>
      </c>
      <c r="BM266" s="149">
        <v>-96.05263157894737</v>
      </c>
      <c r="BN266" s="141">
        <f t="shared" si="75"/>
        <v>0</v>
      </c>
      <c r="BO266" s="141">
        <f t="shared" si="76"/>
        <v>0</v>
      </c>
      <c r="BP266" s="145">
        <f t="shared" si="77"/>
        <v>0</v>
      </c>
      <c r="BQ266" s="141">
        <f t="shared" si="78"/>
        <v>0</v>
      </c>
      <c r="BR266" s="145">
        <f t="shared" si="79"/>
        <v>0</v>
      </c>
      <c r="BS266" s="146">
        <f t="shared" si="72"/>
        <v>0</v>
      </c>
    </row>
    <row r="267" spans="25:71" x14ac:dyDescent="0.2">
      <c r="Y267" s="154"/>
      <c r="AA267" s="137"/>
      <c r="AB267" s="137"/>
      <c r="AC267" s="137"/>
      <c r="AD267" s="142"/>
      <c r="AE267" s="143">
        <v>101</v>
      </c>
      <c r="AF267" s="143">
        <v>125</v>
      </c>
      <c r="AG267" s="143">
        <v>150</v>
      </c>
      <c r="AH267" s="144" t="s">
        <v>52</v>
      </c>
      <c r="AI267" s="144" t="s">
        <v>53</v>
      </c>
      <c r="AJ267" s="143">
        <v>2.4</v>
      </c>
      <c r="AK267" s="143">
        <v>-67</v>
      </c>
      <c r="AL267" s="141">
        <f t="shared" si="62"/>
        <v>0</v>
      </c>
      <c r="AM267" s="141">
        <f t="shared" si="80"/>
        <v>0</v>
      </c>
      <c r="AN267" s="145">
        <f t="shared" si="63"/>
        <v>0</v>
      </c>
      <c r="AO267" s="141">
        <f t="shared" si="64"/>
        <v>0</v>
      </c>
      <c r="AP267" s="145">
        <f t="shared" si="65"/>
        <v>0</v>
      </c>
      <c r="AQ267" s="146">
        <f t="shared" si="66"/>
        <v>0</v>
      </c>
      <c r="AR267" s="146"/>
      <c r="AS267" s="143"/>
      <c r="AT267" s="150">
        <v>303</v>
      </c>
      <c r="AU267" s="143">
        <v>340</v>
      </c>
      <c r="AV267" s="147">
        <v>200</v>
      </c>
      <c r="AW267" s="147" t="s">
        <v>52</v>
      </c>
      <c r="AX267" s="148">
        <v>3.7</v>
      </c>
      <c r="AY267" s="149">
        <v>-233.5</v>
      </c>
      <c r="AZ267" s="141">
        <f t="shared" si="67"/>
        <v>0</v>
      </c>
      <c r="BA267" s="141">
        <f t="shared" si="74"/>
        <v>0</v>
      </c>
      <c r="BB267" s="145">
        <f t="shared" si="68"/>
        <v>0</v>
      </c>
      <c r="BC267" s="141">
        <f t="shared" si="69"/>
        <v>0</v>
      </c>
      <c r="BD267" s="145">
        <f t="shared" si="70"/>
        <v>0</v>
      </c>
      <c r="BE267" s="146">
        <f t="shared" si="71"/>
        <v>0</v>
      </c>
      <c r="BF267" s="146"/>
      <c r="BG267" s="146"/>
      <c r="BH267" s="141">
        <v>200</v>
      </c>
      <c r="BI267" s="143">
        <v>300</v>
      </c>
      <c r="BJ267" s="141">
        <v>150</v>
      </c>
      <c r="BK267" s="141" t="s">
        <v>52</v>
      </c>
      <c r="BL267" s="148">
        <v>2.9629629629629628</v>
      </c>
      <c r="BM267" s="149">
        <v>-133.33333333333331</v>
      </c>
      <c r="BN267" s="141">
        <f t="shared" si="75"/>
        <v>0</v>
      </c>
      <c r="BO267" s="141">
        <f t="shared" si="76"/>
        <v>0</v>
      </c>
      <c r="BP267" s="145">
        <f t="shared" si="77"/>
        <v>0</v>
      </c>
      <c r="BQ267" s="141">
        <f t="shared" si="78"/>
        <v>0</v>
      </c>
      <c r="BR267" s="145">
        <f t="shared" si="79"/>
        <v>0</v>
      </c>
      <c r="BS267" s="146">
        <f t="shared" si="72"/>
        <v>0</v>
      </c>
    </row>
    <row r="268" spans="25:71" x14ac:dyDescent="0.2">
      <c r="Y268" s="154"/>
      <c r="AA268" s="137"/>
      <c r="AB268" s="137"/>
      <c r="AC268" s="137"/>
      <c r="AD268" s="142"/>
      <c r="AE268" s="143">
        <v>125</v>
      </c>
      <c r="AF268" s="143">
        <v>180</v>
      </c>
      <c r="AG268" s="143">
        <v>150</v>
      </c>
      <c r="AH268" s="144" t="s">
        <v>52</v>
      </c>
      <c r="AI268" s="144" t="s">
        <v>53</v>
      </c>
      <c r="AJ268" s="143">
        <v>2.6190000000000002</v>
      </c>
      <c r="AK268" s="143">
        <v>-84.524000000000001</v>
      </c>
      <c r="AL268" s="141">
        <f t="shared" si="62"/>
        <v>0</v>
      </c>
      <c r="AM268" s="141">
        <f t="shared" si="80"/>
        <v>0</v>
      </c>
      <c r="AN268" s="145">
        <f t="shared" si="63"/>
        <v>0</v>
      </c>
      <c r="AO268" s="141">
        <f t="shared" si="64"/>
        <v>0</v>
      </c>
      <c r="AP268" s="145">
        <f t="shared" si="65"/>
        <v>0</v>
      </c>
      <c r="AQ268" s="146">
        <f t="shared" si="66"/>
        <v>0</v>
      </c>
      <c r="AR268" s="146"/>
      <c r="AS268" s="143"/>
      <c r="AT268" s="147">
        <v>49</v>
      </c>
      <c r="AU268" s="143">
        <v>99</v>
      </c>
      <c r="AV268" s="147">
        <v>250</v>
      </c>
      <c r="AW268" s="147" t="s">
        <v>52</v>
      </c>
      <c r="AX268" s="148">
        <v>1.53125</v>
      </c>
      <c r="AY268" s="149">
        <v>-3.59375</v>
      </c>
      <c r="AZ268" s="141">
        <f t="shared" si="67"/>
        <v>0</v>
      </c>
      <c r="BA268" s="141">
        <f t="shared" si="74"/>
        <v>0</v>
      </c>
      <c r="BB268" s="145">
        <f t="shared" si="68"/>
        <v>0</v>
      </c>
      <c r="BC268" s="141">
        <f t="shared" si="69"/>
        <v>0</v>
      </c>
      <c r="BD268" s="145">
        <f t="shared" si="70"/>
        <v>0</v>
      </c>
      <c r="BE268" s="146">
        <f t="shared" si="71"/>
        <v>0</v>
      </c>
      <c r="BF268" s="146"/>
      <c r="BG268" s="146"/>
      <c r="BH268" s="141">
        <v>300</v>
      </c>
      <c r="BI268" s="143">
        <v>340</v>
      </c>
      <c r="BJ268" s="141">
        <v>150</v>
      </c>
      <c r="BK268" s="141" t="s">
        <v>52</v>
      </c>
      <c r="BL268" s="148">
        <v>2.9090909090909092</v>
      </c>
      <c r="BM268" s="149">
        <v>-125.45454545454544</v>
      </c>
      <c r="BN268" s="141">
        <f t="shared" si="75"/>
        <v>0</v>
      </c>
      <c r="BO268" s="141">
        <f t="shared" si="76"/>
        <v>0</v>
      </c>
      <c r="BP268" s="145">
        <f t="shared" si="77"/>
        <v>0</v>
      </c>
      <c r="BQ268" s="141">
        <f t="shared" si="78"/>
        <v>0</v>
      </c>
      <c r="BR268" s="145">
        <f t="shared" si="79"/>
        <v>0</v>
      </c>
      <c r="BS268" s="146">
        <f t="shared" si="72"/>
        <v>0</v>
      </c>
    </row>
    <row r="269" spans="25:71" x14ac:dyDescent="0.2">
      <c r="Y269" s="154"/>
      <c r="AA269" s="137"/>
      <c r="AB269" s="137"/>
      <c r="AC269" s="137"/>
      <c r="AD269" s="142"/>
      <c r="AE269" s="143">
        <v>180</v>
      </c>
      <c r="AF269" s="143">
        <v>267</v>
      </c>
      <c r="AG269" s="143">
        <v>150</v>
      </c>
      <c r="AH269" s="144" t="s">
        <v>52</v>
      </c>
      <c r="AI269" s="144" t="s">
        <v>53</v>
      </c>
      <c r="AJ269" s="143">
        <v>3</v>
      </c>
      <c r="AK269" s="143">
        <v>-123</v>
      </c>
      <c r="AL269" s="141">
        <f t="shared" si="62"/>
        <v>0</v>
      </c>
      <c r="AM269" s="141">
        <f t="shared" si="80"/>
        <v>0</v>
      </c>
      <c r="AN269" s="145">
        <f t="shared" si="63"/>
        <v>0</v>
      </c>
      <c r="AO269" s="141">
        <f t="shared" si="64"/>
        <v>0</v>
      </c>
      <c r="AP269" s="145">
        <f t="shared" si="65"/>
        <v>0</v>
      </c>
      <c r="AQ269" s="146">
        <f t="shared" si="66"/>
        <v>0</v>
      </c>
      <c r="AR269" s="146"/>
      <c r="AS269" s="143"/>
      <c r="AT269" s="150">
        <v>99</v>
      </c>
      <c r="AU269" s="143">
        <v>198</v>
      </c>
      <c r="AV269" s="147">
        <v>250</v>
      </c>
      <c r="AW269" s="147" t="s">
        <v>52</v>
      </c>
      <c r="AX269" s="148">
        <v>2.4146341463414633</v>
      </c>
      <c r="AY269" s="149">
        <v>-62.780487804878049</v>
      </c>
      <c r="AZ269" s="141">
        <f t="shared" si="67"/>
        <v>0</v>
      </c>
      <c r="BA269" s="141">
        <f t="shared" si="74"/>
        <v>0</v>
      </c>
      <c r="BB269" s="145">
        <f t="shared" si="68"/>
        <v>0</v>
      </c>
      <c r="BC269" s="141">
        <f t="shared" si="69"/>
        <v>0</v>
      </c>
      <c r="BD269" s="145">
        <f t="shared" si="70"/>
        <v>0</v>
      </c>
      <c r="BE269" s="146">
        <f t="shared" si="71"/>
        <v>0</v>
      </c>
      <c r="BF269" s="146"/>
      <c r="BG269" s="146"/>
      <c r="BH269" s="141">
        <v>49</v>
      </c>
      <c r="BI269" s="143">
        <v>100</v>
      </c>
      <c r="BJ269" s="141">
        <v>200</v>
      </c>
      <c r="BK269" s="141" t="s">
        <v>52</v>
      </c>
      <c r="BL269" s="148">
        <v>1.6</v>
      </c>
      <c r="BM269" s="149">
        <v>-7.6</v>
      </c>
      <c r="BN269" s="141">
        <f t="shared" si="75"/>
        <v>0</v>
      </c>
      <c r="BO269" s="141">
        <f t="shared" si="76"/>
        <v>0</v>
      </c>
      <c r="BP269" s="145">
        <f t="shared" si="77"/>
        <v>0</v>
      </c>
      <c r="BQ269" s="141">
        <f t="shared" si="78"/>
        <v>0</v>
      </c>
      <c r="BR269" s="145">
        <f t="shared" si="79"/>
        <v>0</v>
      </c>
      <c r="BS269" s="146">
        <f t="shared" si="72"/>
        <v>0</v>
      </c>
    </row>
    <row r="270" spans="25:71" x14ac:dyDescent="0.2">
      <c r="Y270" s="154"/>
      <c r="AA270" s="137"/>
      <c r="AB270" s="137"/>
      <c r="AC270" s="137"/>
      <c r="AD270" s="142"/>
      <c r="AE270" s="143">
        <v>267</v>
      </c>
      <c r="AF270" s="143">
        <v>339</v>
      </c>
      <c r="AG270" s="143">
        <v>150</v>
      </c>
      <c r="AH270" s="144" t="s">
        <v>52</v>
      </c>
      <c r="AI270" s="144" t="s">
        <v>53</v>
      </c>
      <c r="AJ270" s="143">
        <v>3.4289999999999998</v>
      </c>
      <c r="AK270" s="143">
        <v>-178.71</v>
      </c>
      <c r="AL270" s="141">
        <f t="shared" si="62"/>
        <v>0</v>
      </c>
      <c r="AM270" s="141">
        <f t="shared" si="80"/>
        <v>0</v>
      </c>
      <c r="AN270" s="145">
        <f t="shared" si="63"/>
        <v>0</v>
      </c>
      <c r="AO270" s="141">
        <f t="shared" si="64"/>
        <v>0</v>
      </c>
      <c r="AP270" s="145">
        <f t="shared" si="65"/>
        <v>0</v>
      </c>
      <c r="AQ270" s="146">
        <f t="shared" si="66"/>
        <v>0</v>
      </c>
      <c r="AR270" s="146"/>
      <c r="AS270" s="143"/>
      <c r="AT270" s="150">
        <v>198</v>
      </c>
      <c r="AU270" s="143">
        <v>297</v>
      </c>
      <c r="AV270" s="147">
        <v>250</v>
      </c>
      <c r="AW270" s="147" t="s">
        <v>52</v>
      </c>
      <c r="AX270" s="148">
        <v>3.4137931034482758</v>
      </c>
      <c r="AY270" s="149">
        <v>-170.68965517241378</v>
      </c>
      <c r="AZ270" s="141">
        <f t="shared" si="67"/>
        <v>0</v>
      </c>
      <c r="BA270" s="141">
        <f t="shared" si="74"/>
        <v>0</v>
      </c>
      <c r="BB270" s="145">
        <f t="shared" si="68"/>
        <v>0</v>
      </c>
      <c r="BC270" s="141">
        <f t="shared" si="69"/>
        <v>0</v>
      </c>
      <c r="BD270" s="145">
        <f t="shared" si="70"/>
        <v>0</v>
      </c>
      <c r="BE270" s="146">
        <f t="shared" si="71"/>
        <v>0</v>
      </c>
      <c r="BF270" s="146"/>
      <c r="BG270" s="146"/>
      <c r="BH270" s="141">
        <v>100</v>
      </c>
      <c r="BI270" s="143">
        <v>200</v>
      </c>
      <c r="BJ270" s="141">
        <v>200</v>
      </c>
      <c r="BK270" s="141" t="s">
        <v>52</v>
      </c>
      <c r="BL270" s="148">
        <v>2.7397260273972601</v>
      </c>
      <c r="BM270" s="149">
        <v>-84.246575342465746</v>
      </c>
      <c r="BN270" s="141">
        <f t="shared" si="75"/>
        <v>0</v>
      </c>
      <c r="BO270" s="141">
        <f t="shared" si="76"/>
        <v>0</v>
      </c>
      <c r="BP270" s="145">
        <f t="shared" si="77"/>
        <v>0</v>
      </c>
      <c r="BQ270" s="141">
        <f t="shared" si="78"/>
        <v>0</v>
      </c>
      <c r="BR270" s="145">
        <f t="shared" si="79"/>
        <v>0</v>
      </c>
      <c r="BS270" s="146">
        <f t="shared" si="72"/>
        <v>0</v>
      </c>
    </row>
    <row r="271" spans="25:71" x14ac:dyDescent="0.2">
      <c r="Y271" s="154"/>
      <c r="AA271" s="137"/>
      <c r="AB271" s="137"/>
      <c r="AC271" s="137"/>
      <c r="AD271" s="142"/>
      <c r="AE271" s="143">
        <v>50</v>
      </c>
      <c r="AF271" s="143">
        <v>100</v>
      </c>
      <c r="AG271" s="143">
        <v>200</v>
      </c>
      <c r="AH271" s="144" t="s">
        <v>52</v>
      </c>
      <c r="AI271" s="144" t="s">
        <v>53</v>
      </c>
      <c r="AJ271" s="143">
        <v>1.667</v>
      </c>
      <c r="AK271" s="143">
        <v>-8.3330000000000002</v>
      </c>
      <c r="AL271" s="141">
        <f t="shared" si="62"/>
        <v>0</v>
      </c>
      <c r="AM271" s="141">
        <f t="shared" si="80"/>
        <v>0</v>
      </c>
      <c r="AN271" s="145">
        <f t="shared" si="63"/>
        <v>0</v>
      </c>
      <c r="AO271" s="141">
        <f t="shared" si="64"/>
        <v>0</v>
      </c>
      <c r="AP271" s="145">
        <f t="shared" si="65"/>
        <v>0</v>
      </c>
      <c r="AQ271" s="146">
        <f t="shared" si="66"/>
        <v>0</v>
      </c>
      <c r="AR271" s="146"/>
      <c r="AS271" s="143">
        <v>400</v>
      </c>
      <c r="AT271" s="150">
        <v>297</v>
      </c>
      <c r="AU271" s="143">
        <v>340</v>
      </c>
      <c r="AV271" s="147">
        <v>250</v>
      </c>
      <c r="AW271" s="147" t="s">
        <v>52</v>
      </c>
      <c r="AX271" s="148">
        <v>3.3076923076923075</v>
      </c>
      <c r="AY271" s="149">
        <v>-156.15384615384613</v>
      </c>
      <c r="AZ271" s="141">
        <f t="shared" si="67"/>
        <v>0</v>
      </c>
      <c r="BA271" s="141">
        <f t="shared" si="74"/>
        <v>0</v>
      </c>
      <c r="BB271" s="145">
        <f t="shared" si="68"/>
        <v>0</v>
      </c>
      <c r="BC271" s="141">
        <f t="shared" si="69"/>
        <v>0</v>
      </c>
      <c r="BD271" s="145">
        <f t="shared" si="70"/>
        <v>0</v>
      </c>
      <c r="BE271" s="146">
        <f t="shared" si="71"/>
        <v>0</v>
      </c>
      <c r="BF271" s="146"/>
      <c r="BG271" s="146"/>
      <c r="BH271" s="141">
        <v>200</v>
      </c>
      <c r="BI271" s="143">
        <v>300</v>
      </c>
      <c r="BJ271" s="141">
        <v>200</v>
      </c>
      <c r="BK271" s="141" t="s">
        <v>52</v>
      </c>
      <c r="BL271" s="148">
        <v>3.007518796992481</v>
      </c>
      <c r="BM271" s="149">
        <v>-112.03007518796989</v>
      </c>
      <c r="BN271" s="141">
        <f t="shared" si="75"/>
        <v>0</v>
      </c>
      <c r="BO271" s="141">
        <f t="shared" si="76"/>
        <v>0</v>
      </c>
      <c r="BP271" s="145">
        <f t="shared" si="77"/>
        <v>0</v>
      </c>
      <c r="BQ271" s="141">
        <f t="shared" si="78"/>
        <v>0</v>
      </c>
      <c r="BR271" s="145">
        <f t="shared" si="79"/>
        <v>0</v>
      </c>
      <c r="BS271" s="146">
        <f t="shared" si="72"/>
        <v>0</v>
      </c>
    </row>
    <row r="272" spans="25:71" x14ac:dyDescent="0.2">
      <c r="Y272" s="154"/>
      <c r="AA272" s="137"/>
      <c r="AB272" s="137"/>
      <c r="AC272" s="137"/>
      <c r="AD272" s="142"/>
      <c r="AE272" s="143">
        <v>100</v>
      </c>
      <c r="AF272" s="143">
        <v>120</v>
      </c>
      <c r="AG272" s="143">
        <v>200</v>
      </c>
      <c r="AH272" s="144" t="s">
        <v>52</v>
      </c>
      <c r="AI272" s="144" t="s">
        <v>53</v>
      </c>
      <c r="AJ272" s="143">
        <v>2.5</v>
      </c>
      <c r="AK272" s="143">
        <v>-62.5</v>
      </c>
      <c r="AL272" s="141">
        <f t="shared" si="62"/>
        <v>0</v>
      </c>
      <c r="AM272" s="141">
        <f t="shared" si="80"/>
        <v>0</v>
      </c>
      <c r="AN272" s="145">
        <f t="shared" si="63"/>
        <v>0</v>
      </c>
      <c r="AO272" s="141">
        <f t="shared" si="64"/>
        <v>0</v>
      </c>
      <c r="AP272" s="145">
        <f t="shared" si="65"/>
        <v>0</v>
      </c>
      <c r="AQ272" s="146">
        <f t="shared" si="66"/>
        <v>0</v>
      </c>
      <c r="AR272" s="146"/>
      <c r="AS272" s="143"/>
      <c r="AT272" s="147">
        <v>49</v>
      </c>
      <c r="AU272" s="143">
        <v>95</v>
      </c>
      <c r="AV272" s="147">
        <v>300</v>
      </c>
      <c r="AW272" s="147" t="s">
        <v>52</v>
      </c>
      <c r="AX272" s="148">
        <v>1.5714285714285714</v>
      </c>
      <c r="AY272" s="149">
        <v>3.8571428571428612</v>
      </c>
      <c r="AZ272" s="141">
        <f t="shared" si="67"/>
        <v>0</v>
      </c>
      <c r="BA272" s="141">
        <f t="shared" si="74"/>
        <v>0</v>
      </c>
      <c r="BB272" s="145">
        <f t="shared" si="68"/>
        <v>0</v>
      </c>
      <c r="BC272" s="141">
        <f t="shared" si="69"/>
        <v>0</v>
      </c>
      <c r="BD272" s="145">
        <f t="shared" si="70"/>
        <v>0</v>
      </c>
      <c r="BE272" s="146">
        <f t="shared" si="71"/>
        <v>0</v>
      </c>
      <c r="BF272" s="146"/>
      <c r="BG272" s="146"/>
      <c r="BH272" s="141">
        <v>300</v>
      </c>
      <c r="BI272" s="143">
        <v>340</v>
      </c>
      <c r="BJ272" s="141">
        <v>200</v>
      </c>
      <c r="BK272" s="141" t="s">
        <v>52</v>
      </c>
      <c r="BL272" s="148">
        <v>3.0769230769230771</v>
      </c>
      <c r="BM272" s="149">
        <v>-121.53846153846155</v>
      </c>
      <c r="BN272" s="141">
        <f t="shared" si="75"/>
        <v>0</v>
      </c>
      <c r="BO272" s="141">
        <f t="shared" si="76"/>
        <v>0</v>
      </c>
      <c r="BP272" s="145">
        <f t="shared" si="77"/>
        <v>0</v>
      </c>
      <c r="BQ272" s="141">
        <f t="shared" si="78"/>
        <v>0</v>
      </c>
      <c r="BR272" s="145">
        <f t="shared" si="79"/>
        <v>0</v>
      </c>
      <c r="BS272" s="146">
        <f t="shared" si="72"/>
        <v>0</v>
      </c>
    </row>
    <row r="273" spans="25:71" x14ac:dyDescent="0.2">
      <c r="Y273" s="154"/>
      <c r="AA273" s="137"/>
      <c r="AB273" s="137"/>
      <c r="AC273" s="137"/>
      <c r="AD273" s="142"/>
      <c r="AE273" s="143">
        <v>120</v>
      </c>
      <c r="AF273" s="143">
        <v>140</v>
      </c>
      <c r="AG273" s="143">
        <v>200</v>
      </c>
      <c r="AH273" s="144" t="s">
        <v>52</v>
      </c>
      <c r="AI273" s="144" t="s">
        <v>53</v>
      </c>
      <c r="AJ273" s="143">
        <v>2.8570000000000002</v>
      </c>
      <c r="AK273" s="143">
        <v>-88.570999999999998</v>
      </c>
      <c r="AL273" s="141">
        <f t="shared" si="62"/>
        <v>0</v>
      </c>
      <c r="AM273" s="141">
        <f t="shared" si="80"/>
        <v>0</v>
      </c>
      <c r="AN273" s="145">
        <f t="shared" si="63"/>
        <v>0</v>
      </c>
      <c r="AO273" s="141">
        <f t="shared" si="64"/>
        <v>0</v>
      </c>
      <c r="AP273" s="145">
        <f t="shared" si="65"/>
        <v>0</v>
      </c>
      <c r="AQ273" s="146">
        <f t="shared" si="66"/>
        <v>0</v>
      </c>
      <c r="AR273" s="146"/>
      <c r="AS273" s="143"/>
      <c r="AT273" s="150">
        <v>95</v>
      </c>
      <c r="AU273" s="143">
        <v>204</v>
      </c>
      <c r="AV273" s="147">
        <v>300</v>
      </c>
      <c r="AW273" s="147" t="s">
        <v>52</v>
      </c>
      <c r="AX273" s="148">
        <v>2.4772727272727271</v>
      </c>
      <c r="AY273" s="149">
        <v>-48.681818181818159</v>
      </c>
      <c r="AZ273" s="141">
        <f t="shared" si="67"/>
        <v>0</v>
      </c>
      <c r="BA273" s="141">
        <f t="shared" si="74"/>
        <v>0</v>
      </c>
      <c r="BB273" s="145">
        <f t="shared" si="68"/>
        <v>0</v>
      </c>
      <c r="BC273" s="141">
        <f t="shared" si="69"/>
        <v>0</v>
      </c>
      <c r="BD273" s="145">
        <f t="shared" si="70"/>
        <v>0</v>
      </c>
      <c r="BE273" s="146">
        <f t="shared" si="71"/>
        <v>0</v>
      </c>
      <c r="BF273" s="146"/>
      <c r="BG273" s="146"/>
      <c r="BH273" s="141">
        <v>49</v>
      </c>
      <c r="BI273" s="143">
        <v>100</v>
      </c>
      <c r="BJ273" s="141">
        <v>250</v>
      </c>
      <c r="BK273" s="141" t="s">
        <v>52</v>
      </c>
      <c r="BL273" s="148">
        <v>1.4925373134328359</v>
      </c>
      <c r="BM273" s="149">
        <v>11.194029850746269</v>
      </c>
      <c r="BN273" s="141">
        <f t="shared" si="75"/>
        <v>0</v>
      </c>
      <c r="BO273" s="141">
        <f t="shared" si="76"/>
        <v>0</v>
      </c>
      <c r="BP273" s="145">
        <f t="shared" si="77"/>
        <v>0</v>
      </c>
      <c r="BQ273" s="141">
        <f t="shared" si="78"/>
        <v>0</v>
      </c>
      <c r="BR273" s="145">
        <f t="shared" si="79"/>
        <v>0</v>
      </c>
      <c r="BS273" s="146">
        <f t="shared" si="72"/>
        <v>0</v>
      </c>
    </row>
    <row r="274" spans="25:71" x14ac:dyDescent="0.2">
      <c r="Y274" s="154"/>
      <c r="AA274" s="137"/>
      <c r="AB274" s="137"/>
      <c r="AC274" s="137"/>
      <c r="AD274" s="142"/>
      <c r="AE274" s="143">
        <v>140</v>
      </c>
      <c r="AF274" s="143">
        <v>198</v>
      </c>
      <c r="AG274" s="143">
        <v>200</v>
      </c>
      <c r="AH274" s="144" t="s">
        <v>52</v>
      </c>
      <c r="AI274" s="144" t="s">
        <v>53</v>
      </c>
      <c r="AJ274" s="143">
        <v>2.9</v>
      </c>
      <c r="AK274" s="143">
        <v>-92</v>
      </c>
      <c r="AL274" s="141">
        <f t="shared" si="62"/>
        <v>0</v>
      </c>
      <c r="AM274" s="141">
        <f t="shared" si="80"/>
        <v>0</v>
      </c>
      <c r="AN274" s="145">
        <f t="shared" si="63"/>
        <v>0</v>
      </c>
      <c r="AO274" s="141">
        <f t="shared" si="64"/>
        <v>0</v>
      </c>
      <c r="AP274" s="145">
        <f t="shared" si="65"/>
        <v>0</v>
      </c>
      <c r="AQ274" s="146">
        <f t="shared" si="66"/>
        <v>0</v>
      </c>
      <c r="AR274" s="146"/>
      <c r="AS274" s="143"/>
      <c r="AT274" s="150">
        <v>204</v>
      </c>
      <c r="AU274" s="143">
        <v>302</v>
      </c>
      <c r="AV274" s="147">
        <v>300</v>
      </c>
      <c r="AW274" s="147" t="s">
        <v>52</v>
      </c>
      <c r="AX274" s="148">
        <v>3.5</v>
      </c>
      <c r="AY274" s="149">
        <v>-153</v>
      </c>
      <c r="AZ274" s="141">
        <f t="shared" si="67"/>
        <v>0</v>
      </c>
      <c r="BA274" s="141">
        <f t="shared" si="74"/>
        <v>0</v>
      </c>
      <c r="BB274" s="145">
        <f t="shared" si="68"/>
        <v>0</v>
      </c>
      <c r="BC274" s="141">
        <f t="shared" si="69"/>
        <v>0</v>
      </c>
      <c r="BD274" s="145">
        <f t="shared" si="70"/>
        <v>0</v>
      </c>
      <c r="BE274" s="146">
        <f t="shared" si="71"/>
        <v>0</v>
      </c>
      <c r="BF274" s="146"/>
      <c r="BG274" s="146"/>
      <c r="BH274" s="141">
        <v>100</v>
      </c>
      <c r="BI274" s="143">
        <v>200</v>
      </c>
      <c r="BJ274" s="141">
        <v>250</v>
      </c>
      <c r="BK274" s="141" t="s">
        <v>52</v>
      </c>
      <c r="BL274" s="148">
        <v>2.8368794326241136</v>
      </c>
      <c r="BM274" s="149">
        <v>-68.794326241134769</v>
      </c>
      <c r="BN274" s="141">
        <f t="shared" si="75"/>
        <v>0</v>
      </c>
      <c r="BO274" s="141">
        <f t="shared" si="76"/>
        <v>0</v>
      </c>
      <c r="BP274" s="145">
        <f t="shared" si="77"/>
        <v>0</v>
      </c>
      <c r="BQ274" s="141">
        <f t="shared" si="78"/>
        <v>0</v>
      </c>
      <c r="BR274" s="145">
        <f t="shared" si="79"/>
        <v>0</v>
      </c>
      <c r="BS274" s="146">
        <f t="shared" si="72"/>
        <v>0</v>
      </c>
    </row>
    <row r="275" spans="25:71" x14ac:dyDescent="0.2">
      <c r="Y275" s="154"/>
      <c r="AA275" s="137"/>
      <c r="AB275" s="137"/>
      <c r="AC275" s="137"/>
      <c r="AD275" s="142"/>
      <c r="AE275" s="143">
        <v>198</v>
      </c>
      <c r="AF275" s="143">
        <v>292</v>
      </c>
      <c r="AG275" s="143">
        <v>200</v>
      </c>
      <c r="AH275" s="144" t="s">
        <v>52</v>
      </c>
      <c r="AI275" s="144" t="s">
        <v>53</v>
      </c>
      <c r="AJ275" s="143">
        <v>3.133</v>
      </c>
      <c r="AK275" s="143">
        <v>-115.333</v>
      </c>
      <c r="AL275" s="141">
        <f t="shared" si="62"/>
        <v>0</v>
      </c>
      <c r="AM275" s="141">
        <f t="shared" si="80"/>
        <v>0</v>
      </c>
      <c r="AN275" s="145">
        <f t="shared" si="63"/>
        <v>0</v>
      </c>
      <c r="AO275" s="141">
        <f t="shared" si="64"/>
        <v>0</v>
      </c>
      <c r="AP275" s="145">
        <f t="shared" si="65"/>
        <v>0</v>
      </c>
      <c r="AQ275" s="146">
        <f t="shared" si="66"/>
        <v>0</v>
      </c>
      <c r="AR275" s="146"/>
      <c r="AS275" s="143">
        <v>400</v>
      </c>
      <c r="AT275" s="150">
        <v>302</v>
      </c>
      <c r="AU275" s="143">
        <v>340</v>
      </c>
      <c r="AV275" s="147">
        <v>300</v>
      </c>
      <c r="AW275" s="147" t="s">
        <v>52</v>
      </c>
      <c r="AX275" s="148">
        <v>3.4545454545454546</v>
      </c>
      <c r="AY275" s="149">
        <v>-147.09090909090912</v>
      </c>
      <c r="AZ275" s="141">
        <f t="shared" si="67"/>
        <v>0</v>
      </c>
      <c r="BA275" s="141">
        <f t="shared" si="74"/>
        <v>0</v>
      </c>
      <c r="BB275" s="145">
        <f t="shared" si="68"/>
        <v>0</v>
      </c>
      <c r="BC275" s="141">
        <f t="shared" si="69"/>
        <v>0</v>
      </c>
      <c r="BD275" s="145">
        <f t="shared" si="70"/>
        <v>0</v>
      </c>
      <c r="BE275" s="146">
        <f t="shared" si="71"/>
        <v>0</v>
      </c>
      <c r="BF275" s="146"/>
      <c r="BG275" s="146"/>
      <c r="BH275" s="141">
        <v>200</v>
      </c>
      <c r="BI275" s="143">
        <v>300</v>
      </c>
      <c r="BJ275" s="141">
        <v>250</v>
      </c>
      <c r="BK275" s="141" t="s">
        <v>52</v>
      </c>
      <c r="BL275" s="148">
        <v>3.2</v>
      </c>
      <c r="BM275" s="149">
        <v>-103.2</v>
      </c>
      <c r="BN275" s="141">
        <f t="shared" si="75"/>
        <v>0</v>
      </c>
      <c r="BO275" s="141">
        <f t="shared" si="76"/>
        <v>0</v>
      </c>
      <c r="BP275" s="145">
        <f t="shared" si="77"/>
        <v>0</v>
      </c>
      <c r="BQ275" s="141">
        <f t="shared" si="78"/>
        <v>0</v>
      </c>
      <c r="BR275" s="145">
        <f t="shared" si="79"/>
        <v>0</v>
      </c>
      <c r="BS275" s="146">
        <f t="shared" si="72"/>
        <v>0</v>
      </c>
    </row>
    <row r="276" spans="25:71" x14ac:dyDescent="0.2">
      <c r="Y276" s="154"/>
      <c r="AA276" s="137"/>
      <c r="AB276" s="137"/>
      <c r="AC276" s="137"/>
      <c r="AD276" s="142"/>
      <c r="AE276" s="143">
        <v>292</v>
      </c>
      <c r="AF276" s="143">
        <v>339</v>
      </c>
      <c r="AG276" s="143">
        <v>200</v>
      </c>
      <c r="AH276" s="144" t="s">
        <v>52</v>
      </c>
      <c r="AI276" s="144" t="s">
        <v>53</v>
      </c>
      <c r="AJ276" s="143">
        <v>3.3570000000000002</v>
      </c>
      <c r="AK276" s="143">
        <v>-144.43</v>
      </c>
      <c r="AL276" s="141">
        <f t="shared" si="62"/>
        <v>0</v>
      </c>
      <c r="AM276" s="141">
        <f t="shared" si="80"/>
        <v>0</v>
      </c>
      <c r="AN276" s="145">
        <f t="shared" si="63"/>
        <v>0</v>
      </c>
      <c r="AO276" s="141">
        <f t="shared" si="64"/>
        <v>0</v>
      </c>
      <c r="AP276" s="145">
        <f t="shared" si="65"/>
        <v>0</v>
      </c>
      <c r="AQ276" s="146">
        <f t="shared" si="66"/>
        <v>0</v>
      </c>
      <c r="AR276" s="146"/>
      <c r="AS276" s="143"/>
      <c r="AT276" s="147">
        <v>49</v>
      </c>
      <c r="AU276" s="143">
        <v>106</v>
      </c>
      <c r="AV276" s="147">
        <v>350</v>
      </c>
      <c r="AW276" s="147" t="s">
        <v>52</v>
      </c>
      <c r="AX276" s="148">
        <v>1.6571428571428573</v>
      </c>
      <c r="AY276" s="149">
        <v>14.857142857142854</v>
      </c>
      <c r="AZ276" s="141">
        <f t="shared" si="67"/>
        <v>0</v>
      </c>
      <c r="BA276" s="141">
        <f t="shared" si="74"/>
        <v>0</v>
      </c>
      <c r="BB276" s="145">
        <f t="shared" si="68"/>
        <v>0</v>
      </c>
      <c r="BC276" s="141">
        <f t="shared" si="69"/>
        <v>0</v>
      </c>
      <c r="BD276" s="145">
        <f t="shared" si="70"/>
        <v>0</v>
      </c>
      <c r="BE276" s="146">
        <f t="shared" si="71"/>
        <v>0</v>
      </c>
      <c r="BF276" s="146"/>
      <c r="BG276" s="146">
        <v>400</v>
      </c>
      <c r="BH276" s="141">
        <v>300</v>
      </c>
      <c r="BI276" s="143">
        <v>340</v>
      </c>
      <c r="BJ276" s="141">
        <v>250</v>
      </c>
      <c r="BK276" s="141" t="s">
        <v>52</v>
      </c>
      <c r="BL276" s="148">
        <v>3.0769230769230771</v>
      </c>
      <c r="BM276" s="149">
        <v>-87.692307692307736</v>
      </c>
      <c r="BN276" s="141">
        <f t="shared" si="75"/>
        <v>0</v>
      </c>
      <c r="BO276" s="141">
        <f t="shared" si="76"/>
        <v>0</v>
      </c>
      <c r="BP276" s="145">
        <f t="shared" si="77"/>
        <v>0</v>
      </c>
      <c r="BQ276" s="141">
        <f t="shared" si="78"/>
        <v>0</v>
      </c>
      <c r="BR276" s="145">
        <f t="shared" si="79"/>
        <v>0</v>
      </c>
      <c r="BS276" s="146">
        <f t="shared" si="72"/>
        <v>0</v>
      </c>
    </row>
    <row r="277" spans="25:71" x14ac:dyDescent="0.2">
      <c r="Y277" s="154"/>
      <c r="AA277" s="137"/>
      <c r="AB277" s="137"/>
      <c r="AC277" s="137"/>
      <c r="AD277" s="142"/>
      <c r="AE277" s="143">
        <v>50</v>
      </c>
      <c r="AF277" s="143">
        <v>112</v>
      </c>
      <c r="AG277" s="143">
        <v>250</v>
      </c>
      <c r="AH277" s="144" t="s">
        <v>52</v>
      </c>
      <c r="AI277" s="144" t="s">
        <v>53</v>
      </c>
      <c r="AJ277" s="143">
        <v>1.7709999999999999</v>
      </c>
      <c r="AK277" s="143">
        <v>-3.1429999999999998</v>
      </c>
      <c r="AL277" s="141">
        <f t="shared" si="62"/>
        <v>0</v>
      </c>
      <c r="AM277" s="141">
        <f t="shared" si="80"/>
        <v>0</v>
      </c>
      <c r="AN277" s="145">
        <f t="shared" si="63"/>
        <v>0</v>
      </c>
      <c r="AO277" s="141">
        <f t="shared" si="64"/>
        <v>0</v>
      </c>
      <c r="AP277" s="145">
        <f t="shared" si="65"/>
        <v>0</v>
      </c>
      <c r="AQ277" s="146">
        <f t="shared" si="66"/>
        <v>0</v>
      </c>
      <c r="AR277" s="146"/>
      <c r="AS277" s="143"/>
      <c r="AT277" s="150">
        <v>106</v>
      </c>
      <c r="AU277" s="143">
        <v>200</v>
      </c>
      <c r="AV277" s="147">
        <v>350</v>
      </c>
      <c r="AW277" s="147" t="s">
        <v>52</v>
      </c>
      <c r="AX277" s="148">
        <v>2.5405405405405403</v>
      </c>
      <c r="AY277" s="149">
        <v>-33.729729729729712</v>
      </c>
      <c r="AZ277" s="141">
        <f t="shared" si="67"/>
        <v>0</v>
      </c>
      <c r="BA277" s="141">
        <f t="shared" si="74"/>
        <v>0</v>
      </c>
      <c r="BB277" s="145">
        <f t="shared" si="68"/>
        <v>0</v>
      </c>
      <c r="BC277" s="141">
        <f t="shared" si="69"/>
        <v>0</v>
      </c>
      <c r="BD277" s="145">
        <f t="shared" si="70"/>
        <v>0</v>
      </c>
      <c r="BE277" s="146">
        <f t="shared" si="71"/>
        <v>0</v>
      </c>
      <c r="BF277" s="146"/>
      <c r="BG277" s="146"/>
      <c r="BH277" s="141">
        <v>49</v>
      </c>
      <c r="BI277" s="143">
        <v>100</v>
      </c>
      <c r="BJ277" s="141">
        <v>300</v>
      </c>
      <c r="BK277" s="141" t="s">
        <v>52</v>
      </c>
      <c r="BL277" s="148">
        <v>1.6949152542372881</v>
      </c>
      <c r="BM277" s="149">
        <v>12.711864406779661</v>
      </c>
      <c r="BN277" s="141">
        <f t="shared" si="75"/>
        <v>0</v>
      </c>
      <c r="BO277" s="141">
        <f t="shared" si="76"/>
        <v>0</v>
      </c>
      <c r="BP277" s="145">
        <f t="shared" si="77"/>
        <v>0</v>
      </c>
      <c r="BQ277" s="141">
        <f t="shared" si="78"/>
        <v>0</v>
      </c>
      <c r="BR277" s="145">
        <f t="shared" si="79"/>
        <v>0</v>
      </c>
      <c r="BS277" s="146">
        <f t="shared" si="72"/>
        <v>0</v>
      </c>
    </row>
    <row r="278" spans="25:71" x14ac:dyDescent="0.2">
      <c r="Y278" s="154"/>
      <c r="AA278" s="137"/>
      <c r="AB278" s="137"/>
      <c r="AC278" s="137"/>
      <c r="AD278" s="142"/>
      <c r="AE278" s="143">
        <v>112</v>
      </c>
      <c r="AF278" s="143">
        <v>127</v>
      </c>
      <c r="AG278" s="143">
        <v>250</v>
      </c>
      <c r="AH278" s="144" t="s">
        <v>52</v>
      </c>
      <c r="AI278" s="144" t="s">
        <v>53</v>
      </c>
      <c r="AJ278" s="143">
        <v>3</v>
      </c>
      <c r="AK278" s="143">
        <v>-83</v>
      </c>
      <c r="AL278" s="141">
        <f t="shared" ref="AL278:AL341" si="81">IF(AND(AG278-$D$10&lt;25,$D$10-AG278&lt;=25),1,0)</f>
        <v>0</v>
      </c>
      <c r="AM278" s="141">
        <f t="shared" si="80"/>
        <v>0</v>
      </c>
      <c r="AN278" s="145">
        <f t="shared" ref="AN278:AN341" si="82">($C$10-AK278)/AJ278*AM278*AL278</f>
        <v>0</v>
      </c>
      <c r="AO278" s="141">
        <f t="shared" ref="AO278:AO341" si="83">IF(AND(AG278-$D$10&lt;50,$D$10-AG278&lt;=50),1,0)</f>
        <v>0</v>
      </c>
      <c r="AP278" s="145">
        <f t="shared" ref="AP278:AP341" si="84">($C$10-AK278)/AJ278*AM278*AO278</f>
        <v>0</v>
      </c>
      <c r="AQ278" s="146">
        <f t="shared" ref="AQ278:AQ341" si="85">IF(AND(AG278-$D$10&lt;50,$D$10-AG278&lt;=50),IF($D$10-AG278&lt;=50,ABS(($D$10-AG278)/50*AL278*AM278),0),0)</f>
        <v>0</v>
      </c>
      <c r="AR278" s="146"/>
      <c r="AS278" s="143"/>
      <c r="AT278" s="150">
        <v>200</v>
      </c>
      <c r="AU278" s="143">
        <v>298</v>
      </c>
      <c r="AV278" s="147">
        <v>350</v>
      </c>
      <c r="AW278" s="147" t="s">
        <v>52</v>
      </c>
      <c r="AX278" s="148">
        <v>3.161290322580645</v>
      </c>
      <c r="AY278" s="149">
        <v>-90.838709677419331</v>
      </c>
      <c r="AZ278" s="141">
        <f t="shared" ref="AZ278:AZ341" si="86">IF(AND(AV278-$D$10&lt;25,$D$10-AV278&lt;=25),1,0)</f>
        <v>0</v>
      </c>
      <c r="BA278" s="141">
        <f t="shared" si="74"/>
        <v>0</v>
      </c>
      <c r="BB278" s="145">
        <f t="shared" ref="BB278:BB341" si="87">($C$10-AY278)/AX278*BA278*AZ278</f>
        <v>0</v>
      </c>
      <c r="BC278" s="141">
        <f t="shared" ref="BC278:BC341" si="88">IF(AND(AV278-$D$10&lt;50,$D$10-AV278&lt;=50),1,0)</f>
        <v>0</v>
      </c>
      <c r="BD278" s="145">
        <f t="shared" ref="BD278:BD341" si="89">($C$10-AY278)/AX278*BA278*BC278</f>
        <v>0</v>
      </c>
      <c r="BE278" s="146">
        <f t="shared" ref="BE278:BE341" si="90">IF(AND(AV278-$D$10&lt;50,$D$10-AV278&lt;=50),IF($D$10-AV278&lt;=50,ABS(($D$10-AV278)/50*AZ278*BA278),0),0)</f>
        <v>0</v>
      </c>
      <c r="BF278" s="146"/>
      <c r="BG278" s="146"/>
      <c r="BH278" s="141">
        <v>100</v>
      </c>
      <c r="BI278" s="143">
        <v>200</v>
      </c>
      <c r="BJ278" s="141">
        <v>300</v>
      </c>
      <c r="BK278" s="141" t="s">
        <v>52</v>
      </c>
      <c r="BL278" s="148">
        <v>2.7777777777777777</v>
      </c>
      <c r="BM278" s="149">
        <v>-43.055555555555543</v>
      </c>
      <c r="BN278" s="141">
        <f t="shared" si="75"/>
        <v>0</v>
      </c>
      <c r="BO278" s="141">
        <f t="shared" si="76"/>
        <v>0</v>
      </c>
      <c r="BP278" s="145">
        <f t="shared" si="77"/>
        <v>0</v>
      </c>
      <c r="BQ278" s="141">
        <f t="shared" si="78"/>
        <v>0</v>
      </c>
      <c r="BR278" s="145">
        <f t="shared" si="79"/>
        <v>0</v>
      </c>
      <c r="BS278" s="146">
        <f t="shared" ref="BS278:BS341" si="91">IF(AND(BJ278-$D$10&lt;50,$D$10-BJ278&lt;=50),IF($D$10-BJ278&lt;=50,ABS(($D$10-BJ278)/50*BN278*BO278),0),0)</f>
        <v>0</v>
      </c>
    </row>
    <row r="279" spans="25:71" x14ac:dyDescent="0.2">
      <c r="Y279" s="154"/>
      <c r="AA279" s="137"/>
      <c r="AB279" s="137"/>
      <c r="AC279" s="137"/>
      <c r="AD279" s="142"/>
      <c r="AE279" s="143">
        <v>127</v>
      </c>
      <c r="AF279" s="143">
        <v>180</v>
      </c>
      <c r="AG279" s="143">
        <v>250</v>
      </c>
      <c r="AH279" s="144" t="s">
        <v>52</v>
      </c>
      <c r="AI279" s="144" t="s">
        <v>53</v>
      </c>
      <c r="AJ279" s="143">
        <v>2.65</v>
      </c>
      <c r="AK279" s="143">
        <v>-58.5</v>
      </c>
      <c r="AL279" s="141">
        <f t="shared" si="81"/>
        <v>0</v>
      </c>
      <c r="AM279" s="141">
        <f t="shared" si="80"/>
        <v>0</v>
      </c>
      <c r="AN279" s="145">
        <f t="shared" si="82"/>
        <v>0</v>
      </c>
      <c r="AO279" s="141">
        <f t="shared" si="83"/>
        <v>0</v>
      </c>
      <c r="AP279" s="145">
        <f t="shared" si="84"/>
        <v>0</v>
      </c>
      <c r="AQ279" s="146">
        <f t="shared" si="85"/>
        <v>0</v>
      </c>
      <c r="AR279" s="146"/>
      <c r="AS279" s="143"/>
      <c r="AT279" s="150">
        <v>298</v>
      </c>
      <c r="AU279" s="143">
        <v>340</v>
      </c>
      <c r="AV279" s="147">
        <v>350</v>
      </c>
      <c r="AW279" s="147" t="s">
        <v>52</v>
      </c>
      <c r="AX279" s="148">
        <v>3.5</v>
      </c>
      <c r="AY279" s="149">
        <v>-132.5</v>
      </c>
      <c r="AZ279" s="141">
        <f t="shared" si="86"/>
        <v>0</v>
      </c>
      <c r="BA279" s="141">
        <f t="shared" ref="BA279:BA342" si="92">IF(AND(AND($C$10&gt;AU279,$C$10&lt;AS279),AND($D$10&gt;=250,$D$10&lt;=300)),IF(AND($C$10&gt;AT279,$C$10&lt;=AS279),1,0),IF(AND($C$10&gt;AT279,$C$10&lt;=AU279),1,0))</f>
        <v>0</v>
      </c>
      <c r="BB279" s="145">
        <f t="shared" si="87"/>
        <v>0</v>
      </c>
      <c r="BC279" s="141">
        <f t="shared" si="88"/>
        <v>0</v>
      </c>
      <c r="BD279" s="145">
        <f t="shared" si="89"/>
        <v>0</v>
      </c>
      <c r="BE279" s="146">
        <f t="shared" si="90"/>
        <v>0</v>
      </c>
      <c r="BF279" s="146"/>
      <c r="BG279" s="146"/>
      <c r="BH279" s="141">
        <v>200</v>
      </c>
      <c r="BI279" s="143">
        <v>300</v>
      </c>
      <c r="BJ279" s="141">
        <v>300</v>
      </c>
      <c r="BK279" s="141" t="s">
        <v>52</v>
      </c>
      <c r="BL279" s="148">
        <v>3.5398230088495577</v>
      </c>
      <c r="BM279" s="149">
        <v>-109.73451327433628</v>
      </c>
      <c r="BN279" s="141">
        <f t="shared" ref="BN279:BN342" si="93">IF(AND(BJ279-$D$10&lt;25,$D$10-BJ279&lt;=25),1,0)</f>
        <v>0</v>
      </c>
      <c r="BO279" s="141">
        <f t="shared" ref="BO279:BO342" si="94">IF(AND(AND($C$10&gt;BI279,$C$10&lt;BG279),AND($D$10&gt;=250,$D$10&lt;=300)),IF(AND($C$10&gt;BH279,$C$10&lt;=BG279),1,0),IF(AND($C$10&gt;BH279,$C$10&lt;=BI279),1,0))</f>
        <v>0</v>
      </c>
      <c r="BP279" s="145">
        <f t="shared" ref="BP279:BP342" si="95">($C$10-BM279)/BL279*BO279*BN279</f>
        <v>0</v>
      </c>
      <c r="BQ279" s="141">
        <f t="shared" ref="BQ279:BQ342" si="96">IF(AND(BJ279-$D$10&lt;50,$D$10-BJ279&lt;=50),1,0)</f>
        <v>0</v>
      </c>
      <c r="BR279" s="145">
        <f t="shared" ref="BR279:BR342" si="97">($C$10-BM279)/BL279*BO279*BQ279</f>
        <v>0</v>
      </c>
      <c r="BS279" s="146">
        <f t="shared" si="91"/>
        <v>0</v>
      </c>
    </row>
    <row r="280" spans="25:71" x14ac:dyDescent="0.2">
      <c r="Y280" s="154"/>
      <c r="AA280" s="137"/>
      <c r="AB280" s="137"/>
      <c r="AC280" s="137"/>
      <c r="AD280" s="142">
        <v>400</v>
      </c>
      <c r="AE280" s="143">
        <v>180</v>
      </c>
      <c r="AF280" s="143">
        <v>340</v>
      </c>
      <c r="AG280" s="143">
        <v>250</v>
      </c>
      <c r="AH280" s="144" t="s">
        <v>52</v>
      </c>
      <c r="AI280" s="144" t="s">
        <v>53</v>
      </c>
      <c r="AJ280" s="143">
        <v>3.3125</v>
      </c>
      <c r="AK280" s="143">
        <v>-118.13</v>
      </c>
      <c r="AL280" s="141">
        <f t="shared" si="81"/>
        <v>0</v>
      </c>
      <c r="AM280" s="141">
        <f t="shared" si="80"/>
        <v>0</v>
      </c>
      <c r="AN280" s="145">
        <f t="shared" si="82"/>
        <v>0</v>
      </c>
      <c r="AO280" s="141">
        <f t="shared" si="83"/>
        <v>0</v>
      </c>
      <c r="AP280" s="145">
        <f t="shared" si="84"/>
        <v>0</v>
      </c>
      <c r="AQ280" s="146">
        <f t="shared" si="85"/>
        <v>0</v>
      </c>
      <c r="AR280" s="146"/>
      <c r="AS280" s="143"/>
      <c r="AT280" s="147">
        <v>49</v>
      </c>
      <c r="AU280" s="143">
        <v>101</v>
      </c>
      <c r="AV280" s="147">
        <v>400</v>
      </c>
      <c r="AW280" s="147" t="s">
        <v>52</v>
      </c>
      <c r="AX280" s="148">
        <v>1.7777777777777777</v>
      </c>
      <c r="AY280" s="149">
        <v>21</v>
      </c>
      <c r="AZ280" s="141">
        <f t="shared" si="86"/>
        <v>0</v>
      </c>
      <c r="BA280" s="141">
        <f t="shared" si="92"/>
        <v>0</v>
      </c>
      <c r="BB280" s="145">
        <f t="shared" si="87"/>
        <v>0</v>
      </c>
      <c r="BC280" s="141">
        <f t="shared" si="88"/>
        <v>0</v>
      </c>
      <c r="BD280" s="145">
        <f t="shared" si="89"/>
        <v>0</v>
      </c>
      <c r="BE280" s="146">
        <f t="shared" si="90"/>
        <v>0</v>
      </c>
      <c r="BF280" s="146"/>
      <c r="BG280" s="146">
        <v>400</v>
      </c>
      <c r="BH280" s="141">
        <v>300</v>
      </c>
      <c r="BI280" s="143">
        <v>340</v>
      </c>
      <c r="BJ280" s="141">
        <v>300</v>
      </c>
      <c r="BK280" s="141" t="s">
        <v>52</v>
      </c>
      <c r="BL280" s="148">
        <v>3.5555555555555554</v>
      </c>
      <c r="BM280" s="149">
        <v>-111.55555555555554</v>
      </c>
      <c r="BN280" s="141">
        <f t="shared" si="93"/>
        <v>0</v>
      </c>
      <c r="BO280" s="141">
        <f t="shared" si="94"/>
        <v>0</v>
      </c>
      <c r="BP280" s="145">
        <f t="shared" si="95"/>
        <v>0</v>
      </c>
      <c r="BQ280" s="141">
        <f t="shared" si="96"/>
        <v>0</v>
      </c>
      <c r="BR280" s="145">
        <f t="shared" si="97"/>
        <v>0</v>
      </c>
      <c r="BS280" s="146">
        <f t="shared" si="91"/>
        <v>0</v>
      </c>
    </row>
    <row r="281" spans="25:71" x14ac:dyDescent="0.2">
      <c r="Y281" s="154"/>
      <c r="AA281" s="137"/>
      <c r="AB281" s="137"/>
      <c r="AC281" s="137"/>
      <c r="AD281" s="142"/>
      <c r="AE281" s="143">
        <v>132</v>
      </c>
      <c r="AF281" s="143">
        <v>160</v>
      </c>
      <c r="AG281" s="143">
        <v>300</v>
      </c>
      <c r="AH281" s="144" t="s">
        <v>52</v>
      </c>
      <c r="AI281" s="144" t="s">
        <v>53</v>
      </c>
      <c r="AJ281" s="143">
        <v>2.8</v>
      </c>
      <c r="AK281" s="143">
        <v>-50</v>
      </c>
      <c r="AL281" s="141">
        <f t="shared" si="81"/>
        <v>0</v>
      </c>
      <c r="AM281" s="141">
        <f t="shared" si="80"/>
        <v>0</v>
      </c>
      <c r="AN281" s="145">
        <f t="shared" si="82"/>
        <v>0</v>
      </c>
      <c r="AO281" s="141">
        <f t="shared" si="83"/>
        <v>0</v>
      </c>
      <c r="AP281" s="145">
        <f t="shared" si="84"/>
        <v>0</v>
      </c>
      <c r="AQ281" s="146">
        <f t="shared" si="85"/>
        <v>0</v>
      </c>
      <c r="AR281" s="146"/>
      <c r="AS281" s="143"/>
      <c r="AT281" s="150">
        <v>101</v>
      </c>
      <c r="AU281" s="143">
        <v>195</v>
      </c>
      <c r="AV281" s="147">
        <v>400</v>
      </c>
      <c r="AW281" s="147" t="s">
        <v>52</v>
      </c>
      <c r="AX281" s="148">
        <v>2.6111111111111112</v>
      </c>
      <c r="AY281" s="149">
        <v>-16.5</v>
      </c>
      <c r="AZ281" s="141">
        <f t="shared" si="86"/>
        <v>0</v>
      </c>
      <c r="BA281" s="141">
        <f t="shared" si="92"/>
        <v>0</v>
      </c>
      <c r="BB281" s="145">
        <f t="shared" si="87"/>
        <v>0</v>
      </c>
      <c r="BC281" s="141">
        <f t="shared" si="88"/>
        <v>0</v>
      </c>
      <c r="BD281" s="145">
        <f t="shared" si="89"/>
        <v>0</v>
      </c>
      <c r="BE281" s="146">
        <f t="shared" si="90"/>
        <v>0</v>
      </c>
      <c r="BF281" s="146"/>
      <c r="BG281" s="146"/>
      <c r="BH281" s="141">
        <v>65</v>
      </c>
      <c r="BI281" s="143">
        <v>100</v>
      </c>
      <c r="BJ281" s="141">
        <v>350</v>
      </c>
      <c r="BK281" s="141" t="s">
        <v>52</v>
      </c>
      <c r="BL281" s="148">
        <v>1.2738853503184713</v>
      </c>
      <c r="BM281" s="149">
        <v>42.99363057324841</v>
      </c>
      <c r="BN281" s="141">
        <f t="shared" si="93"/>
        <v>0</v>
      </c>
      <c r="BO281" s="141">
        <f t="shared" si="94"/>
        <v>0</v>
      </c>
      <c r="BP281" s="145">
        <f t="shared" si="95"/>
        <v>0</v>
      </c>
      <c r="BQ281" s="141">
        <f t="shared" si="96"/>
        <v>0</v>
      </c>
      <c r="BR281" s="145">
        <f t="shared" si="97"/>
        <v>0</v>
      </c>
      <c r="BS281" s="146">
        <f t="shared" si="91"/>
        <v>0</v>
      </c>
    </row>
    <row r="282" spans="25:71" x14ac:dyDescent="0.2">
      <c r="Y282" s="154"/>
      <c r="AA282" s="137"/>
      <c r="AB282" s="137"/>
      <c r="AC282" s="137"/>
      <c r="AD282" s="142"/>
      <c r="AE282" s="143">
        <v>160</v>
      </c>
      <c r="AF282" s="143">
        <v>235</v>
      </c>
      <c r="AG282" s="143">
        <v>300</v>
      </c>
      <c r="AH282" s="144" t="s">
        <v>52</v>
      </c>
      <c r="AI282" s="144" t="s">
        <v>53</v>
      </c>
      <c r="AJ282" s="143">
        <v>3</v>
      </c>
      <c r="AK282" s="143">
        <v>-65</v>
      </c>
      <c r="AL282" s="141">
        <f t="shared" si="81"/>
        <v>0</v>
      </c>
      <c r="AM282" s="141">
        <f t="shared" si="80"/>
        <v>0</v>
      </c>
      <c r="AN282" s="145">
        <f t="shared" si="82"/>
        <v>0</v>
      </c>
      <c r="AO282" s="141">
        <f t="shared" si="83"/>
        <v>0</v>
      </c>
      <c r="AP282" s="145">
        <f t="shared" si="84"/>
        <v>0</v>
      </c>
      <c r="AQ282" s="146">
        <f t="shared" si="85"/>
        <v>0</v>
      </c>
      <c r="AR282" s="146"/>
      <c r="AS282" s="143"/>
      <c r="AT282" s="150">
        <v>195</v>
      </c>
      <c r="AU282" s="143">
        <v>294</v>
      </c>
      <c r="AV282" s="147">
        <v>400</v>
      </c>
      <c r="AW282" s="147" t="s">
        <v>52</v>
      </c>
      <c r="AX282" s="148">
        <v>3.09375</v>
      </c>
      <c r="AY282" s="149">
        <v>-55.59375</v>
      </c>
      <c r="AZ282" s="141">
        <f t="shared" si="86"/>
        <v>0</v>
      </c>
      <c r="BA282" s="141">
        <f t="shared" si="92"/>
        <v>0</v>
      </c>
      <c r="BB282" s="145">
        <f t="shared" si="87"/>
        <v>0</v>
      </c>
      <c r="BC282" s="141">
        <f t="shared" si="88"/>
        <v>0</v>
      </c>
      <c r="BD282" s="145">
        <f t="shared" si="89"/>
        <v>0</v>
      </c>
      <c r="BE282" s="146">
        <f t="shared" si="90"/>
        <v>0</v>
      </c>
      <c r="BF282" s="146"/>
      <c r="BG282" s="146"/>
      <c r="BH282" s="141">
        <v>100</v>
      </c>
      <c r="BI282" s="143">
        <v>200</v>
      </c>
      <c r="BJ282" s="141">
        <v>350</v>
      </c>
      <c r="BK282" s="141" t="s">
        <v>52</v>
      </c>
      <c r="BL282" s="148">
        <v>2.7397260273972601</v>
      </c>
      <c r="BM282" s="149">
        <v>-22.602739726027394</v>
      </c>
      <c r="BN282" s="141">
        <f t="shared" si="93"/>
        <v>0</v>
      </c>
      <c r="BO282" s="141">
        <f t="shared" si="94"/>
        <v>0</v>
      </c>
      <c r="BP282" s="145">
        <f t="shared" si="95"/>
        <v>0</v>
      </c>
      <c r="BQ282" s="141">
        <f t="shared" si="96"/>
        <v>0</v>
      </c>
      <c r="BR282" s="145">
        <f t="shared" si="97"/>
        <v>0</v>
      </c>
      <c r="BS282" s="146">
        <f t="shared" si="91"/>
        <v>0</v>
      </c>
    </row>
    <row r="283" spans="25:71" x14ac:dyDescent="0.2">
      <c r="Y283" s="154"/>
      <c r="AA283" s="137"/>
      <c r="AB283" s="137"/>
      <c r="AC283" s="137"/>
      <c r="AD283" s="142"/>
      <c r="AE283" s="143">
        <v>235</v>
      </c>
      <c r="AF283" s="143">
        <v>270</v>
      </c>
      <c r="AG283" s="143">
        <v>300</v>
      </c>
      <c r="AH283" s="144" t="s">
        <v>52</v>
      </c>
      <c r="AI283" s="144" t="s">
        <v>53</v>
      </c>
      <c r="AJ283" s="143">
        <v>3.5</v>
      </c>
      <c r="AK283" s="143">
        <v>-115</v>
      </c>
      <c r="AL283" s="141">
        <f t="shared" si="81"/>
        <v>0</v>
      </c>
      <c r="AM283" s="141">
        <f t="shared" si="80"/>
        <v>0</v>
      </c>
      <c r="AN283" s="145">
        <f t="shared" si="82"/>
        <v>0</v>
      </c>
      <c r="AO283" s="141">
        <f t="shared" si="83"/>
        <v>0</v>
      </c>
      <c r="AP283" s="145">
        <f t="shared" si="84"/>
        <v>0</v>
      </c>
      <c r="AQ283" s="146">
        <f t="shared" si="85"/>
        <v>0</v>
      </c>
      <c r="AR283" s="146"/>
      <c r="AS283" s="143"/>
      <c r="AT283" s="150">
        <v>294</v>
      </c>
      <c r="AU283" s="143">
        <v>340</v>
      </c>
      <c r="AV283" s="147">
        <v>400</v>
      </c>
      <c r="AW283" s="147" t="s">
        <v>52</v>
      </c>
      <c r="AX283" s="148">
        <v>3.2857142857142856</v>
      </c>
      <c r="AY283" s="149">
        <v>-77.285714285714278</v>
      </c>
      <c r="AZ283" s="141">
        <f t="shared" si="86"/>
        <v>0</v>
      </c>
      <c r="BA283" s="141">
        <f t="shared" si="92"/>
        <v>0</v>
      </c>
      <c r="BB283" s="145">
        <f t="shared" si="87"/>
        <v>0</v>
      </c>
      <c r="BC283" s="141">
        <f t="shared" si="88"/>
        <v>0</v>
      </c>
      <c r="BD283" s="145">
        <f t="shared" si="89"/>
        <v>0</v>
      </c>
      <c r="BE283" s="146">
        <f t="shared" si="90"/>
        <v>0</v>
      </c>
      <c r="BF283" s="146"/>
      <c r="BG283" s="146"/>
      <c r="BH283" s="141">
        <v>200</v>
      </c>
      <c r="BI283" s="143">
        <v>300</v>
      </c>
      <c r="BJ283" s="141">
        <v>350</v>
      </c>
      <c r="BK283" s="141" t="s">
        <v>52</v>
      </c>
      <c r="BL283" s="148">
        <v>4.166666666666667</v>
      </c>
      <c r="BM283" s="149">
        <v>-138.54166666666669</v>
      </c>
      <c r="BN283" s="141">
        <f t="shared" si="93"/>
        <v>0</v>
      </c>
      <c r="BO283" s="141">
        <f t="shared" si="94"/>
        <v>0</v>
      </c>
      <c r="BP283" s="145">
        <f t="shared" si="95"/>
        <v>0</v>
      </c>
      <c r="BQ283" s="141">
        <f t="shared" si="96"/>
        <v>0</v>
      </c>
      <c r="BR283" s="145">
        <f t="shared" si="97"/>
        <v>0</v>
      </c>
      <c r="BS283" s="146">
        <f t="shared" si="91"/>
        <v>0</v>
      </c>
    </row>
    <row r="284" spans="25:71" x14ac:dyDescent="0.2">
      <c r="Y284" s="154"/>
      <c r="AA284" s="137"/>
      <c r="AB284" s="137"/>
      <c r="AC284" s="137"/>
      <c r="AD284" s="142">
        <v>400</v>
      </c>
      <c r="AE284" s="143">
        <v>270</v>
      </c>
      <c r="AF284" s="143">
        <v>340</v>
      </c>
      <c r="AG284" s="143">
        <v>300</v>
      </c>
      <c r="AH284" s="144" t="s">
        <v>52</v>
      </c>
      <c r="AI284" s="144" t="s">
        <v>53</v>
      </c>
      <c r="AJ284" s="143">
        <v>4.0590000000000002</v>
      </c>
      <c r="AK284" s="143">
        <v>-176.47</v>
      </c>
      <c r="AL284" s="141">
        <f t="shared" si="81"/>
        <v>0</v>
      </c>
      <c r="AM284" s="141">
        <f t="shared" si="80"/>
        <v>0</v>
      </c>
      <c r="AN284" s="145">
        <f t="shared" si="82"/>
        <v>0</v>
      </c>
      <c r="AO284" s="141">
        <f t="shared" si="83"/>
        <v>0</v>
      </c>
      <c r="AP284" s="145">
        <f t="shared" si="84"/>
        <v>0</v>
      </c>
      <c r="AQ284" s="146">
        <f t="shared" si="85"/>
        <v>0</v>
      </c>
      <c r="AR284" s="146"/>
      <c r="AS284" s="143"/>
      <c r="AT284" s="150">
        <v>98</v>
      </c>
      <c r="AU284" s="143">
        <v>201</v>
      </c>
      <c r="AV284" s="147">
        <v>450</v>
      </c>
      <c r="AW284" s="147" t="s">
        <v>52</v>
      </c>
      <c r="AX284" s="148">
        <v>2.641025641025641</v>
      </c>
      <c r="AY284" s="149">
        <v>-2.3589743589743506</v>
      </c>
      <c r="AZ284" s="141">
        <f t="shared" si="86"/>
        <v>0</v>
      </c>
      <c r="BA284" s="141">
        <f t="shared" si="92"/>
        <v>0</v>
      </c>
      <c r="BB284" s="145">
        <f t="shared" si="87"/>
        <v>0</v>
      </c>
      <c r="BC284" s="141">
        <f t="shared" si="88"/>
        <v>0</v>
      </c>
      <c r="BD284" s="145">
        <f t="shared" si="89"/>
        <v>0</v>
      </c>
      <c r="BE284" s="146">
        <f t="shared" si="90"/>
        <v>0</v>
      </c>
      <c r="BF284" s="146"/>
      <c r="BG284" s="146"/>
      <c r="BH284" s="141">
        <v>300</v>
      </c>
      <c r="BI284" s="143">
        <v>340</v>
      </c>
      <c r="BJ284" s="141">
        <v>350</v>
      </c>
      <c r="BK284" s="141" t="s">
        <v>52</v>
      </c>
      <c r="BL284" s="148">
        <v>4.5714285714285712</v>
      </c>
      <c r="BM284" s="149">
        <v>-181.14285714285711</v>
      </c>
      <c r="BN284" s="141">
        <f t="shared" si="93"/>
        <v>0</v>
      </c>
      <c r="BO284" s="141">
        <f t="shared" si="94"/>
        <v>0</v>
      </c>
      <c r="BP284" s="145">
        <f t="shared" si="95"/>
        <v>0</v>
      </c>
      <c r="BQ284" s="141">
        <f t="shared" si="96"/>
        <v>0</v>
      </c>
      <c r="BR284" s="145">
        <f t="shared" si="97"/>
        <v>0</v>
      </c>
      <c r="BS284" s="146">
        <f t="shared" si="91"/>
        <v>0</v>
      </c>
    </row>
    <row r="285" spans="25:71" x14ac:dyDescent="0.2">
      <c r="Y285" s="154"/>
      <c r="AA285" s="137"/>
      <c r="AB285" s="137"/>
      <c r="AC285" s="137"/>
      <c r="AD285" s="142"/>
      <c r="AE285" s="143">
        <v>158</v>
      </c>
      <c r="AF285" s="143">
        <v>240</v>
      </c>
      <c r="AG285" s="143">
        <v>350</v>
      </c>
      <c r="AH285" s="144" t="s">
        <v>52</v>
      </c>
      <c r="AI285" s="144" t="s">
        <v>53</v>
      </c>
      <c r="AJ285" s="143">
        <v>3.4159999999999999</v>
      </c>
      <c r="AK285" s="143">
        <v>-64.082999999999998</v>
      </c>
      <c r="AL285" s="141">
        <f t="shared" si="81"/>
        <v>0</v>
      </c>
      <c r="AM285" s="141">
        <f t="shared" si="80"/>
        <v>0</v>
      </c>
      <c r="AN285" s="145">
        <f t="shared" si="82"/>
        <v>0</v>
      </c>
      <c r="AO285" s="141">
        <f t="shared" si="83"/>
        <v>0</v>
      </c>
      <c r="AP285" s="145">
        <f t="shared" si="84"/>
        <v>0</v>
      </c>
      <c r="AQ285" s="146">
        <f t="shared" si="85"/>
        <v>0</v>
      </c>
      <c r="AR285" s="146"/>
      <c r="AS285" s="143"/>
      <c r="AT285" s="150">
        <v>201</v>
      </c>
      <c r="AU285" s="143">
        <v>287</v>
      </c>
      <c r="AV285" s="147">
        <v>450</v>
      </c>
      <c r="AW285" s="147" t="s">
        <v>52</v>
      </c>
      <c r="AX285" s="148">
        <v>3.1851851851851851</v>
      </c>
      <c r="AY285" s="149">
        <v>-44.259259259259267</v>
      </c>
      <c r="AZ285" s="141">
        <f t="shared" si="86"/>
        <v>0</v>
      </c>
      <c r="BA285" s="141">
        <f t="shared" si="92"/>
        <v>0</v>
      </c>
      <c r="BB285" s="145">
        <f t="shared" si="87"/>
        <v>0</v>
      </c>
      <c r="BC285" s="141">
        <f t="shared" si="88"/>
        <v>0</v>
      </c>
      <c r="BD285" s="145">
        <f t="shared" si="89"/>
        <v>0</v>
      </c>
      <c r="BE285" s="146">
        <f t="shared" si="90"/>
        <v>0</v>
      </c>
      <c r="BF285" s="146"/>
      <c r="BG285" s="146"/>
      <c r="BH285" s="141">
        <v>99</v>
      </c>
      <c r="BI285" s="143">
        <v>200</v>
      </c>
      <c r="BJ285" s="141">
        <v>400</v>
      </c>
      <c r="BK285" s="141" t="s">
        <v>52</v>
      </c>
      <c r="BL285" s="148">
        <v>1.8867924528301887</v>
      </c>
      <c r="BM285" s="149">
        <v>55.660377358490564</v>
      </c>
      <c r="BN285" s="141">
        <f t="shared" si="93"/>
        <v>0</v>
      </c>
      <c r="BO285" s="141">
        <f t="shared" si="94"/>
        <v>0</v>
      </c>
      <c r="BP285" s="145">
        <f t="shared" si="95"/>
        <v>0</v>
      </c>
      <c r="BQ285" s="141">
        <f t="shared" si="96"/>
        <v>0</v>
      </c>
      <c r="BR285" s="145">
        <f t="shared" si="97"/>
        <v>0</v>
      </c>
      <c r="BS285" s="146">
        <f t="shared" si="91"/>
        <v>0</v>
      </c>
    </row>
    <row r="286" spans="25:71" x14ac:dyDescent="0.2">
      <c r="Y286" s="154"/>
      <c r="AA286" s="137"/>
      <c r="AB286" s="137"/>
      <c r="AC286" s="137"/>
      <c r="AD286" s="142"/>
      <c r="AE286" s="143">
        <v>240</v>
      </c>
      <c r="AF286" s="143">
        <v>278</v>
      </c>
      <c r="AG286" s="143">
        <v>350</v>
      </c>
      <c r="AH286" s="144" t="s">
        <v>52</v>
      </c>
      <c r="AI286" s="144" t="s">
        <v>53</v>
      </c>
      <c r="AJ286" s="143">
        <v>3.4540000000000002</v>
      </c>
      <c r="AK286" s="143">
        <v>-67.453999999999994</v>
      </c>
      <c r="AL286" s="141">
        <f t="shared" si="81"/>
        <v>0</v>
      </c>
      <c r="AM286" s="141">
        <f t="shared" si="80"/>
        <v>0</v>
      </c>
      <c r="AN286" s="145">
        <f t="shared" si="82"/>
        <v>0</v>
      </c>
      <c r="AO286" s="141">
        <f t="shared" si="83"/>
        <v>0</v>
      </c>
      <c r="AP286" s="145">
        <f t="shared" si="84"/>
        <v>0</v>
      </c>
      <c r="AQ286" s="146">
        <f t="shared" si="85"/>
        <v>0</v>
      </c>
      <c r="AR286" s="146"/>
      <c r="AS286" s="143"/>
      <c r="AT286" s="150">
        <v>287</v>
      </c>
      <c r="AU286" s="143">
        <v>340</v>
      </c>
      <c r="AV286" s="147">
        <v>450</v>
      </c>
      <c r="AW286" s="147" t="s">
        <v>52</v>
      </c>
      <c r="AX286" s="148">
        <v>3.3125</v>
      </c>
      <c r="AY286" s="149">
        <v>-57.5</v>
      </c>
      <c r="AZ286" s="141">
        <f t="shared" si="86"/>
        <v>0</v>
      </c>
      <c r="BA286" s="141">
        <f t="shared" si="92"/>
        <v>0</v>
      </c>
      <c r="BB286" s="145">
        <f t="shared" si="87"/>
        <v>0</v>
      </c>
      <c r="BC286" s="141">
        <f t="shared" si="88"/>
        <v>0</v>
      </c>
      <c r="BD286" s="145">
        <f t="shared" si="89"/>
        <v>0</v>
      </c>
      <c r="BE286" s="146">
        <f t="shared" si="90"/>
        <v>0</v>
      </c>
      <c r="BF286" s="146"/>
      <c r="BG286" s="146"/>
      <c r="BH286" s="141">
        <v>200</v>
      </c>
      <c r="BI286" s="143">
        <v>300</v>
      </c>
      <c r="BJ286" s="141">
        <v>400</v>
      </c>
      <c r="BK286" s="141" t="s">
        <v>52</v>
      </c>
      <c r="BL286" s="148">
        <v>3.5087719298245612</v>
      </c>
      <c r="BM286" s="149">
        <v>-68.421052631578959</v>
      </c>
      <c r="BN286" s="141">
        <f t="shared" si="93"/>
        <v>0</v>
      </c>
      <c r="BO286" s="141">
        <f t="shared" si="94"/>
        <v>0</v>
      </c>
      <c r="BP286" s="145">
        <f t="shared" si="95"/>
        <v>0</v>
      </c>
      <c r="BQ286" s="141">
        <f t="shared" si="96"/>
        <v>0</v>
      </c>
      <c r="BR286" s="145">
        <f t="shared" si="97"/>
        <v>0</v>
      </c>
      <c r="BS286" s="146">
        <f t="shared" si="91"/>
        <v>0</v>
      </c>
    </row>
    <row r="287" spans="25:71" x14ac:dyDescent="0.2">
      <c r="Y287" s="154"/>
      <c r="AA287" s="137"/>
      <c r="AB287" s="137"/>
      <c r="AC287" s="137"/>
      <c r="AD287" s="142"/>
      <c r="AE287" s="143">
        <v>278</v>
      </c>
      <c r="AF287" s="143">
        <v>339</v>
      </c>
      <c r="AG287" s="143">
        <v>350</v>
      </c>
      <c r="AH287" s="144" t="s">
        <v>52</v>
      </c>
      <c r="AI287" s="144" t="s">
        <v>53</v>
      </c>
      <c r="AJ287" s="143">
        <v>4.0670000000000002</v>
      </c>
      <c r="AK287" s="143">
        <v>-128.66999999999999</v>
      </c>
      <c r="AL287" s="141">
        <f t="shared" si="81"/>
        <v>0</v>
      </c>
      <c r="AM287" s="141">
        <f t="shared" si="80"/>
        <v>0</v>
      </c>
      <c r="AN287" s="145">
        <f t="shared" si="82"/>
        <v>0</v>
      </c>
      <c r="AO287" s="141">
        <f t="shared" si="83"/>
        <v>0</v>
      </c>
      <c r="AP287" s="145">
        <f t="shared" si="84"/>
        <v>0</v>
      </c>
      <c r="AQ287" s="146">
        <f t="shared" si="85"/>
        <v>0</v>
      </c>
      <c r="AR287" s="146"/>
      <c r="AS287" s="143"/>
      <c r="AT287" s="150">
        <v>100</v>
      </c>
      <c r="AU287" s="143">
        <v>197</v>
      </c>
      <c r="AV287" s="147">
        <v>500</v>
      </c>
      <c r="AW287" s="147" t="s">
        <v>52</v>
      </c>
      <c r="AX287" s="148">
        <v>2.6944444444444446</v>
      </c>
      <c r="AY287" s="149">
        <v>16.472222222222214</v>
      </c>
      <c r="AZ287" s="141">
        <f t="shared" si="86"/>
        <v>0</v>
      </c>
      <c r="BA287" s="141">
        <f t="shared" si="92"/>
        <v>0</v>
      </c>
      <c r="BB287" s="145">
        <f t="shared" si="87"/>
        <v>0</v>
      </c>
      <c r="BC287" s="141">
        <f t="shared" si="88"/>
        <v>0</v>
      </c>
      <c r="BD287" s="145">
        <f t="shared" si="89"/>
        <v>0</v>
      </c>
      <c r="BE287" s="146">
        <f t="shared" si="90"/>
        <v>0</v>
      </c>
      <c r="BF287" s="146"/>
      <c r="BG287" s="146"/>
      <c r="BH287" s="141">
        <v>300</v>
      </c>
      <c r="BI287" s="143">
        <v>340</v>
      </c>
      <c r="BJ287" s="141">
        <v>400</v>
      </c>
      <c r="BK287" s="141" t="s">
        <v>52</v>
      </c>
      <c r="BL287" s="148">
        <v>4</v>
      </c>
      <c r="BM287" s="149">
        <v>-120</v>
      </c>
      <c r="BN287" s="141">
        <f t="shared" si="93"/>
        <v>0</v>
      </c>
      <c r="BO287" s="141">
        <f t="shared" si="94"/>
        <v>0</v>
      </c>
      <c r="BP287" s="145">
        <f t="shared" si="95"/>
        <v>0</v>
      </c>
      <c r="BQ287" s="141">
        <f t="shared" si="96"/>
        <v>0</v>
      </c>
      <c r="BR287" s="145">
        <f t="shared" si="97"/>
        <v>0</v>
      </c>
      <c r="BS287" s="146">
        <f t="shared" si="91"/>
        <v>0</v>
      </c>
    </row>
    <row r="288" spans="25:71" x14ac:dyDescent="0.2">
      <c r="Y288" s="154"/>
      <c r="AA288" s="137"/>
      <c r="AB288" s="137"/>
      <c r="AC288" s="137"/>
      <c r="AD288" s="142"/>
      <c r="AE288" s="143">
        <v>188</v>
      </c>
      <c r="AF288" s="143">
        <v>237</v>
      </c>
      <c r="AG288" s="143">
        <v>400</v>
      </c>
      <c r="AH288" s="144" t="s">
        <v>52</v>
      </c>
      <c r="AI288" s="144" t="s">
        <v>53</v>
      </c>
      <c r="AJ288" s="143">
        <v>3.266</v>
      </c>
      <c r="AK288" s="143">
        <v>-24.332999999999998</v>
      </c>
      <c r="AL288" s="141">
        <f t="shared" si="81"/>
        <v>0</v>
      </c>
      <c r="AM288" s="141">
        <f t="shared" si="80"/>
        <v>0</v>
      </c>
      <c r="AN288" s="145">
        <f t="shared" si="82"/>
        <v>0</v>
      </c>
      <c r="AO288" s="141">
        <f t="shared" si="83"/>
        <v>0</v>
      </c>
      <c r="AP288" s="145">
        <f t="shared" si="84"/>
        <v>0</v>
      </c>
      <c r="AQ288" s="146">
        <f t="shared" si="85"/>
        <v>0</v>
      </c>
      <c r="AR288" s="146"/>
      <c r="AS288" s="143"/>
      <c r="AT288" s="150">
        <v>197</v>
      </c>
      <c r="AU288" s="143">
        <v>258</v>
      </c>
      <c r="AV288" s="147">
        <v>500</v>
      </c>
      <c r="AW288" s="147" t="s">
        <v>52</v>
      </c>
      <c r="AX288" s="148">
        <v>3.2105263157894739</v>
      </c>
      <c r="AY288" s="149">
        <v>-18.10526315789474</v>
      </c>
      <c r="AZ288" s="141">
        <f t="shared" si="86"/>
        <v>0</v>
      </c>
      <c r="BA288" s="141">
        <f t="shared" si="92"/>
        <v>0</v>
      </c>
      <c r="BB288" s="145">
        <f t="shared" si="87"/>
        <v>0</v>
      </c>
      <c r="BC288" s="141">
        <f t="shared" si="88"/>
        <v>0</v>
      </c>
      <c r="BD288" s="145">
        <f t="shared" si="89"/>
        <v>0</v>
      </c>
      <c r="BE288" s="146">
        <f t="shared" si="90"/>
        <v>0</v>
      </c>
      <c r="BF288" s="146"/>
      <c r="BG288" s="146"/>
      <c r="BH288" s="141">
        <v>100</v>
      </c>
      <c r="BI288" s="143">
        <v>200</v>
      </c>
      <c r="BJ288" s="141">
        <v>450</v>
      </c>
      <c r="BK288" s="141" t="s">
        <v>52</v>
      </c>
      <c r="BL288" s="148">
        <v>2</v>
      </c>
      <c r="BM288" s="149">
        <v>64</v>
      </c>
      <c r="BN288" s="141">
        <f t="shared" si="93"/>
        <v>0</v>
      </c>
      <c r="BO288" s="141">
        <f t="shared" si="94"/>
        <v>0</v>
      </c>
      <c r="BP288" s="145">
        <f t="shared" si="95"/>
        <v>0</v>
      </c>
      <c r="BQ288" s="141">
        <f t="shared" si="96"/>
        <v>0</v>
      </c>
      <c r="BR288" s="145">
        <f t="shared" si="97"/>
        <v>0</v>
      </c>
      <c r="BS288" s="146">
        <f t="shared" si="91"/>
        <v>0</v>
      </c>
    </row>
    <row r="289" spans="25:71" x14ac:dyDescent="0.2">
      <c r="Y289" s="154"/>
      <c r="AA289" s="137"/>
      <c r="AB289" s="137"/>
      <c r="AC289" s="137"/>
      <c r="AD289" s="142"/>
      <c r="AE289" s="143">
        <v>237</v>
      </c>
      <c r="AF289" s="143">
        <v>339</v>
      </c>
      <c r="AG289" s="143">
        <v>400</v>
      </c>
      <c r="AH289" s="144" t="s">
        <v>52</v>
      </c>
      <c r="AI289" s="144" t="s">
        <v>53</v>
      </c>
      <c r="AJ289" s="143">
        <v>3.6429999999999998</v>
      </c>
      <c r="AK289" s="143">
        <v>-54.429000000000002</v>
      </c>
      <c r="AL289" s="141">
        <f t="shared" si="81"/>
        <v>0</v>
      </c>
      <c r="AM289" s="141">
        <f t="shared" si="80"/>
        <v>0</v>
      </c>
      <c r="AN289" s="145">
        <f t="shared" si="82"/>
        <v>0</v>
      </c>
      <c r="AO289" s="141">
        <f t="shared" si="83"/>
        <v>0</v>
      </c>
      <c r="AP289" s="145">
        <f t="shared" si="84"/>
        <v>0</v>
      </c>
      <c r="AQ289" s="146">
        <f t="shared" si="85"/>
        <v>0</v>
      </c>
      <c r="AR289" s="146"/>
      <c r="AS289" s="143"/>
      <c r="AT289" s="150">
        <v>258</v>
      </c>
      <c r="AU289" s="143">
        <v>340</v>
      </c>
      <c r="AV289" s="147">
        <v>500</v>
      </c>
      <c r="AW289" s="147" t="s">
        <v>52</v>
      </c>
      <c r="AX289" s="148">
        <v>3.28</v>
      </c>
      <c r="AY289" s="149">
        <v>-24.08</v>
      </c>
      <c r="AZ289" s="141">
        <f t="shared" si="86"/>
        <v>0</v>
      </c>
      <c r="BA289" s="141">
        <f t="shared" si="92"/>
        <v>0</v>
      </c>
      <c r="BB289" s="145">
        <f t="shared" si="87"/>
        <v>0</v>
      </c>
      <c r="BC289" s="141">
        <f t="shared" si="88"/>
        <v>0</v>
      </c>
      <c r="BD289" s="145">
        <f t="shared" si="89"/>
        <v>0</v>
      </c>
      <c r="BE289" s="146">
        <f t="shared" si="90"/>
        <v>0</v>
      </c>
      <c r="BF289" s="146"/>
      <c r="BG289" s="146"/>
      <c r="BH289" s="141">
        <v>200</v>
      </c>
      <c r="BI289" s="143">
        <v>300</v>
      </c>
      <c r="BJ289" s="141">
        <v>450</v>
      </c>
      <c r="BK289" s="141" t="s">
        <v>52</v>
      </c>
      <c r="BL289" s="148">
        <v>3.7037037037037037</v>
      </c>
      <c r="BM289" s="149">
        <v>-51.851851851851848</v>
      </c>
      <c r="BN289" s="141">
        <f t="shared" si="93"/>
        <v>0</v>
      </c>
      <c r="BO289" s="141">
        <f t="shared" si="94"/>
        <v>0</v>
      </c>
      <c r="BP289" s="145">
        <f t="shared" si="95"/>
        <v>0</v>
      </c>
      <c r="BQ289" s="141">
        <f t="shared" si="96"/>
        <v>0</v>
      </c>
      <c r="BR289" s="145">
        <f t="shared" si="97"/>
        <v>0</v>
      </c>
      <c r="BS289" s="146">
        <f t="shared" si="91"/>
        <v>0</v>
      </c>
    </row>
    <row r="290" spans="25:71" x14ac:dyDescent="0.2">
      <c r="Y290" s="154"/>
      <c r="AA290" s="137"/>
      <c r="AB290" s="137"/>
      <c r="AC290" s="137"/>
      <c r="AD290" s="142"/>
      <c r="AE290" s="143">
        <v>185</v>
      </c>
      <c r="AF290" s="143">
        <v>200</v>
      </c>
      <c r="AG290" s="143">
        <v>450</v>
      </c>
      <c r="AH290" s="144" t="s">
        <v>52</v>
      </c>
      <c r="AI290" s="144" t="s">
        <v>53</v>
      </c>
      <c r="AJ290" s="143">
        <v>3</v>
      </c>
      <c r="AK290" s="143">
        <v>-10</v>
      </c>
      <c r="AL290" s="141">
        <f t="shared" si="81"/>
        <v>0</v>
      </c>
      <c r="AM290" s="141">
        <f t="shared" si="80"/>
        <v>0</v>
      </c>
      <c r="AN290" s="145">
        <f t="shared" si="82"/>
        <v>0</v>
      </c>
      <c r="AO290" s="141">
        <f t="shared" si="83"/>
        <v>0</v>
      </c>
      <c r="AP290" s="145">
        <f t="shared" si="84"/>
        <v>0</v>
      </c>
      <c r="AQ290" s="146">
        <f t="shared" si="85"/>
        <v>0</v>
      </c>
      <c r="AR290" s="146"/>
      <c r="AS290" s="143"/>
      <c r="AT290" s="147">
        <v>49</v>
      </c>
      <c r="AU290" s="143">
        <v>107</v>
      </c>
      <c r="AV290" s="147">
        <v>50</v>
      </c>
      <c r="AW290" s="147" t="s">
        <v>54</v>
      </c>
      <c r="AX290" s="148">
        <v>1.1632653061224489</v>
      </c>
      <c r="AY290" s="149">
        <v>-7</v>
      </c>
      <c r="AZ290" s="141">
        <f t="shared" si="86"/>
        <v>0</v>
      </c>
      <c r="BA290" s="141">
        <f t="shared" si="92"/>
        <v>0</v>
      </c>
      <c r="BB290" s="145">
        <f t="shared" si="87"/>
        <v>0</v>
      </c>
      <c r="BC290" s="141">
        <f t="shared" si="88"/>
        <v>0</v>
      </c>
      <c r="BD290" s="145">
        <f t="shared" si="89"/>
        <v>0</v>
      </c>
      <c r="BE290" s="146">
        <f t="shared" si="90"/>
        <v>0</v>
      </c>
      <c r="BF290" s="146"/>
      <c r="BG290" s="146"/>
      <c r="BH290" s="141">
        <v>300</v>
      </c>
      <c r="BI290" s="143">
        <v>340</v>
      </c>
      <c r="BJ290" s="141">
        <v>450</v>
      </c>
      <c r="BK290" s="141" t="s">
        <v>52</v>
      </c>
      <c r="BL290" s="148">
        <v>5</v>
      </c>
      <c r="BM290" s="149">
        <v>-175</v>
      </c>
      <c r="BN290" s="141">
        <f t="shared" si="93"/>
        <v>0</v>
      </c>
      <c r="BO290" s="141">
        <f t="shared" si="94"/>
        <v>0</v>
      </c>
      <c r="BP290" s="145">
        <f t="shared" si="95"/>
        <v>0</v>
      </c>
      <c r="BQ290" s="141">
        <f t="shared" si="96"/>
        <v>0</v>
      </c>
      <c r="BR290" s="145">
        <f t="shared" si="97"/>
        <v>0</v>
      </c>
      <c r="BS290" s="146">
        <f t="shared" si="91"/>
        <v>0</v>
      </c>
    </row>
    <row r="291" spans="25:71" x14ac:dyDescent="0.2">
      <c r="Y291" s="154"/>
      <c r="AA291" s="137"/>
      <c r="AB291" s="137"/>
      <c r="AC291" s="137"/>
      <c r="AD291" s="142"/>
      <c r="AE291" s="143">
        <v>200</v>
      </c>
      <c r="AF291" s="143">
        <v>339</v>
      </c>
      <c r="AG291" s="143">
        <v>450</v>
      </c>
      <c r="AH291" s="144" t="s">
        <v>52</v>
      </c>
      <c r="AI291" s="144" t="s">
        <v>53</v>
      </c>
      <c r="AJ291" s="143">
        <v>3.7570000000000001</v>
      </c>
      <c r="AK291" s="143">
        <v>-62.972999999999999</v>
      </c>
      <c r="AL291" s="141">
        <f t="shared" si="81"/>
        <v>0</v>
      </c>
      <c r="AM291" s="141">
        <f t="shared" si="80"/>
        <v>0</v>
      </c>
      <c r="AN291" s="145">
        <f t="shared" si="82"/>
        <v>0</v>
      </c>
      <c r="AO291" s="141">
        <f t="shared" si="83"/>
        <v>0</v>
      </c>
      <c r="AP291" s="145">
        <f t="shared" si="84"/>
        <v>0</v>
      </c>
      <c r="AQ291" s="146">
        <f t="shared" si="85"/>
        <v>0</v>
      </c>
      <c r="AR291" s="146"/>
      <c r="AS291" s="143"/>
      <c r="AT291" s="150">
        <v>107</v>
      </c>
      <c r="AU291" s="143">
        <v>205</v>
      </c>
      <c r="AV291" s="147">
        <v>50</v>
      </c>
      <c r="AW291" s="147" t="s">
        <v>54</v>
      </c>
      <c r="AX291" s="148">
        <v>2.3902439024390243</v>
      </c>
      <c r="AY291" s="149">
        <v>-127.24390243902437</v>
      </c>
      <c r="AZ291" s="141">
        <f t="shared" si="86"/>
        <v>0</v>
      </c>
      <c r="BA291" s="141">
        <f t="shared" si="92"/>
        <v>0</v>
      </c>
      <c r="BB291" s="145">
        <f t="shared" si="87"/>
        <v>0</v>
      </c>
      <c r="BC291" s="141">
        <f t="shared" si="88"/>
        <v>0</v>
      </c>
      <c r="BD291" s="145">
        <f t="shared" si="89"/>
        <v>0</v>
      </c>
      <c r="BE291" s="146">
        <f t="shared" si="90"/>
        <v>0</v>
      </c>
      <c r="BF291" s="146"/>
      <c r="BG291" s="146"/>
      <c r="BH291" s="141">
        <v>120</v>
      </c>
      <c r="BI291" s="143">
        <v>200</v>
      </c>
      <c r="BJ291" s="141">
        <v>500</v>
      </c>
      <c r="BK291" s="141" t="s">
        <v>52</v>
      </c>
      <c r="BL291" s="148">
        <v>2.5316455696202533</v>
      </c>
      <c r="BM291" s="149">
        <v>69.620253164556956</v>
      </c>
      <c r="BN291" s="141">
        <f t="shared" si="93"/>
        <v>0</v>
      </c>
      <c r="BO291" s="141">
        <f t="shared" si="94"/>
        <v>0</v>
      </c>
      <c r="BP291" s="145">
        <f t="shared" si="95"/>
        <v>0</v>
      </c>
      <c r="BQ291" s="141">
        <f t="shared" si="96"/>
        <v>0</v>
      </c>
      <c r="BR291" s="145">
        <f t="shared" si="97"/>
        <v>0</v>
      </c>
      <c r="BS291" s="146">
        <f t="shared" si="91"/>
        <v>0</v>
      </c>
    </row>
    <row r="292" spans="25:71" x14ac:dyDescent="0.2">
      <c r="Y292" s="154"/>
      <c r="AA292" s="137"/>
      <c r="AB292" s="137"/>
      <c r="AC292" s="137"/>
      <c r="AD292" s="142"/>
      <c r="AE292" s="143">
        <v>208</v>
      </c>
      <c r="AF292" s="143">
        <v>250</v>
      </c>
      <c r="AG292" s="143">
        <v>500</v>
      </c>
      <c r="AH292" s="144" t="s">
        <v>52</v>
      </c>
      <c r="AI292" s="144" t="s">
        <v>53</v>
      </c>
      <c r="AJ292" s="143">
        <v>4.2</v>
      </c>
      <c r="AK292" s="143">
        <v>-65</v>
      </c>
      <c r="AL292" s="141">
        <f t="shared" si="81"/>
        <v>0</v>
      </c>
      <c r="AM292" s="141">
        <f t="shared" si="80"/>
        <v>0</v>
      </c>
      <c r="AN292" s="145">
        <f t="shared" si="82"/>
        <v>0</v>
      </c>
      <c r="AO292" s="141">
        <f t="shared" si="83"/>
        <v>0</v>
      </c>
      <c r="AP292" s="145">
        <f t="shared" si="84"/>
        <v>0</v>
      </c>
      <c r="AQ292" s="146">
        <f t="shared" si="85"/>
        <v>0</v>
      </c>
      <c r="AR292" s="146"/>
      <c r="AS292" s="143"/>
      <c r="AT292" s="150">
        <v>205</v>
      </c>
      <c r="AU292" s="143">
        <v>287</v>
      </c>
      <c r="AV292" s="147">
        <v>50</v>
      </c>
      <c r="AW292" s="147" t="s">
        <v>54</v>
      </c>
      <c r="AX292" s="148">
        <v>3.7272727272727271</v>
      </c>
      <c r="AY292" s="149">
        <v>-313.09090909090901</v>
      </c>
      <c r="AZ292" s="141">
        <f t="shared" si="86"/>
        <v>0</v>
      </c>
      <c r="BA292" s="141">
        <f t="shared" si="92"/>
        <v>0</v>
      </c>
      <c r="BB292" s="145">
        <f t="shared" si="87"/>
        <v>0</v>
      </c>
      <c r="BC292" s="141">
        <f t="shared" si="88"/>
        <v>0</v>
      </c>
      <c r="BD292" s="145">
        <f t="shared" si="89"/>
        <v>0</v>
      </c>
      <c r="BE292" s="146">
        <f t="shared" si="90"/>
        <v>0</v>
      </c>
      <c r="BF292" s="146"/>
      <c r="BG292" s="146"/>
      <c r="BH292" s="141">
        <v>200</v>
      </c>
      <c r="BI292" s="143">
        <v>300</v>
      </c>
      <c r="BJ292" s="141">
        <v>500</v>
      </c>
      <c r="BK292" s="141" t="s">
        <v>52</v>
      </c>
      <c r="BL292" s="148">
        <v>3.3898305084745761</v>
      </c>
      <c r="BM292" s="149">
        <v>25.423728813559336</v>
      </c>
      <c r="BN292" s="141">
        <f t="shared" si="93"/>
        <v>0</v>
      </c>
      <c r="BO292" s="141">
        <f t="shared" si="94"/>
        <v>0</v>
      </c>
      <c r="BP292" s="145">
        <f t="shared" si="95"/>
        <v>0</v>
      </c>
      <c r="BQ292" s="141">
        <f t="shared" si="96"/>
        <v>0</v>
      </c>
      <c r="BR292" s="145">
        <f t="shared" si="97"/>
        <v>0</v>
      </c>
      <c r="BS292" s="146">
        <f t="shared" si="91"/>
        <v>0</v>
      </c>
    </row>
    <row r="293" spans="25:71" x14ac:dyDescent="0.2">
      <c r="Y293" s="154"/>
      <c r="AA293" s="137"/>
      <c r="AB293" s="137"/>
      <c r="AC293" s="137"/>
      <c r="AD293" s="142"/>
      <c r="AE293" s="143">
        <v>250</v>
      </c>
      <c r="AF293" s="143">
        <v>320</v>
      </c>
      <c r="AG293" s="143">
        <v>500</v>
      </c>
      <c r="AH293" s="144" t="s">
        <v>52</v>
      </c>
      <c r="AI293" s="144" t="s">
        <v>53</v>
      </c>
      <c r="AJ293" s="143">
        <v>4.6660000000000004</v>
      </c>
      <c r="AK293" s="143">
        <v>-100</v>
      </c>
      <c r="AL293" s="141">
        <f t="shared" si="81"/>
        <v>0</v>
      </c>
      <c r="AM293" s="141">
        <f t="shared" si="80"/>
        <v>0</v>
      </c>
      <c r="AN293" s="145">
        <f t="shared" si="82"/>
        <v>0</v>
      </c>
      <c r="AO293" s="141">
        <f t="shared" si="83"/>
        <v>0</v>
      </c>
      <c r="AP293" s="145">
        <f t="shared" si="84"/>
        <v>0</v>
      </c>
      <c r="AQ293" s="146">
        <f t="shared" si="85"/>
        <v>0</v>
      </c>
      <c r="AR293" s="146"/>
      <c r="AS293" s="143"/>
      <c r="AT293" s="150">
        <v>287</v>
      </c>
      <c r="AU293" s="143">
        <v>330</v>
      </c>
      <c r="AV293" s="147">
        <v>50</v>
      </c>
      <c r="AW293" s="147" t="s">
        <v>54</v>
      </c>
      <c r="AX293" s="148">
        <v>3.875</v>
      </c>
      <c r="AY293" s="149">
        <v>-336.875</v>
      </c>
      <c r="AZ293" s="141">
        <f t="shared" si="86"/>
        <v>0</v>
      </c>
      <c r="BA293" s="141">
        <f t="shared" si="92"/>
        <v>0</v>
      </c>
      <c r="BB293" s="145">
        <f t="shared" si="87"/>
        <v>0</v>
      </c>
      <c r="BC293" s="141">
        <f t="shared" si="88"/>
        <v>0</v>
      </c>
      <c r="BD293" s="145">
        <f t="shared" si="89"/>
        <v>0</v>
      </c>
      <c r="BE293" s="146">
        <f t="shared" si="90"/>
        <v>0</v>
      </c>
      <c r="BF293" s="146"/>
      <c r="BG293" s="146"/>
      <c r="BH293" s="141">
        <v>300</v>
      </c>
      <c r="BI293" s="143">
        <v>340</v>
      </c>
      <c r="BJ293" s="141">
        <v>500</v>
      </c>
      <c r="BK293" s="141" t="s">
        <v>52</v>
      </c>
      <c r="BL293" s="148">
        <v>3.6363636363636362</v>
      </c>
      <c r="BM293" s="149">
        <v>5.454545454545439</v>
      </c>
      <c r="BN293" s="141">
        <f t="shared" si="93"/>
        <v>0</v>
      </c>
      <c r="BO293" s="141">
        <f t="shared" si="94"/>
        <v>0</v>
      </c>
      <c r="BP293" s="145">
        <f t="shared" si="95"/>
        <v>0</v>
      </c>
      <c r="BQ293" s="141">
        <f t="shared" si="96"/>
        <v>0</v>
      </c>
      <c r="BR293" s="145">
        <f t="shared" si="97"/>
        <v>0</v>
      </c>
      <c r="BS293" s="146">
        <f t="shared" si="91"/>
        <v>0</v>
      </c>
    </row>
    <row r="294" spans="25:71" x14ac:dyDescent="0.2">
      <c r="Y294" s="154"/>
      <c r="AA294" s="137"/>
      <c r="AB294" s="137"/>
      <c r="AC294" s="137"/>
      <c r="AD294" s="142"/>
      <c r="AE294" s="143">
        <v>320</v>
      </c>
      <c r="AF294" s="143">
        <v>339</v>
      </c>
      <c r="AG294" s="143">
        <v>500</v>
      </c>
      <c r="AH294" s="144" t="s">
        <v>52</v>
      </c>
      <c r="AI294" s="144" t="s">
        <v>53</v>
      </c>
      <c r="AJ294" s="143">
        <v>4.75</v>
      </c>
      <c r="AK294" s="143">
        <v>-107.5</v>
      </c>
      <c r="AL294" s="141">
        <f t="shared" si="81"/>
        <v>0</v>
      </c>
      <c r="AM294" s="141">
        <f t="shared" si="80"/>
        <v>0</v>
      </c>
      <c r="AN294" s="145">
        <f t="shared" si="82"/>
        <v>0</v>
      </c>
      <c r="AO294" s="141">
        <f t="shared" si="83"/>
        <v>0</v>
      </c>
      <c r="AP294" s="145">
        <f t="shared" si="84"/>
        <v>0</v>
      </c>
      <c r="AQ294" s="146">
        <f t="shared" si="85"/>
        <v>0</v>
      </c>
      <c r="AR294" s="146"/>
      <c r="AS294" s="143"/>
      <c r="AT294" s="147">
        <v>49</v>
      </c>
      <c r="AU294" s="143">
        <v>107</v>
      </c>
      <c r="AV294" s="147">
        <v>100</v>
      </c>
      <c r="AW294" s="147" t="s">
        <v>54</v>
      </c>
      <c r="AX294" s="148">
        <v>1.2127659574468086</v>
      </c>
      <c r="AY294" s="149">
        <v>-7.0000000000000071</v>
      </c>
      <c r="AZ294" s="141">
        <f t="shared" si="86"/>
        <v>0</v>
      </c>
      <c r="BA294" s="141">
        <f t="shared" si="92"/>
        <v>0</v>
      </c>
      <c r="BB294" s="145">
        <f t="shared" si="87"/>
        <v>0</v>
      </c>
      <c r="BC294" s="141">
        <f t="shared" si="88"/>
        <v>0</v>
      </c>
      <c r="BD294" s="145">
        <f t="shared" si="89"/>
        <v>0</v>
      </c>
      <c r="BE294" s="146">
        <f t="shared" si="90"/>
        <v>0</v>
      </c>
      <c r="BF294" s="146"/>
      <c r="BG294" s="146"/>
      <c r="BH294" s="141">
        <v>49</v>
      </c>
      <c r="BI294" s="143">
        <v>104</v>
      </c>
      <c r="BJ294" s="141">
        <v>50</v>
      </c>
      <c r="BK294" s="141" t="s">
        <v>54</v>
      </c>
      <c r="BL294" s="148">
        <v>1.1020408163265305</v>
      </c>
      <c r="BM294" s="149">
        <v>-3.9999999999999929</v>
      </c>
      <c r="BN294" s="141">
        <f t="shared" si="93"/>
        <v>0</v>
      </c>
      <c r="BO294" s="141">
        <f t="shared" si="94"/>
        <v>0</v>
      </c>
      <c r="BP294" s="145">
        <f t="shared" si="95"/>
        <v>0</v>
      </c>
      <c r="BQ294" s="141">
        <f t="shared" si="96"/>
        <v>0</v>
      </c>
      <c r="BR294" s="145">
        <f t="shared" si="97"/>
        <v>0</v>
      </c>
      <c r="BS294" s="146">
        <f t="shared" si="91"/>
        <v>0</v>
      </c>
    </row>
    <row r="295" spans="25:71" x14ac:dyDescent="0.2">
      <c r="Y295" s="154"/>
      <c r="AA295" s="137"/>
      <c r="AB295" s="137"/>
      <c r="AC295" s="137"/>
      <c r="AD295" s="142"/>
      <c r="AE295" s="143">
        <v>50</v>
      </c>
      <c r="AF295" s="143">
        <v>70</v>
      </c>
      <c r="AG295" s="143">
        <v>50</v>
      </c>
      <c r="AH295" s="144" t="s">
        <v>54</v>
      </c>
      <c r="AI295" s="144" t="s">
        <v>55</v>
      </c>
      <c r="AJ295" s="143">
        <v>1.111</v>
      </c>
      <c r="AK295" s="143">
        <v>-2.222</v>
      </c>
      <c r="AL295" s="141">
        <f t="shared" si="81"/>
        <v>0</v>
      </c>
      <c r="AM295" s="141">
        <f t="shared" si="80"/>
        <v>0</v>
      </c>
      <c r="AN295" s="145">
        <f t="shared" si="82"/>
        <v>0</v>
      </c>
      <c r="AO295" s="141">
        <f t="shared" si="83"/>
        <v>0</v>
      </c>
      <c r="AP295" s="145">
        <f t="shared" si="84"/>
        <v>0</v>
      </c>
      <c r="AQ295" s="146">
        <f t="shared" si="85"/>
        <v>0</v>
      </c>
      <c r="AR295" s="146"/>
      <c r="AS295" s="143"/>
      <c r="AT295" s="150">
        <v>107</v>
      </c>
      <c r="AU295" s="143">
        <v>205</v>
      </c>
      <c r="AV295" s="147">
        <v>100</v>
      </c>
      <c r="AW295" s="147" t="s">
        <v>54</v>
      </c>
      <c r="AX295" s="148">
        <v>2.3333333333333335</v>
      </c>
      <c r="AY295" s="149">
        <v>-112.33333333333334</v>
      </c>
      <c r="AZ295" s="141">
        <f t="shared" si="86"/>
        <v>0</v>
      </c>
      <c r="BA295" s="141">
        <f t="shared" si="92"/>
        <v>0</v>
      </c>
      <c r="BB295" s="145">
        <f t="shared" si="87"/>
        <v>0</v>
      </c>
      <c r="BC295" s="141">
        <f t="shared" si="88"/>
        <v>0</v>
      </c>
      <c r="BD295" s="145">
        <f t="shared" si="89"/>
        <v>0</v>
      </c>
      <c r="BE295" s="146">
        <f t="shared" si="90"/>
        <v>0</v>
      </c>
      <c r="BF295" s="146"/>
      <c r="BG295" s="146"/>
      <c r="BH295" s="141">
        <v>104</v>
      </c>
      <c r="BI295" s="143">
        <v>203</v>
      </c>
      <c r="BJ295" s="141">
        <v>50</v>
      </c>
      <c r="BK295" s="141" t="s">
        <v>54</v>
      </c>
      <c r="BL295" s="148">
        <v>2.5384615384615383</v>
      </c>
      <c r="BM295" s="149">
        <v>-144.76923076923075</v>
      </c>
      <c r="BN295" s="141">
        <f t="shared" si="93"/>
        <v>0</v>
      </c>
      <c r="BO295" s="141">
        <f t="shared" si="94"/>
        <v>0</v>
      </c>
      <c r="BP295" s="145">
        <f t="shared" si="95"/>
        <v>0</v>
      </c>
      <c r="BQ295" s="141">
        <f t="shared" si="96"/>
        <v>0</v>
      </c>
      <c r="BR295" s="145">
        <f t="shared" si="97"/>
        <v>0</v>
      </c>
      <c r="BS295" s="146">
        <f t="shared" si="91"/>
        <v>0</v>
      </c>
    </row>
    <row r="296" spans="25:71" x14ac:dyDescent="0.2">
      <c r="Y296" s="154"/>
      <c r="AA296" s="137"/>
      <c r="AB296" s="137"/>
      <c r="AC296" s="137"/>
      <c r="AD296" s="142"/>
      <c r="AE296" s="143">
        <v>70</v>
      </c>
      <c r="AF296" s="143">
        <v>95</v>
      </c>
      <c r="AG296" s="143">
        <v>50</v>
      </c>
      <c r="AH296" s="144" t="s">
        <v>54</v>
      </c>
      <c r="AI296" s="144" t="s">
        <v>55</v>
      </c>
      <c r="AJ296" s="143">
        <v>1.3160000000000001</v>
      </c>
      <c r="AK296" s="143">
        <v>-15.526</v>
      </c>
      <c r="AL296" s="141">
        <f t="shared" si="81"/>
        <v>0</v>
      </c>
      <c r="AM296" s="141">
        <f t="shared" si="80"/>
        <v>0</v>
      </c>
      <c r="AN296" s="145">
        <f t="shared" si="82"/>
        <v>0</v>
      </c>
      <c r="AO296" s="141">
        <f t="shared" si="83"/>
        <v>0</v>
      </c>
      <c r="AP296" s="145">
        <f t="shared" si="84"/>
        <v>0</v>
      </c>
      <c r="AQ296" s="146">
        <f t="shared" si="85"/>
        <v>0</v>
      </c>
      <c r="AR296" s="146"/>
      <c r="AS296" s="143"/>
      <c r="AT296" s="150">
        <v>205</v>
      </c>
      <c r="AU296" s="143">
        <v>302</v>
      </c>
      <c r="AV296" s="147">
        <v>100</v>
      </c>
      <c r="AW296" s="147" t="s">
        <v>54</v>
      </c>
      <c r="AX296" s="148">
        <v>3.7307692307692308</v>
      </c>
      <c r="AY296" s="149">
        <v>-302.38461538461542</v>
      </c>
      <c r="AZ296" s="141">
        <f t="shared" si="86"/>
        <v>0</v>
      </c>
      <c r="BA296" s="141">
        <f t="shared" si="92"/>
        <v>0</v>
      </c>
      <c r="BB296" s="145">
        <f t="shared" si="87"/>
        <v>0</v>
      </c>
      <c r="BC296" s="141">
        <f t="shared" si="88"/>
        <v>0</v>
      </c>
      <c r="BD296" s="145">
        <f t="shared" si="89"/>
        <v>0</v>
      </c>
      <c r="BE296" s="146">
        <f t="shared" si="90"/>
        <v>0</v>
      </c>
      <c r="BF296" s="146"/>
      <c r="BG296" s="146"/>
      <c r="BH296" s="141">
        <v>203</v>
      </c>
      <c r="BI296" s="143">
        <v>303</v>
      </c>
      <c r="BJ296" s="141">
        <v>50</v>
      </c>
      <c r="BK296" s="141" t="s">
        <v>54</v>
      </c>
      <c r="BL296" s="148">
        <v>3.3898305084745761</v>
      </c>
      <c r="BM296" s="149">
        <v>-261.40677966101691</v>
      </c>
      <c r="BN296" s="141">
        <f t="shared" si="93"/>
        <v>0</v>
      </c>
      <c r="BO296" s="141">
        <f t="shared" si="94"/>
        <v>0</v>
      </c>
      <c r="BP296" s="145">
        <f t="shared" si="95"/>
        <v>0</v>
      </c>
      <c r="BQ296" s="141">
        <f t="shared" si="96"/>
        <v>0</v>
      </c>
      <c r="BR296" s="145">
        <f t="shared" si="97"/>
        <v>0</v>
      </c>
      <c r="BS296" s="146">
        <f t="shared" si="91"/>
        <v>0</v>
      </c>
    </row>
    <row r="297" spans="25:71" x14ac:dyDescent="0.2">
      <c r="Y297" s="154"/>
      <c r="AA297" s="137"/>
      <c r="AB297" s="137"/>
      <c r="AC297" s="137"/>
      <c r="AD297" s="142"/>
      <c r="AE297" s="143">
        <v>95</v>
      </c>
      <c r="AF297" s="143">
        <v>105</v>
      </c>
      <c r="AG297" s="143">
        <v>50</v>
      </c>
      <c r="AH297" s="144" t="s">
        <v>54</v>
      </c>
      <c r="AI297" s="144" t="s">
        <v>55</v>
      </c>
      <c r="AJ297" s="143">
        <v>1.6659999999999999</v>
      </c>
      <c r="AK297" s="143">
        <v>-45</v>
      </c>
      <c r="AL297" s="141">
        <f t="shared" si="81"/>
        <v>0</v>
      </c>
      <c r="AM297" s="141">
        <f t="shared" si="80"/>
        <v>0</v>
      </c>
      <c r="AN297" s="145">
        <f t="shared" si="82"/>
        <v>0</v>
      </c>
      <c r="AO297" s="141">
        <f t="shared" si="83"/>
        <v>0</v>
      </c>
      <c r="AP297" s="145">
        <f t="shared" si="84"/>
        <v>0</v>
      </c>
      <c r="AQ297" s="146">
        <f t="shared" si="85"/>
        <v>0</v>
      </c>
      <c r="AR297" s="146"/>
      <c r="AS297" s="143"/>
      <c r="AT297" s="150">
        <v>302</v>
      </c>
      <c r="AU297" s="143">
        <v>330</v>
      </c>
      <c r="AV297" s="147">
        <v>100</v>
      </c>
      <c r="AW297" s="147" t="s">
        <v>54</v>
      </c>
      <c r="AX297" s="148">
        <v>3.7692307692307754</v>
      </c>
      <c r="AY297" s="149">
        <v>-308.61538461538566</v>
      </c>
      <c r="AZ297" s="141">
        <f t="shared" si="86"/>
        <v>0</v>
      </c>
      <c r="BA297" s="141">
        <f t="shared" si="92"/>
        <v>0</v>
      </c>
      <c r="BB297" s="145">
        <f t="shared" si="87"/>
        <v>0</v>
      </c>
      <c r="BC297" s="141">
        <f t="shared" si="88"/>
        <v>0</v>
      </c>
      <c r="BD297" s="145">
        <f t="shared" si="89"/>
        <v>0</v>
      </c>
      <c r="BE297" s="146">
        <f t="shared" si="90"/>
        <v>0</v>
      </c>
      <c r="BF297" s="146"/>
      <c r="BG297" s="146"/>
      <c r="BH297" s="141">
        <v>303</v>
      </c>
      <c r="BI297" s="143">
        <v>330</v>
      </c>
      <c r="BJ297" s="141">
        <v>50</v>
      </c>
      <c r="BK297" s="141" t="s">
        <v>54</v>
      </c>
      <c r="BL297" s="148">
        <v>4.1538461538461542</v>
      </c>
      <c r="BM297" s="149">
        <v>-388.61538461538464</v>
      </c>
      <c r="BN297" s="141">
        <f t="shared" si="93"/>
        <v>0</v>
      </c>
      <c r="BO297" s="141">
        <f t="shared" si="94"/>
        <v>0</v>
      </c>
      <c r="BP297" s="145">
        <f t="shared" si="95"/>
        <v>0</v>
      </c>
      <c r="BQ297" s="141">
        <f t="shared" si="96"/>
        <v>0</v>
      </c>
      <c r="BR297" s="145">
        <f t="shared" si="97"/>
        <v>0</v>
      </c>
      <c r="BS297" s="146">
        <f t="shared" si="91"/>
        <v>0</v>
      </c>
    </row>
    <row r="298" spans="25:71" x14ac:dyDescent="0.2">
      <c r="Y298" s="154"/>
      <c r="AA298" s="137"/>
      <c r="AB298" s="137"/>
      <c r="AC298" s="137"/>
      <c r="AD298" s="142"/>
      <c r="AE298" s="143">
        <v>105</v>
      </c>
      <c r="AF298" s="143">
        <v>120</v>
      </c>
      <c r="AG298" s="143">
        <v>50</v>
      </c>
      <c r="AH298" s="144" t="s">
        <v>54</v>
      </c>
      <c r="AI298" s="144" t="s">
        <v>55</v>
      </c>
      <c r="AJ298" s="143">
        <v>2.1429999999999998</v>
      </c>
      <c r="AK298" s="143">
        <v>-87.856999999999999</v>
      </c>
      <c r="AL298" s="141">
        <f t="shared" si="81"/>
        <v>0</v>
      </c>
      <c r="AM298" s="141">
        <f t="shared" si="80"/>
        <v>0</v>
      </c>
      <c r="AN298" s="145">
        <f t="shared" si="82"/>
        <v>0</v>
      </c>
      <c r="AO298" s="141">
        <f t="shared" si="83"/>
        <v>0</v>
      </c>
      <c r="AP298" s="145">
        <f t="shared" si="84"/>
        <v>0</v>
      </c>
      <c r="AQ298" s="146">
        <f t="shared" si="85"/>
        <v>0</v>
      </c>
      <c r="AR298" s="146"/>
      <c r="AS298" s="143"/>
      <c r="AT298" s="147">
        <v>49</v>
      </c>
      <c r="AU298" s="143">
        <v>105</v>
      </c>
      <c r="AV298" s="147">
        <v>150</v>
      </c>
      <c r="AW298" s="147" t="s">
        <v>54</v>
      </c>
      <c r="AX298" s="148">
        <v>1.2727272727272727</v>
      </c>
      <c r="AY298" s="149">
        <v>-7</v>
      </c>
      <c r="AZ298" s="141">
        <f t="shared" si="86"/>
        <v>0</v>
      </c>
      <c r="BA298" s="141">
        <f t="shared" si="92"/>
        <v>0</v>
      </c>
      <c r="BB298" s="145">
        <f t="shared" si="87"/>
        <v>0</v>
      </c>
      <c r="BC298" s="141">
        <f t="shared" si="88"/>
        <v>0</v>
      </c>
      <c r="BD298" s="145">
        <f t="shared" si="89"/>
        <v>0</v>
      </c>
      <c r="BE298" s="146">
        <f t="shared" si="90"/>
        <v>0</v>
      </c>
      <c r="BF298" s="146"/>
      <c r="BG298" s="146"/>
      <c r="BH298" s="141">
        <v>49</v>
      </c>
      <c r="BI298" s="143">
        <v>103</v>
      </c>
      <c r="BJ298" s="141">
        <v>100</v>
      </c>
      <c r="BK298" s="141" t="s">
        <v>54</v>
      </c>
      <c r="BL298" s="148">
        <v>1.3095238095238095</v>
      </c>
      <c r="BM298" s="149">
        <v>-10.928571428571431</v>
      </c>
      <c r="BN298" s="141">
        <f t="shared" si="93"/>
        <v>0</v>
      </c>
      <c r="BO298" s="141">
        <f t="shared" si="94"/>
        <v>0</v>
      </c>
      <c r="BP298" s="145">
        <f t="shared" si="95"/>
        <v>0</v>
      </c>
      <c r="BQ298" s="141">
        <f t="shared" si="96"/>
        <v>0</v>
      </c>
      <c r="BR298" s="145">
        <f t="shared" si="97"/>
        <v>0</v>
      </c>
      <c r="BS298" s="146">
        <f t="shared" si="91"/>
        <v>0</v>
      </c>
    </row>
    <row r="299" spans="25:71" x14ac:dyDescent="0.2">
      <c r="Y299" s="154"/>
      <c r="AA299" s="137"/>
      <c r="AB299" s="137"/>
      <c r="AC299" s="137"/>
      <c r="AD299" s="142"/>
      <c r="AE299" s="143">
        <v>120</v>
      </c>
      <c r="AF299" s="143">
        <v>185</v>
      </c>
      <c r="AG299" s="143">
        <v>50</v>
      </c>
      <c r="AH299" s="144" t="s">
        <v>54</v>
      </c>
      <c r="AI299" s="144" t="s">
        <v>55</v>
      </c>
      <c r="AJ299" s="143">
        <v>2.8260000000000001</v>
      </c>
      <c r="AK299" s="143">
        <v>-154.13</v>
      </c>
      <c r="AL299" s="141">
        <f t="shared" si="81"/>
        <v>0</v>
      </c>
      <c r="AM299" s="141">
        <f t="shared" si="80"/>
        <v>0</v>
      </c>
      <c r="AN299" s="145">
        <f t="shared" si="82"/>
        <v>0</v>
      </c>
      <c r="AO299" s="141">
        <f t="shared" si="83"/>
        <v>0</v>
      </c>
      <c r="AP299" s="145">
        <f t="shared" si="84"/>
        <v>0</v>
      </c>
      <c r="AQ299" s="146">
        <f t="shared" si="85"/>
        <v>0</v>
      </c>
      <c r="AR299" s="146"/>
      <c r="AS299" s="143"/>
      <c r="AT299" s="150">
        <v>105</v>
      </c>
      <c r="AU299" s="143">
        <v>203</v>
      </c>
      <c r="AV299" s="147">
        <v>150</v>
      </c>
      <c r="AW299" s="147" t="s">
        <v>54</v>
      </c>
      <c r="AX299" s="148">
        <v>2.3333333333333335</v>
      </c>
      <c r="AY299" s="149">
        <v>-100.33333333333334</v>
      </c>
      <c r="AZ299" s="141">
        <f t="shared" si="86"/>
        <v>0</v>
      </c>
      <c r="BA299" s="141">
        <f t="shared" si="92"/>
        <v>0</v>
      </c>
      <c r="BB299" s="145">
        <f t="shared" si="87"/>
        <v>0</v>
      </c>
      <c r="BC299" s="141">
        <f t="shared" si="88"/>
        <v>0</v>
      </c>
      <c r="BD299" s="145">
        <f t="shared" si="89"/>
        <v>0</v>
      </c>
      <c r="BE299" s="146">
        <f t="shared" si="90"/>
        <v>0</v>
      </c>
      <c r="BF299" s="146"/>
      <c r="BG299" s="146"/>
      <c r="BH299" s="141">
        <v>103</v>
      </c>
      <c r="BI299" s="143">
        <v>204</v>
      </c>
      <c r="BJ299" s="141">
        <v>100</v>
      </c>
      <c r="BK299" s="141" t="s">
        <v>54</v>
      </c>
      <c r="BL299" s="148">
        <v>2.4634146341463414</v>
      </c>
      <c r="BM299" s="149">
        <v>-111.3170731707317</v>
      </c>
      <c r="BN299" s="141">
        <f t="shared" si="93"/>
        <v>0</v>
      </c>
      <c r="BO299" s="141">
        <f t="shared" si="94"/>
        <v>0</v>
      </c>
      <c r="BP299" s="145">
        <f t="shared" si="95"/>
        <v>0</v>
      </c>
      <c r="BQ299" s="141">
        <f t="shared" si="96"/>
        <v>0</v>
      </c>
      <c r="BR299" s="145">
        <f t="shared" si="97"/>
        <v>0</v>
      </c>
      <c r="BS299" s="146">
        <f t="shared" si="91"/>
        <v>0</v>
      </c>
    </row>
    <row r="300" spans="25:71" x14ac:dyDescent="0.2">
      <c r="Y300" s="154"/>
      <c r="AA300" s="137"/>
      <c r="AB300" s="137"/>
      <c r="AC300" s="137"/>
      <c r="AD300" s="142"/>
      <c r="AE300" s="143">
        <v>185</v>
      </c>
      <c r="AF300" s="143">
        <v>243</v>
      </c>
      <c r="AG300" s="143">
        <v>50</v>
      </c>
      <c r="AH300" s="144" t="s">
        <v>54</v>
      </c>
      <c r="AI300" s="144" t="s">
        <v>55</v>
      </c>
      <c r="AJ300" s="143">
        <v>2.9</v>
      </c>
      <c r="AK300" s="143">
        <v>-163</v>
      </c>
      <c r="AL300" s="141">
        <f t="shared" si="81"/>
        <v>0</v>
      </c>
      <c r="AM300" s="141">
        <f t="shared" si="80"/>
        <v>0</v>
      </c>
      <c r="AN300" s="145">
        <f t="shared" si="82"/>
        <v>0</v>
      </c>
      <c r="AO300" s="141">
        <f t="shared" si="83"/>
        <v>0</v>
      </c>
      <c r="AP300" s="145">
        <f t="shared" si="84"/>
        <v>0</v>
      </c>
      <c r="AQ300" s="146">
        <f t="shared" si="85"/>
        <v>0</v>
      </c>
      <c r="AR300" s="146"/>
      <c r="AS300" s="143"/>
      <c r="AT300" s="150">
        <v>203</v>
      </c>
      <c r="AU300" s="143">
        <v>301</v>
      </c>
      <c r="AV300" s="147">
        <v>150</v>
      </c>
      <c r="AW300" s="147" t="s">
        <v>54</v>
      </c>
      <c r="AX300" s="148">
        <v>3.6296296296296298</v>
      </c>
      <c r="AY300" s="149">
        <v>-268.85185185185185</v>
      </c>
      <c r="AZ300" s="141">
        <f t="shared" si="86"/>
        <v>0</v>
      </c>
      <c r="BA300" s="141">
        <f t="shared" si="92"/>
        <v>0</v>
      </c>
      <c r="BB300" s="145">
        <f t="shared" si="87"/>
        <v>0</v>
      </c>
      <c r="BC300" s="141">
        <f t="shared" si="88"/>
        <v>0</v>
      </c>
      <c r="BD300" s="145">
        <f t="shared" si="89"/>
        <v>0</v>
      </c>
      <c r="BE300" s="146">
        <f t="shared" si="90"/>
        <v>0</v>
      </c>
      <c r="BF300" s="146"/>
      <c r="BG300" s="146"/>
      <c r="BH300" s="141">
        <v>204</v>
      </c>
      <c r="BI300" s="143">
        <v>302</v>
      </c>
      <c r="BJ300" s="141">
        <v>100</v>
      </c>
      <c r="BK300" s="141" t="s">
        <v>54</v>
      </c>
      <c r="BL300" s="148">
        <v>2.9696969696969697</v>
      </c>
      <c r="BM300" s="149">
        <v>-176.12121212121212</v>
      </c>
      <c r="BN300" s="141">
        <f t="shared" si="93"/>
        <v>0</v>
      </c>
      <c r="BO300" s="141">
        <f t="shared" si="94"/>
        <v>0</v>
      </c>
      <c r="BP300" s="145">
        <f t="shared" si="95"/>
        <v>0</v>
      </c>
      <c r="BQ300" s="141">
        <f t="shared" si="96"/>
        <v>0</v>
      </c>
      <c r="BR300" s="145">
        <f t="shared" si="97"/>
        <v>0</v>
      </c>
      <c r="BS300" s="146">
        <f t="shared" si="91"/>
        <v>0</v>
      </c>
    </row>
    <row r="301" spans="25:71" x14ac:dyDescent="0.2">
      <c r="Y301" s="154"/>
      <c r="AA301" s="137"/>
      <c r="AB301" s="137"/>
      <c r="AC301" s="137"/>
      <c r="AD301" s="142"/>
      <c r="AE301" s="143">
        <v>243</v>
      </c>
      <c r="AF301" s="143">
        <v>330</v>
      </c>
      <c r="AG301" s="143">
        <v>50</v>
      </c>
      <c r="AH301" s="144" t="s">
        <v>54</v>
      </c>
      <c r="AI301" s="144" t="s">
        <v>55</v>
      </c>
      <c r="AJ301" s="143">
        <v>3.2222</v>
      </c>
      <c r="AK301" s="143">
        <v>-208.11</v>
      </c>
      <c r="AL301" s="141">
        <f t="shared" si="81"/>
        <v>0</v>
      </c>
      <c r="AM301" s="141">
        <f t="shared" si="80"/>
        <v>0</v>
      </c>
      <c r="AN301" s="145">
        <f t="shared" si="82"/>
        <v>0</v>
      </c>
      <c r="AO301" s="141">
        <f t="shared" si="83"/>
        <v>0</v>
      </c>
      <c r="AP301" s="145">
        <f t="shared" si="84"/>
        <v>0</v>
      </c>
      <c r="AQ301" s="146">
        <f t="shared" si="85"/>
        <v>0</v>
      </c>
      <c r="AR301" s="146"/>
      <c r="AS301" s="143"/>
      <c r="AT301" s="150">
        <v>301</v>
      </c>
      <c r="AU301" s="143">
        <v>330</v>
      </c>
      <c r="AV301" s="147">
        <v>150</v>
      </c>
      <c r="AW301" s="147" t="s">
        <v>54</v>
      </c>
      <c r="AX301" s="148">
        <v>3.8461538461538503</v>
      </c>
      <c r="AY301" s="149">
        <v>-302.84615384615449</v>
      </c>
      <c r="AZ301" s="141">
        <f t="shared" si="86"/>
        <v>0</v>
      </c>
      <c r="BA301" s="141">
        <f t="shared" si="92"/>
        <v>0</v>
      </c>
      <c r="BB301" s="145">
        <f t="shared" si="87"/>
        <v>0</v>
      </c>
      <c r="BC301" s="141">
        <f t="shared" si="88"/>
        <v>0</v>
      </c>
      <c r="BD301" s="145">
        <f t="shared" si="89"/>
        <v>0</v>
      </c>
      <c r="BE301" s="146">
        <f t="shared" si="90"/>
        <v>0</v>
      </c>
      <c r="BF301" s="146"/>
      <c r="BG301" s="146"/>
      <c r="BH301" s="141">
        <v>302</v>
      </c>
      <c r="BI301" s="143">
        <v>330</v>
      </c>
      <c r="BJ301" s="141">
        <v>100</v>
      </c>
      <c r="BK301" s="141" t="s">
        <v>54</v>
      </c>
      <c r="BL301" s="148">
        <v>3.1111111111111112</v>
      </c>
      <c r="BM301" s="149">
        <v>-198.88888888888891</v>
      </c>
      <c r="BN301" s="141">
        <f t="shared" si="93"/>
        <v>0</v>
      </c>
      <c r="BO301" s="141">
        <f t="shared" si="94"/>
        <v>0</v>
      </c>
      <c r="BP301" s="145">
        <f t="shared" si="95"/>
        <v>0</v>
      </c>
      <c r="BQ301" s="141">
        <f t="shared" si="96"/>
        <v>0</v>
      </c>
      <c r="BR301" s="145">
        <f t="shared" si="97"/>
        <v>0</v>
      </c>
      <c r="BS301" s="146">
        <f t="shared" si="91"/>
        <v>0</v>
      </c>
    </row>
    <row r="302" spans="25:71" x14ac:dyDescent="0.2">
      <c r="Y302" s="154"/>
      <c r="AA302" s="137"/>
      <c r="AB302" s="137"/>
      <c r="AC302" s="137"/>
      <c r="AD302" s="142"/>
      <c r="AE302" s="143">
        <v>50</v>
      </c>
      <c r="AF302" s="143">
        <v>76</v>
      </c>
      <c r="AG302" s="143">
        <v>100</v>
      </c>
      <c r="AH302" s="144" t="s">
        <v>54</v>
      </c>
      <c r="AI302" s="144" t="s">
        <v>55</v>
      </c>
      <c r="AJ302" s="143">
        <v>1.238</v>
      </c>
      <c r="AK302" s="143">
        <v>-4.476</v>
      </c>
      <c r="AL302" s="141">
        <f t="shared" si="81"/>
        <v>0</v>
      </c>
      <c r="AM302" s="141">
        <f t="shared" si="80"/>
        <v>0</v>
      </c>
      <c r="AN302" s="145">
        <f t="shared" si="82"/>
        <v>0</v>
      </c>
      <c r="AO302" s="141">
        <f t="shared" si="83"/>
        <v>0</v>
      </c>
      <c r="AP302" s="145">
        <f t="shared" si="84"/>
        <v>0</v>
      </c>
      <c r="AQ302" s="146">
        <f t="shared" si="85"/>
        <v>0</v>
      </c>
      <c r="AR302" s="146"/>
      <c r="AS302" s="143"/>
      <c r="AT302" s="147">
        <v>49</v>
      </c>
      <c r="AU302" s="143">
        <v>103</v>
      </c>
      <c r="AV302" s="147">
        <v>200</v>
      </c>
      <c r="AW302" s="147" t="s">
        <v>54</v>
      </c>
      <c r="AX302" s="148">
        <v>1.3157894736842106</v>
      </c>
      <c r="AY302" s="149">
        <v>-3.5789473684210549</v>
      </c>
      <c r="AZ302" s="141">
        <f t="shared" si="86"/>
        <v>0</v>
      </c>
      <c r="BA302" s="141">
        <f t="shared" si="92"/>
        <v>0</v>
      </c>
      <c r="BB302" s="145">
        <f t="shared" si="87"/>
        <v>0</v>
      </c>
      <c r="BC302" s="141">
        <f t="shared" si="88"/>
        <v>0</v>
      </c>
      <c r="BD302" s="145">
        <f t="shared" si="89"/>
        <v>0</v>
      </c>
      <c r="BE302" s="146">
        <f t="shared" si="90"/>
        <v>0</v>
      </c>
      <c r="BF302" s="146"/>
      <c r="BG302" s="146"/>
      <c r="BH302" s="141">
        <v>49</v>
      </c>
      <c r="BI302" s="143">
        <v>103</v>
      </c>
      <c r="BJ302" s="141">
        <v>150</v>
      </c>
      <c r="BK302" s="141" t="s">
        <v>54</v>
      </c>
      <c r="BL302" s="148">
        <v>1.4</v>
      </c>
      <c r="BM302" s="149">
        <v>-9</v>
      </c>
      <c r="BN302" s="141">
        <f t="shared" si="93"/>
        <v>0</v>
      </c>
      <c r="BO302" s="141">
        <f t="shared" si="94"/>
        <v>0</v>
      </c>
      <c r="BP302" s="145">
        <f t="shared" si="95"/>
        <v>0</v>
      </c>
      <c r="BQ302" s="141">
        <f t="shared" si="96"/>
        <v>0</v>
      </c>
      <c r="BR302" s="145">
        <f t="shared" si="97"/>
        <v>0</v>
      </c>
      <c r="BS302" s="146">
        <f t="shared" si="91"/>
        <v>0</v>
      </c>
    </row>
    <row r="303" spans="25:71" x14ac:dyDescent="0.2">
      <c r="Y303" s="154"/>
      <c r="AA303" s="137"/>
      <c r="AB303" s="137"/>
      <c r="AC303" s="137"/>
      <c r="AD303" s="142"/>
      <c r="AE303" s="143">
        <v>76</v>
      </c>
      <c r="AF303" s="143">
        <v>95</v>
      </c>
      <c r="AG303" s="143">
        <v>100</v>
      </c>
      <c r="AH303" s="144" t="s">
        <v>54</v>
      </c>
      <c r="AI303" s="144" t="s">
        <v>55</v>
      </c>
      <c r="AJ303" s="143">
        <v>1.583</v>
      </c>
      <c r="AK303" s="143">
        <v>-26.917000000000002</v>
      </c>
      <c r="AL303" s="141">
        <f t="shared" si="81"/>
        <v>0</v>
      </c>
      <c r="AM303" s="141">
        <f t="shared" ref="AM303:AM366" si="98">IF(AND(AND($C$10&gt;AF303,$C$10&lt;AD303),AND($D$10&gt;=250,$D$10&lt;=300)),IF(AND($C$10&gt;AE303,$C$10&lt;=AD303),1,0),IF(AND($C$10&gt;AE303,$C$10&lt;=AF303),1,0))</f>
        <v>0</v>
      </c>
      <c r="AN303" s="145">
        <f t="shared" si="82"/>
        <v>0</v>
      </c>
      <c r="AO303" s="141">
        <f t="shared" si="83"/>
        <v>0</v>
      </c>
      <c r="AP303" s="145">
        <f t="shared" si="84"/>
        <v>0</v>
      </c>
      <c r="AQ303" s="146">
        <f t="shared" si="85"/>
        <v>0</v>
      </c>
      <c r="AR303" s="146"/>
      <c r="AS303" s="143"/>
      <c r="AT303" s="150">
        <v>103</v>
      </c>
      <c r="AU303" s="143">
        <v>201</v>
      </c>
      <c r="AV303" s="147">
        <v>200</v>
      </c>
      <c r="AW303" s="147" t="s">
        <v>54</v>
      </c>
      <c r="AX303" s="148">
        <v>2.3333333333333335</v>
      </c>
      <c r="AY303" s="149">
        <v>-86</v>
      </c>
      <c r="AZ303" s="141">
        <f t="shared" si="86"/>
        <v>0</v>
      </c>
      <c r="BA303" s="141">
        <f t="shared" si="92"/>
        <v>0</v>
      </c>
      <c r="BB303" s="145">
        <f t="shared" si="87"/>
        <v>0</v>
      </c>
      <c r="BC303" s="141">
        <f t="shared" si="88"/>
        <v>0</v>
      </c>
      <c r="BD303" s="145">
        <f t="shared" si="89"/>
        <v>0</v>
      </c>
      <c r="BE303" s="146">
        <f t="shared" si="90"/>
        <v>0</v>
      </c>
      <c r="BF303" s="146"/>
      <c r="BG303" s="146"/>
      <c r="BH303" s="141">
        <v>103</v>
      </c>
      <c r="BI303" s="143">
        <v>202</v>
      </c>
      <c r="BJ303" s="141">
        <v>150</v>
      </c>
      <c r="BK303" s="141" t="s">
        <v>54</v>
      </c>
      <c r="BL303" s="148">
        <v>2.4750000000000001</v>
      </c>
      <c r="BM303" s="149">
        <v>-95</v>
      </c>
      <c r="BN303" s="141">
        <f t="shared" si="93"/>
        <v>0</v>
      </c>
      <c r="BO303" s="141">
        <f t="shared" si="94"/>
        <v>0</v>
      </c>
      <c r="BP303" s="145">
        <f t="shared" si="95"/>
        <v>0</v>
      </c>
      <c r="BQ303" s="141">
        <f t="shared" si="96"/>
        <v>0</v>
      </c>
      <c r="BR303" s="145">
        <f t="shared" si="97"/>
        <v>0</v>
      </c>
      <c r="BS303" s="146">
        <f t="shared" si="91"/>
        <v>0</v>
      </c>
    </row>
    <row r="304" spans="25:71" x14ac:dyDescent="0.2">
      <c r="Y304" s="154"/>
      <c r="AA304" s="137"/>
      <c r="AB304" s="137"/>
      <c r="AC304" s="137"/>
      <c r="AD304" s="142"/>
      <c r="AE304" s="143">
        <v>95</v>
      </c>
      <c r="AF304" s="143">
        <v>120</v>
      </c>
      <c r="AG304" s="143">
        <v>100</v>
      </c>
      <c r="AH304" s="144" t="s">
        <v>54</v>
      </c>
      <c r="AI304" s="144" t="s">
        <v>55</v>
      </c>
      <c r="AJ304" s="143">
        <v>1.667</v>
      </c>
      <c r="AK304" s="143">
        <v>-33.332999999999998</v>
      </c>
      <c r="AL304" s="141">
        <f t="shared" si="81"/>
        <v>0</v>
      </c>
      <c r="AM304" s="141">
        <f t="shared" si="98"/>
        <v>0</v>
      </c>
      <c r="AN304" s="145">
        <f t="shared" si="82"/>
        <v>0</v>
      </c>
      <c r="AO304" s="141">
        <f t="shared" si="83"/>
        <v>0</v>
      </c>
      <c r="AP304" s="145">
        <f t="shared" si="84"/>
        <v>0</v>
      </c>
      <c r="AQ304" s="146">
        <f t="shared" si="85"/>
        <v>0</v>
      </c>
      <c r="AR304" s="146"/>
      <c r="AS304" s="143"/>
      <c r="AT304" s="150">
        <v>201</v>
      </c>
      <c r="AU304" s="143">
        <v>301</v>
      </c>
      <c r="AV304" s="147">
        <v>200</v>
      </c>
      <c r="AW304" s="147" t="s">
        <v>54</v>
      </c>
      <c r="AX304" s="148">
        <v>3.3333333333333335</v>
      </c>
      <c r="AY304" s="149">
        <v>-209</v>
      </c>
      <c r="AZ304" s="141">
        <f t="shared" si="86"/>
        <v>0</v>
      </c>
      <c r="BA304" s="141">
        <f t="shared" si="92"/>
        <v>0</v>
      </c>
      <c r="BB304" s="145">
        <f t="shared" si="87"/>
        <v>0</v>
      </c>
      <c r="BC304" s="141">
        <f t="shared" si="88"/>
        <v>0</v>
      </c>
      <c r="BD304" s="145">
        <f t="shared" si="89"/>
        <v>0</v>
      </c>
      <c r="BE304" s="146">
        <f t="shared" si="90"/>
        <v>0</v>
      </c>
      <c r="BF304" s="146"/>
      <c r="BG304" s="146"/>
      <c r="BH304" s="141">
        <v>202</v>
      </c>
      <c r="BI304" s="143">
        <v>301</v>
      </c>
      <c r="BJ304" s="141">
        <v>150</v>
      </c>
      <c r="BK304" s="141" t="s">
        <v>54</v>
      </c>
      <c r="BL304" s="148">
        <v>3</v>
      </c>
      <c r="BM304" s="149">
        <v>-158</v>
      </c>
      <c r="BN304" s="141">
        <f t="shared" si="93"/>
        <v>0</v>
      </c>
      <c r="BO304" s="141">
        <f t="shared" si="94"/>
        <v>0</v>
      </c>
      <c r="BP304" s="145">
        <f t="shared" si="95"/>
        <v>0</v>
      </c>
      <c r="BQ304" s="141">
        <f t="shared" si="96"/>
        <v>0</v>
      </c>
      <c r="BR304" s="145">
        <f t="shared" si="97"/>
        <v>0</v>
      </c>
      <c r="BS304" s="146">
        <f t="shared" si="91"/>
        <v>0</v>
      </c>
    </row>
    <row r="305" spans="25:71" x14ac:dyDescent="0.2">
      <c r="Y305" s="154"/>
      <c r="AA305" s="137"/>
      <c r="AB305" s="137"/>
      <c r="AC305" s="137"/>
      <c r="AD305" s="142"/>
      <c r="AE305" s="143">
        <v>120</v>
      </c>
      <c r="AF305" s="143">
        <v>197</v>
      </c>
      <c r="AG305" s="143">
        <v>100</v>
      </c>
      <c r="AH305" s="144" t="s">
        <v>54</v>
      </c>
      <c r="AI305" s="144" t="s">
        <v>55</v>
      </c>
      <c r="AJ305" s="143">
        <v>2.75</v>
      </c>
      <c r="AK305" s="143">
        <v>-133</v>
      </c>
      <c r="AL305" s="141">
        <f t="shared" si="81"/>
        <v>0</v>
      </c>
      <c r="AM305" s="141">
        <f t="shared" si="98"/>
        <v>0</v>
      </c>
      <c r="AN305" s="145">
        <f t="shared" si="82"/>
        <v>0</v>
      </c>
      <c r="AO305" s="141">
        <f t="shared" si="83"/>
        <v>0</v>
      </c>
      <c r="AP305" s="145">
        <f t="shared" si="84"/>
        <v>0</v>
      </c>
      <c r="AQ305" s="146">
        <f t="shared" si="85"/>
        <v>0</v>
      </c>
      <c r="AR305" s="146"/>
      <c r="AS305" s="143"/>
      <c r="AT305" s="150">
        <v>301</v>
      </c>
      <c r="AU305" s="143">
        <v>330</v>
      </c>
      <c r="AV305" s="147">
        <v>200</v>
      </c>
      <c r="AW305" s="147" t="s">
        <v>54</v>
      </c>
      <c r="AX305" s="148">
        <v>3.2222222222222223</v>
      </c>
      <c r="AY305" s="149">
        <v>-192</v>
      </c>
      <c r="AZ305" s="141">
        <f t="shared" si="86"/>
        <v>0</v>
      </c>
      <c r="BA305" s="141">
        <f t="shared" si="92"/>
        <v>0</v>
      </c>
      <c r="BB305" s="145">
        <f t="shared" si="87"/>
        <v>0</v>
      </c>
      <c r="BC305" s="141">
        <f t="shared" si="88"/>
        <v>0</v>
      </c>
      <c r="BD305" s="145">
        <f t="shared" si="89"/>
        <v>0</v>
      </c>
      <c r="BE305" s="146">
        <f t="shared" si="90"/>
        <v>0</v>
      </c>
      <c r="BF305" s="146"/>
      <c r="BG305" s="146"/>
      <c r="BH305" s="141">
        <v>301</v>
      </c>
      <c r="BI305" s="143">
        <v>330</v>
      </c>
      <c r="BJ305" s="141">
        <v>150</v>
      </c>
      <c r="BK305" s="141" t="s">
        <v>54</v>
      </c>
      <c r="BL305" s="148">
        <v>2.6363636363636362</v>
      </c>
      <c r="BM305" s="149">
        <v>-102.36363636363632</v>
      </c>
      <c r="BN305" s="141">
        <f t="shared" si="93"/>
        <v>0</v>
      </c>
      <c r="BO305" s="141">
        <f t="shared" si="94"/>
        <v>0</v>
      </c>
      <c r="BP305" s="145">
        <f t="shared" si="95"/>
        <v>0</v>
      </c>
      <c r="BQ305" s="141">
        <f t="shared" si="96"/>
        <v>0</v>
      </c>
      <c r="BR305" s="145">
        <f t="shared" si="97"/>
        <v>0</v>
      </c>
      <c r="BS305" s="146">
        <f t="shared" si="91"/>
        <v>0</v>
      </c>
    </row>
    <row r="306" spans="25:71" x14ac:dyDescent="0.2">
      <c r="Y306" s="154"/>
      <c r="AA306" s="137"/>
      <c r="AB306" s="137"/>
      <c r="AC306" s="137"/>
      <c r="AD306" s="142"/>
      <c r="AE306" s="143">
        <v>197</v>
      </c>
      <c r="AF306" s="143">
        <v>220</v>
      </c>
      <c r="AG306" s="143">
        <v>100</v>
      </c>
      <c r="AH306" s="144" t="s">
        <v>54</v>
      </c>
      <c r="AI306" s="144" t="s">
        <v>55</v>
      </c>
      <c r="AJ306" s="143">
        <v>2.875</v>
      </c>
      <c r="AK306" s="143">
        <v>-148</v>
      </c>
      <c r="AL306" s="141">
        <f t="shared" si="81"/>
        <v>0</v>
      </c>
      <c r="AM306" s="141">
        <f t="shared" si="98"/>
        <v>0</v>
      </c>
      <c r="AN306" s="145">
        <f t="shared" si="82"/>
        <v>0</v>
      </c>
      <c r="AO306" s="141">
        <f t="shared" si="83"/>
        <v>0</v>
      </c>
      <c r="AP306" s="145">
        <f t="shared" si="84"/>
        <v>0</v>
      </c>
      <c r="AQ306" s="146">
        <f t="shared" si="85"/>
        <v>0</v>
      </c>
      <c r="AR306" s="146"/>
      <c r="AS306" s="143"/>
      <c r="AT306" s="147">
        <v>49</v>
      </c>
      <c r="AU306" s="143">
        <v>101</v>
      </c>
      <c r="AV306" s="147">
        <v>250</v>
      </c>
      <c r="AW306" s="147" t="s">
        <v>54</v>
      </c>
      <c r="AX306" s="148">
        <v>1.4166666666666667</v>
      </c>
      <c r="AY306" s="149">
        <v>-2.4166666666666714</v>
      </c>
      <c r="AZ306" s="141">
        <f t="shared" si="86"/>
        <v>0</v>
      </c>
      <c r="BA306" s="141">
        <f t="shared" si="92"/>
        <v>0</v>
      </c>
      <c r="BB306" s="145">
        <f t="shared" si="87"/>
        <v>0</v>
      </c>
      <c r="BC306" s="141">
        <f t="shared" si="88"/>
        <v>0</v>
      </c>
      <c r="BD306" s="145">
        <f t="shared" si="89"/>
        <v>0</v>
      </c>
      <c r="BE306" s="146">
        <f t="shared" si="90"/>
        <v>0</v>
      </c>
      <c r="BF306" s="146"/>
      <c r="BG306" s="146"/>
      <c r="BH306" s="141">
        <v>49</v>
      </c>
      <c r="BI306" s="143">
        <v>103</v>
      </c>
      <c r="BJ306" s="141">
        <v>200</v>
      </c>
      <c r="BK306" s="141" t="s">
        <v>54</v>
      </c>
      <c r="BL306" s="148">
        <v>1.5294117647058822</v>
      </c>
      <c r="BM306" s="149">
        <v>-7.1176470588235219</v>
      </c>
      <c r="BN306" s="141">
        <f t="shared" si="93"/>
        <v>0</v>
      </c>
      <c r="BO306" s="141">
        <f t="shared" si="94"/>
        <v>0</v>
      </c>
      <c r="BP306" s="145">
        <f t="shared" si="95"/>
        <v>0</v>
      </c>
      <c r="BQ306" s="141">
        <f t="shared" si="96"/>
        <v>0</v>
      </c>
      <c r="BR306" s="145">
        <f t="shared" si="97"/>
        <v>0</v>
      </c>
      <c r="BS306" s="146">
        <f t="shared" si="91"/>
        <v>0</v>
      </c>
    </row>
    <row r="307" spans="25:71" x14ac:dyDescent="0.2">
      <c r="Y307" s="154"/>
      <c r="AA307" s="137"/>
      <c r="AB307" s="137"/>
      <c r="AC307" s="137"/>
      <c r="AD307" s="142"/>
      <c r="AE307" s="143">
        <v>220</v>
      </c>
      <c r="AF307" s="143">
        <v>330</v>
      </c>
      <c r="AG307" s="143">
        <v>100</v>
      </c>
      <c r="AH307" s="144" t="s">
        <v>54</v>
      </c>
      <c r="AI307" s="144" t="s">
        <v>55</v>
      </c>
      <c r="AJ307" s="143">
        <v>3.0449999999999999</v>
      </c>
      <c r="AK307" s="143">
        <v>-169.88</v>
      </c>
      <c r="AL307" s="141">
        <f t="shared" si="81"/>
        <v>0</v>
      </c>
      <c r="AM307" s="141">
        <f t="shared" si="98"/>
        <v>0</v>
      </c>
      <c r="AN307" s="145">
        <f t="shared" si="82"/>
        <v>0</v>
      </c>
      <c r="AO307" s="141">
        <f t="shared" si="83"/>
        <v>0</v>
      </c>
      <c r="AP307" s="145">
        <f t="shared" si="84"/>
        <v>0</v>
      </c>
      <c r="AQ307" s="146">
        <f t="shared" si="85"/>
        <v>0</v>
      </c>
      <c r="AR307" s="146"/>
      <c r="AS307" s="143"/>
      <c r="AT307" s="150">
        <v>101</v>
      </c>
      <c r="AU307" s="143">
        <v>199</v>
      </c>
      <c r="AV307" s="147">
        <v>250</v>
      </c>
      <c r="AW307" s="147" t="s">
        <v>54</v>
      </c>
      <c r="AX307" s="148">
        <v>2.2790697674418605</v>
      </c>
      <c r="AY307" s="149">
        <v>-65.372093023255815</v>
      </c>
      <c r="AZ307" s="141">
        <f t="shared" si="86"/>
        <v>0</v>
      </c>
      <c r="BA307" s="141">
        <f t="shared" si="92"/>
        <v>0</v>
      </c>
      <c r="BB307" s="145">
        <f t="shared" si="87"/>
        <v>0</v>
      </c>
      <c r="BC307" s="141">
        <f t="shared" si="88"/>
        <v>0</v>
      </c>
      <c r="BD307" s="145">
        <f t="shared" si="89"/>
        <v>0</v>
      </c>
      <c r="BE307" s="146">
        <f t="shared" si="90"/>
        <v>0</v>
      </c>
      <c r="BF307" s="146"/>
      <c r="BG307" s="146"/>
      <c r="BH307" s="141">
        <v>103</v>
      </c>
      <c r="BI307" s="143">
        <v>202</v>
      </c>
      <c r="BJ307" s="141">
        <v>200</v>
      </c>
      <c r="BK307" s="141" t="s">
        <v>54</v>
      </c>
      <c r="BL307" s="148">
        <v>2.6052631578947367</v>
      </c>
      <c r="BM307" s="149">
        <v>-84.578947368421041</v>
      </c>
      <c r="BN307" s="141">
        <f t="shared" si="93"/>
        <v>0</v>
      </c>
      <c r="BO307" s="141">
        <f t="shared" si="94"/>
        <v>0</v>
      </c>
      <c r="BP307" s="145">
        <f t="shared" si="95"/>
        <v>0</v>
      </c>
      <c r="BQ307" s="141">
        <f t="shared" si="96"/>
        <v>0</v>
      </c>
      <c r="BR307" s="145">
        <f t="shared" si="97"/>
        <v>0</v>
      </c>
      <c r="BS307" s="146">
        <f t="shared" si="91"/>
        <v>0</v>
      </c>
    </row>
    <row r="308" spans="25:71" x14ac:dyDescent="0.2">
      <c r="Y308" s="154"/>
      <c r="AA308" s="137"/>
      <c r="AB308" s="137"/>
      <c r="AC308" s="137"/>
      <c r="AD308" s="142"/>
      <c r="AE308" s="143">
        <v>50</v>
      </c>
      <c r="AF308" s="143">
        <v>85</v>
      </c>
      <c r="AG308" s="143">
        <v>150</v>
      </c>
      <c r="AH308" s="144" t="s">
        <v>54</v>
      </c>
      <c r="AI308" s="144" t="s">
        <v>55</v>
      </c>
      <c r="AJ308" s="143">
        <v>1.3460000000000001</v>
      </c>
      <c r="AK308" s="143">
        <v>-2.5</v>
      </c>
      <c r="AL308" s="141">
        <f t="shared" si="81"/>
        <v>0</v>
      </c>
      <c r="AM308" s="141">
        <f t="shared" si="98"/>
        <v>0</v>
      </c>
      <c r="AN308" s="145">
        <f t="shared" si="82"/>
        <v>0</v>
      </c>
      <c r="AO308" s="141">
        <f t="shared" si="83"/>
        <v>0</v>
      </c>
      <c r="AP308" s="145">
        <f t="shared" si="84"/>
        <v>0</v>
      </c>
      <c r="AQ308" s="146">
        <f t="shared" si="85"/>
        <v>0</v>
      </c>
      <c r="AR308" s="146"/>
      <c r="AS308" s="143"/>
      <c r="AT308" s="150">
        <v>199</v>
      </c>
      <c r="AU308" s="143">
        <v>295</v>
      </c>
      <c r="AV308" s="147">
        <v>250</v>
      </c>
      <c r="AW308" s="147" t="s">
        <v>54</v>
      </c>
      <c r="AX308" s="148">
        <v>3.3103448275862069</v>
      </c>
      <c r="AY308" s="149">
        <v>-185</v>
      </c>
      <c r="AZ308" s="141">
        <f t="shared" si="86"/>
        <v>0</v>
      </c>
      <c r="BA308" s="141">
        <f t="shared" si="92"/>
        <v>0</v>
      </c>
      <c r="BB308" s="145">
        <f t="shared" si="87"/>
        <v>0</v>
      </c>
      <c r="BC308" s="141">
        <f t="shared" si="88"/>
        <v>0</v>
      </c>
      <c r="BD308" s="145">
        <f t="shared" si="89"/>
        <v>0</v>
      </c>
      <c r="BE308" s="146">
        <f t="shared" si="90"/>
        <v>0</v>
      </c>
      <c r="BF308" s="146"/>
      <c r="BG308" s="146"/>
      <c r="BH308" s="141">
        <v>202</v>
      </c>
      <c r="BI308" s="143">
        <v>298</v>
      </c>
      <c r="BJ308" s="141">
        <v>200</v>
      </c>
      <c r="BK308" s="141" t="s">
        <v>54</v>
      </c>
      <c r="BL308" s="148">
        <v>2.8235294117647061</v>
      </c>
      <c r="BM308" s="149">
        <v>-108.58823529411768</v>
      </c>
      <c r="BN308" s="141">
        <f t="shared" si="93"/>
        <v>0</v>
      </c>
      <c r="BO308" s="141">
        <f t="shared" si="94"/>
        <v>0</v>
      </c>
      <c r="BP308" s="145">
        <f t="shared" si="95"/>
        <v>0</v>
      </c>
      <c r="BQ308" s="141">
        <f t="shared" si="96"/>
        <v>0</v>
      </c>
      <c r="BR308" s="145">
        <f t="shared" si="97"/>
        <v>0</v>
      </c>
      <c r="BS308" s="146">
        <f t="shared" si="91"/>
        <v>0</v>
      </c>
    </row>
    <row r="309" spans="25:71" x14ac:dyDescent="0.2">
      <c r="Y309" s="154"/>
      <c r="AA309" s="137"/>
      <c r="AB309" s="137"/>
      <c r="AC309" s="137"/>
      <c r="AD309" s="142"/>
      <c r="AE309" s="143">
        <v>85</v>
      </c>
      <c r="AF309" s="143">
        <v>100</v>
      </c>
      <c r="AG309" s="143">
        <v>150</v>
      </c>
      <c r="AH309" s="144" t="s">
        <v>54</v>
      </c>
      <c r="AI309" s="144" t="s">
        <v>55</v>
      </c>
      <c r="AJ309" s="143">
        <v>1.363</v>
      </c>
      <c r="AK309" s="143">
        <v>-3.6364000000000001</v>
      </c>
      <c r="AL309" s="141">
        <f t="shared" si="81"/>
        <v>0</v>
      </c>
      <c r="AM309" s="141">
        <f t="shared" si="98"/>
        <v>0</v>
      </c>
      <c r="AN309" s="145">
        <f t="shared" si="82"/>
        <v>0</v>
      </c>
      <c r="AO309" s="141">
        <f t="shared" si="83"/>
        <v>0</v>
      </c>
      <c r="AP309" s="145">
        <f t="shared" si="84"/>
        <v>0</v>
      </c>
      <c r="AQ309" s="146">
        <f t="shared" si="85"/>
        <v>0</v>
      </c>
      <c r="AR309" s="146"/>
      <c r="AS309" s="143">
        <v>400</v>
      </c>
      <c r="AT309" s="150">
        <v>295</v>
      </c>
      <c r="AU309" s="143">
        <v>330</v>
      </c>
      <c r="AV309" s="147">
        <v>250</v>
      </c>
      <c r="AW309" s="147" t="s">
        <v>54</v>
      </c>
      <c r="AX309" s="148">
        <v>3.1875</v>
      </c>
      <c r="AY309" s="149">
        <v>-167.1875</v>
      </c>
      <c r="AZ309" s="141">
        <f t="shared" si="86"/>
        <v>0</v>
      </c>
      <c r="BA309" s="141">
        <f t="shared" si="92"/>
        <v>0</v>
      </c>
      <c r="BB309" s="145">
        <f t="shared" si="87"/>
        <v>0</v>
      </c>
      <c r="BC309" s="141">
        <f t="shared" si="88"/>
        <v>0</v>
      </c>
      <c r="BD309" s="145">
        <f t="shared" si="89"/>
        <v>0</v>
      </c>
      <c r="BE309" s="146">
        <f t="shared" si="90"/>
        <v>0</v>
      </c>
      <c r="BF309" s="146"/>
      <c r="BG309" s="146"/>
      <c r="BH309" s="141">
        <v>298</v>
      </c>
      <c r="BI309" s="143">
        <v>330</v>
      </c>
      <c r="BJ309" s="141">
        <v>200</v>
      </c>
      <c r="BK309" s="141" t="s">
        <v>54</v>
      </c>
      <c r="BL309" s="148">
        <v>2.9090909090909092</v>
      </c>
      <c r="BM309" s="149">
        <v>-120.90909090909093</v>
      </c>
      <c r="BN309" s="141">
        <f t="shared" si="93"/>
        <v>0</v>
      </c>
      <c r="BO309" s="141">
        <f t="shared" si="94"/>
        <v>0</v>
      </c>
      <c r="BP309" s="145">
        <f t="shared" si="95"/>
        <v>0</v>
      </c>
      <c r="BQ309" s="141">
        <f t="shared" si="96"/>
        <v>0</v>
      </c>
      <c r="BR309" s="145">
        <f t="shared" si="97"/>
        <v>0</v>
      </c>
      <c r="BS309" s="146">
        <f t="shared" si="91"/>
        <v>0</v>
      </c>
    </row>
    <row r="310" spans="25:71" x14ac:dyDescent="0.2">
      <c r="Y310" s="154"/>
      <c r="AA310" s="137"/>
      <c r="AB310" s="137"/>
      <c r="AC310" s="137"/>
      <c r="AD310" s="142"/>
      <c r="AE310" s="143">
        <v>100</v>
      </c>
      <c r="AF310" s="143">
        <v>120</v>
      </c>
      <c r="AG310" s="143">
        <v>150</v>
      </c>
      <c r="AH310" s="144" t="s">
        <v>54</v>
      </c>
      <c r="AI310" s="144" t="s">
        <v>55</v>
      </c>
      <c r="AJ310" s="143">
        <v>2.222</v>
      </c>
      <c r="AK310" s="143">
        <v>-68.888000000000005</v>
      </c>
      <c r="AL310" s="141">
        <f t="shared" si="81"/>
        <v>0</v>
      </c>
      <c r="AM310" s="141">
        <f t="shared" si="98"/>
        <v>0</v>
      </c>
      <c r="AN310" s="145">
        <f t="shared" si="82"/>
        <v>0</v>
      </c>
      <c r="AO310" s="141">
        <f t="shared" si="83"/>
        <v>0</v>
      </c>
      <c r="AP310" s="145">
        <f t="shared" si="84"/>
        <v>0</v>
      </c>
      <c r="AQ310" s="146">
        <f t="shared" si="85"/>
        <v>0</v>
      </c>
      <c r="AR310" s="146"/>
      <c r="AS310" s="143"/>
      <c r="AT310" s="147">
        <v>49</v>
      </c>
      <c r="AU310" s="143">
        <v>100</v>
      </c>
      <c r="AV310" s="147">
        <v>300</v>
      </c>
      <c r="AW310" s="147" t="s">
        <v>54</v>
      </c>
      <c r="AX310" s="148">
        <v>1.4857142857142858</v>
      </c>
      <c r="AY310" s="149">
        <v>4.914285714285711</v>
      </c>
      <c r="AZ310" s="141">
        <f t="shared" si="86"/>
        <v>0</v>
      </c>
      <c r="BA310" s="141">
        <f t="shared" si="92"/>
        <v>0</v>
      </c>
      <c r="BB310" s="145">
        <f t="shared" si="87"/>
        <v>0</v>
      </c>
      <c r="BC310" s="141">
        <f t="shared" si="88"/>
        <v>0</v>
      </c>
      <c r="BD310" s="145">
        <f t="shared" si="89"/>
        <v>0</v>
      </c>
      <c r="BE310" s="146">
        <f t="shared" si="90"/>
        <v>0</v>
      </c>
      <c r="BF310" s="146"/>
      <c r="BG310" s="146"/>
      <c r="BH310" s="141">
        <v>49</v>
      </c>
      <c r="BI310" s="143">
        <v>101</v>
      </c>
      <c r="BJ310" s="141">
        <v>250</v>
      </c>
      <c r="BK310" s="141" t="s">
        <v>54</v>
      </c>
      <c r="BL310" s="148">
        <v>1.4324324324324325</v>
      </c>
      <c r="BM310" s="149">
        <v>9.3243243243243228</v>
      </c>
      <c r="BN310" s="141">
        <f t="shared" si="93"/>
        <v>0</v>
      </c>
      <c r="BO310" s="141">
        <f t="shared" si="94"/>
        <v>0</v>
      </c>
      <c r="BP310" s="145">
        <f t="shared" si="95"/>
        <v>0</v>
      </c>
      <c r="BQ310" s="141">
        <f t="shared" si="96"/>
        <v>0</v>
      </c>
      <c r="BR310" s="145">
        <f t="shared" si="97"/>
        <v>0</v>
      </c>
      <c r="BS310" s="146">
        <f t="shared" si="91"/>
        <v>0</v>
      </c>
    </row>
    <row r="311" spans="25:71" x14ac:dyDescent="0.2">
      <c r="Y311" s="154"/>
      <c r="AA311" s="137"/>
      <c r="AB311" s="137"/>
      <c r="AC311" s="137"/>
      <c r="AD311" s="142"/>
      <c r="AE311" s="143">
        <v>120</v>
      </c>
      <c r="AF311" s="143">
        <v>180</v>
      </c>
      <c r="AG311" s="143">
        <v>150</v>
      </c>
      <c r="AH311" s="144" t="s">
        <v>54</v>
      </c>
      <c r="AI311" s="144" t="s">
        <v>55</v>
      </c>
      <c r="AJ311" s="143">
        <v>2.609</v>
      </c>
      <c r="AK311" s="143">
        <v>-101.739</v>
      </c>
      <c r="AL311" s="141">
        <f t="shared" si="81"/>
        <v>0</v>
      </c>
      <c r="AM311" s="141">
        <f t="shared" si="98"/>
        <v>0</v>
      </c>
      <c r="AN311" s="145">
        <f t="shared" si="82"/>
        <v>0</v>
      </c>
      <c r="AO311" s="141">
        <f t="shared" si="83"/>
        <v>0</v>
      </c>
      <c r="AP311" s="145">
        <f t="shared" si="84"/>
        <v>0</v>
      </c>
      <c r="AQ311" s="146">
        <f t="shared" si="85"/>
        <v>0</v>
      </c>
      <c r="AR311" s="146"/>
      <c r="AS311" s="143"/>
      <c r="AT311" s="150">
        <v>100</v>
      </c>
      <c r="AU311" s="143">
        <v>204</v>
      </c>
      <c r="AV311" s="147">
        <v>300</v>
      </c>
      <c r="AW311" s="147" t="s">
        <v>54</v>
      </c>
      <c r="AX311" s="148">
        <v>2.3111111111111109</v>
      </c>
      <c r="AY311" s="149">
        <v>-47.911111111111097</v>
      </c>
      <c r="AZ311" s="141">
        <f t="shared" si="86"/>
        <v>0</v>
      </c>
      <c r="BA311" s="141">
        <f t="shared" si="92"/>
        <v>0</v>
      </c>
      <c r="BB311" s="145">
        <f t="shared" si="87"/>
        <v>0</v>
      </c>
      <c r="BC311" s="141">
        <f t="shared" si="88"/>
        <v>0</v>
      </c>
      <c r="BD311" s="145">
        <f t="shared" si="89"/>
        <v>0</v>
      </c>
      <c r="BE311" s="146">
        <f t="shared" si="90"/>
        <v>0</v>
      </c>
      <c r="BF311" s="146"/>
      <c r="BG311" s="146"/>
      <c r="BH311" s="141">
        <v>101</v>
      </c>
      <c r="BI311" s="143">
        <v>200</v>
      </c>
      <c r="BJ311" s="141">
        <v>250</v>
      </c>
      <c r="BK311" s="141" t="s">
        <v>54</v>
      </c>
      <c r="BL311" s="148">
        <v>2.6052631578947367</v>
      </c>
      <c r="BM311" s="149">
        <v>-65.73684210526315</v>
      </c>
      <c r="BN311" s="141">
        <f t="shared" si="93"/>
        <v>0</v>
      </c>
      <c r="BO311" s="141">
        <f t="shared" si="94"/>
        <v>0</v>
      </c>
      <c r="BP311" s="145">
        <f t="shared" si="95"/>
        <v>0</v>
      </c>
      <c r="BQ311" s="141">
        <f t="shared" si="96"/>
        <v>0</v>
      </c>
      <c r="BR311" s="145">
        <f t="shared" si="97"/>
        <v>0</v>
      </c>
      <c r="BS311" s="146">
        <f t="shared" si="91"/>
        <v>0</v>
      </c>
    </row>
    <row r="312" spans="25:71" x14ac:dyDescent="0.2">
      <c r="Y312" s="154"/>
      <c r="AA312" s="137"/>
      <c r="AB312" s="137"/>
      <c r="AC312" s="137"/>
      <c r="AD312" s="142"/>
      <c r="AE312" s="143">
        <v>180</v>
      </c>
      <c r="AF312" s="143">
        <v>270</v>
      </c>
      <c r="AG312" s="143">
        <v>150</v>
      </c>
      <c r="AH312" s="144" t="s">
        <v>54</v>
      </c>
      <c r="AI312" s="144" t="s">
        <v>55</v>
      </c>
      <c r="AJ312" s="143">
        <v>2.8130000000000002</v>
      </c>
      <c r="AK312" s="143">
        <v>-123.75</v>
      </c>
      <c r="AL312" s="141">
        <f t="shared" si="81"/>
        <v>0</v>
      </c>
      <c r="AM312" s="141">
        <f t="shared" si="98"/>
        <v>0</v>
      </c>
      <c r="AN312" s="145">
        <f t="shared" si="82"/>
        <v>0</v>
      </c>
      <c r="AO312" s="141">
        <f t="shared" si="83"/>
        <v>0</v>
      </c>
      <c r="AP312" s="145">
        <f t="shared" si="84"/>
        <v>0</v>
      </c>
      <c r="AQ312" s="146">
        <f t="shared" si="85"/>
        <v>0</v>
      </c>
      <c r="AR312" s="146"/>
      <c r="AS312" s="143"/>
      <c r="AT312" s="150">
        <v>204</v>
      </c>
      <c r="AU312" s="143">
        <v>305</v>
      </c>
      <c r="AV312" s="147">
        <v>300</v>
      </c>
      <c r="AW312" s="147" t="s">
        <v>54</v>
      </c>
      <c r="AX312" s="148">
        <v>3.2580645161290325</v>
      </c>
      <c r="AY312" s="149">
        <v>-151.12903225806451</v>
      </c>
      <c r="AZ312" s="141">
        <f t="shared" si="86"/>
        <v>0</v>
      </c>
      <c r="BA312" s="141">
        <f t="shared" si="92"/>
        <v>0</v>
      </c>
      <c r="BB312" s="145">
        <f t="shared" si="87"/>
        <v>0</v>
      </c>
      <c r="BC312" s="141">
        <f t="shared" si="88"/>
        <v>0</v>
      </c>
      <c r="BD312" s="145">
        <f t="shared" si="89"/>
        <v>0</v>
      </c>
      <c r="BE312" s="146">
        <f t="shared" si="90"/>
        <v>0</v>
      </c>
      <c r="BF312" s="146"/>
      <c r="BG312" s="146"/>
      <c r="BH312" s="141">
        <v>200</v>
      </c>
      <c r="BI312" s="143">
        <v>296</v>
      </c>
      <c r="BJ312" s="141">
        <v>250</v>
      </c>
      <c r="BK312" s="141" t="s">
        <v>54</v>
      </c>
      <c r="BL312" s="148">
        <v>3.2</v>
      </c>
      <c r="BM312" s="149">
        <v>-126.4</v>
      </c>
      <c r="BN312" s="141">
        <f t="shared" si="93"/>
        <v>0</v>
      </c>
      <c r="BO312" s="141">
        <f t="shared" si="94"/>
        <v>0</v>
      </c>
      <c r="BP312" s="145">
        <f t="shared" si="95"/>
        <v>0</v>
      </c>
      <c r="BQ312" s="141">
        <f t="shared" si="96"/>
        <v>0</v>
      </c>
      <c r="BR312" s="145">
        <f t="shared" si="97"/>
        <v>0</v>
      </c>
      <c r="BS312" s="146">
        <f t="shared" si="91"/>
        <v>0</v>
      </c>
    </row>
    <row r="313" spans="25:71" x14ac:dyDescent="0.2">
      <c r="Y313" s="154"/>
      <c r="AA313" s="137"/>
      <c r="AB313" s="137"/>
      <c r="AC313" s="137"/>
      <c r="AD313" s="142"/>
      <c r="AE313" s="143">
        <v>270</v>
      </c>
      <c r="AF313" s="143">
        <v>330</v>
      </c>
      <c r="AG313" s="143">
        <v>150</v>
      </c>
      <c r="AH313" s="144" t="s">
        <v>54</v>
      </c>
      <c r="AI313" s="144" t="s">
        <v>55</v>
      </c>
      <c r="AJ313" s="143">
        <v>3</v>
      </c>
      <c r="AK313" s="143">
        <v>-150</v>
      </c>
      <c r="AL313" s="141">
        <f t="shared" si="81"/>
        <v>0</v>
      </c>
      <c r="AM313" s="141">
        <f t="shared" si="98"/>
        <v>0</v>
      </c>
      <c r="AN313" s="145">
        <f t="shared" si="82"/>
        <v>0</v>
      </c>
      <c r="AO313" s="141">
        <f t="shared" si="83"/>
        <v>0</v>
      </c>
      <c r="AP313" s="145">
        <f t="shared" si="84"/>
        <v>0</v>
      </c>
      <c r="AQ313" s="146">
        <f t="shared" si="85"/>
        <v>0</v>
      </c>
      <c r="AR313" s="146"/>
      <c r="AS313" s="143">
        <v>400</v>
      </c>
      <c r="AT313" s="150">
        <v>305</v>
      </c>
      <c r="AU313" s="143">
        <v>330</v>
      </c>
      <c r="AV313" s="147">
        <v>300</v>
      </c>
      <c r="AW313" s="147" t="s">
        <v>54</v>
      </c>
      <c r="AX313" s="148">
        <v>3.5714285714285716</v>
      </c>
      <c r="AY313" s="149">
        <v>-195</v>
      </c>
      <c r="AZ313" s="141">
        <f t="shared" si="86"/>
        <v>0</v>
      </c>
      <c r="BA313" s="141">
        <f t="shared" si="92"/>
        <v>0</v>
      </c>
      <c r="BB313" s="145">
        <f t="shared" si="87"/>
        <v>0</v>
      </c>
      <c r="BC313" s="141">
        <f t="shared" si="88"/>
        <v>0</v>
      </c>
      <c r="BD313" s="145">
        <f t="shared" si="89"/>
        <v>0</v>
      </c>
      <c r="BE313" s="146">
        <f t="shared" si="90"/>
        <v>0</v>
      </c>
      <c r="BF313" s="146"/>
      <c r="BG313" s="146">
        <v>400</v>
      </c>
      <c r="BH313" s="141">
        <v>296</v>
      </c>
      <c r="BI313" s="143">
        <v>330</v>
      </c>
      <c r="BJ313" s="141">
        <v>250</v>
      </c>
      <c r="BK313" s="141" t="s">
        <v>54</v>
      </c>
      <c r="BL313" s="148">
        <v>3.0909090909090908</v>
      </c>
      <c r="BM313" s="149">
        <v>-112</v>
      </c>
      <c r="BN313" s="141">
        <f t="shared" si="93"/>
        <v>0</v>
      </c>
      <c r="BO313" s="141">
        <f t="shared" si="94"/>
        <v>0</v>
      </c>
      <c r="BP313" s="145">
        <f t="shared" si="95"/>
        <v>0</v>
      </c>
      <c r="BQ313" s="141">
        <f t="shared" si="96"/>
        <v>0</v>
      </c>
      <c r="BR313" s="145">
        <f t="shared" si="97"/>
        <v>0</v>
      </c>
      <c r="BS313" s="146">
        <f t="shared" si="91"/>
        <v>0</v>
      </c>
    </row>
    <row r="314" spans="25:71" x14ac:dyDescent="0.2">
      <c r="Y314" s="154"/>
      <c r="AA314" s="137"/>
      <c r="AB314" s="137"/>
      <c r="AC314" s="137"/>
      <c r="AD314" s="142"/>
      <c r="AE314" s="143">
        <v>50</v>
      </c>
      <c r="AF314" s="143">
        <v>92</v>
      </c>
      <c r="AG314" s="143">
        <v>200</v>
      </c>
      <c r="AH314" s="144" t="s">
        <v>54</v>
      </c>
      <c r="AI314" s="144" t="s">
        <v>55</v>
      </c>
      <c r="AJ314" s="143">
        <v>1.448</v>
      </c>
      <c r="AK314" s="143">
        <v>-2.1379999999999999</v>
      </c>
      <c r="AL314" s="141">
        <f t="shared" si="81"/>
        <v>0</v>
      </c>
      <c r="AM314" s="141">
        <f t="shared" si="98"/>
        <v>0</v>
      </c>
      <c r="AN314" s="145">
        <f t="shared" si="82"/>
        <v>0</v>
      </c>
      <c r="AO314" s="141">
        <f t="shared" si="83"/>
        <v>0</v>
      </c>
      <c r="AP314" s="145">
        <f t="shared" si="84"/>
        <v>0</v>
      </c>
      <c r="AQ314" s="146">
        <f t="shared" si="85"/>
        <v>0</v>
      </c>
      <c r="AR314" s="146"/>
      <c r="AS314" s="143"/>
      <c r="AT314" s="147">
        <v>49</v>
      </c>
      <c r="AU314" s="143">
        <v>107</v>
      </c>
      <c r="AV314" s="147">
        <v>350</v>
      </c>
      <c r="AW314" s="147" t="s">
        <v>54</v>
      </c>
      <c r="AX314" s="148">
        <v>1.6363636363636365</v>
      </c>
      <c r="AY314" s="149">
        <v>10.454545454545453</v>
      </c>
      <c r="AZ314" s="141">
        <f t="shared" si="86"/>
        <v>0</v>
      </c>
      <c r="BA314" s="141">
        <f t="shared" si="92"/>
        <v>0</v>
      </c>
      <c r="BB314" s="145">
        <f t="shared" si="87"/>
        <v>0</v>
      </c>
      <c r="BC314" s="141">
        <f t="shared" si="88"/>
        <v>0</v>
      </c>
      <c r="BD314" s="145">
        <f t="shared" si="89"/>
        <v>0</v>
      </c>
      <c r="BE314" s="146">
        <f t="shared" si="90"/>
        <v>0</v>
      </c>
      <c r="BF314" s="146"/>
      <c r="BG314" s="146"/>
      <c r="BH314" s="141">
        <v>49</v>
      </c>
      <c r="BI314" s="143">
        <v>100</v>
      </c>
      <c r="BJ314" s="141">
        <v>300</v>
      </c>
      <c r="BK314" s="141" t="s">
        <v>54</v>
      </c>
      <c r="BL314" s="148">
        <v>1.4545454545454546</v>
      </c>
      <c r="BM314" s="149">
        <v>21.454545454545453</v>
      </c>
      <c r="BN314" s="141">
        <f t="shared" si="93"/>
        <v>0</v>
      </c>
      <c r="BO314" s="141">
        <f t="shared" si="94"/>
        <v>0</v>
      </c>
      <c r="BP314" s="145">
        <f t="shared" si="95"/>
        <v>0</v>
      </c>
      <c r="BQ314" s="141">
        <f t="shared" si="96"/>
        <v>0</v>
      </c>
      <c r="BR314" s="145">
        <f t="shared" si="97"/>
        <v>0</v>
      </c>
      <c r="BS314" s="146">
        <f t="shared" si="91"/>
        <v>0</v>
      </c>
    </row>
    <row r="315" spans="25:71" x14ac:dyDescent="0.2">
      <c r="Y315" s="154"/>
      <c r="AA315" s="137"/>
      <c r="AB315" s="137"/>
      <c r="AC315" s="137"/>
      <c r="AD315" s="142"/>
      <c r="AE315" s="143">
        <v>92</v>
      </c>
      <c r="AF315" s="143">
        <v>108</v>
      </c>
      <c r="AG315" s="143">
        <v>200</v>
      </c>
      <c r="AH315" s="144" t="s">
        <v>54</v>
      </c>
      <c r="AI315" s="144" t="s">
        <v>55</v>
      </c>
      <c r="AJ315" s="143">
        <v>1.7769999999999999</v>
      </c>
      <c r="AK315" s="143">
        <v>-23.555</v>
      </c>
      <c r="AL315" s="141">
        <f t="shared" si="81"/>
        <v>0</v>
      </c>
      <c r="AM315" s="141">
        <f t="shared" si="98"/>
        <v>0</v>
      </c>
      <c r="AN315" s="145">
        <f t="shared" si="82"/>
        <v>0</v>
      </c>
      <c r="AO315" s="141">
        <f t="shared" si="83"/>
        <v>0</v>
      </c>
      <c r="AP315" s="145">
        <f t="shared" si="84"/>
        <v>0</v>
      </c>
      <c r="AQ315" s="146">
        <f t="shared" si="85"/>
        <v>0</v>
      </c>
      <c r="AR315" s="146"/>
      <c r="AS315" s="143"/>
      <c r="AT315" s="150">
        <v>107</v>
      </c>
      <c r="AU315" s="143">
        <v>202</v>
      </c>
      <c r="AV315" s="147">
        <v>350</v>
      </c>
      <c r="AW315" s="147" t="s">
        <v>54</v>
      </c>
      <c r="AX315" s="148">
        <v>2.375</v>
      </c>
      <c r="AY315" s="149">
        <v>-33.125</v>
      </c>
      <c r="AZ315" s="141">
        <f t="shared" si="86"/>
        <v>0</v>
      </c>
      <c r="BA315" s="141">
        <f t="shared" si="92"/>
        <v>0</v>
      </c>
      <c r="BB315" s="145">
        <f t="shared" si="87"/>
        <v>0</v>
      </c>
      <c r="BC315" s="141">
        <f t="shared" si="88"/>
        <v>0</v>
      </c>
      <c r="BD315" s="145">
        <f t="shared" si="89"/>
        <v>0</v>
      </c>
      <c r="BE315" s="146">
        <f t="shared" si="90"/>
        <v>0</v>
      </c>
      <c r="BF315" s="146"/>
      <c r="BG315" s="146"/>
      <c r="BH315" s="141">
        <v>100</v>
      </c>
      <c r="BI315" s="143">
        <v>200</v>
      </c>
      <c r="BJ315" s="141">
        <v>300</v>
      </c>
      <c r="BK315" s="141" t="s">
        <v>54</v>
      </c>
      <c r="BL315" s="148">
        <v>2.5</v>
      </c>
      <c r="BM315" s="149">
        <v>-35</v>
      </c>
      <c r="BN315" s="141">
        <f t="shared" si="93"/>
        <v>0</v>
      </c>
      <c r="BO315" s="141">
        <f t="shared" si="94"/>
        <v>0</v>
      </c>
      <c r="BP315" s="145">
        <f t="shared" si="95"/>
        <v>0</v>
      </c>
      <c r="BQ315" s="141">
        <f t="shared" si="96"/>
        <v>0</v>
      </c>
      <c r="BR315" s="145">
        <f t="shared" si="97"/>
        <v>0</v>
      </c>
      <c r="BS315" s="146">
        <f t="shared" si="91"/>
        <v>0</v>
      </c>
    </row>
    <row r="316" spans="25:71" x14ac:dyDescent="0.2">
      <c r="Y316" s="154"/>
      <c r="AA316" s="137"/>
      <c r="AB316" s="137"/>
      <c r="AC316" s="137"/>
      <c r="AD316" s="142"/>
      <c r="AE316" s="143">
        <v>108</v>
      </c>
      <c r="AF316" s="143">
        <v>123</v>
      </c>
      <c r="AG316" s="143">
        <v>200</v>
      </c>
      <c r="AH316" s="144" t="s">
        <v>54</v>
      </c>
      <c r="AI316" s="144" t="s">
        <v>55</v>
      </c>
      <c r="AJ316" s="143">
        <v>2.5</v>
      </c>
      <c r="AK316" s="143">
        <v>-77</v>
      </c>
      <c r="AL316" s="141">
        <f t="shared" si="81"/>
        <v>0</v>
      </c>
      <c r="AM316" s="141">
        <f t="shared" si="98"/>
        <v>0</v>
      </c>
      <c r="AN316" s="145">
        <f t="shared" si="82"/>
        <v>0</v>
      </c>
      <c r="AO316" s="141">
        <f t="shared" si="83"/>
        <v>0</v>
      </c>
      <c r="AP316" s="145">
        <f t="shared" si="84"/>
        <v>0</v>
      </c>
      <c r="AQ316" s="146">
        <f t="shared" si="85"/>
        <v>0</v>
      </c>
      <c r="AR316" s="146"/>
      <c r="AS316" s="143"/>
      <c r="AT316" s="150">
        <v>202</v>
      </c>
      <c r="AU316" s="143">
        <v>299</v>
      </c>
      <c r="AV316" s="147">
        <v>350</v>
      </c>
      <c r="AW316" s="147" t="s">
        <v>54</v>
      </c>
      <c r="AX316" s="148">
        <v>3.129032258064516</v>
      </c>
      <c r="AY316" s="149">
        <v>-107.77419354838707</v>
      </c>
      <c r="AZ316" s="141">
        <f t="shared" si="86"/>
        <v>0</v>
      </c>
      <c r="BA316" s="141">
        <f t="shared" si="92"/>
        <v>0</v>
      </c>
      <c r="BB316" s="145">
        <f t="shared" si="87"/>
        <v>0</v>
      </c>
      <c r="BC316" s="141">
        <f t="shared" si="88"/>
        <v>0</v>
      </c>
      <c r="BD316" s="145">
        <f t="shared" si="89"/>
        <v>0</v>
      </c>
      <c r="BE316" s="146">
        <f t="shared" si="90"/>
        <v>0</v>
      </c>
      <c r="BF316" s="146"/>
      <c r="BG316" s="146"/>
      <c r="BH316" s="141">
        <v>200</v>
      </c>
      <c r="BI316" s="143">
        <v>302</v>
      </c>
      <c r="BJ316" s="141">
        <v>300</v>
      </c>
      <c r="BK316" s="141" t="s">
        <v>54</v>
      </c>
      <c r="BL316" s="148">
        <v>3.6428571428571428</v>
      </c>
      <c r="BM316" s="149">
        <v>-142.42857142857144</v>
      </c>
      <c r="BN316" s="141">
        <f t="shared" si="93"/>
        <v>0</v>
      </c>
      <c r="BO316" s="141">
        <f t="shared" si="94"/>
        <v>0</v>
      </c>
      <c r="BP316" s="145">
        <f t="shared" si="95"/>
        <v>0</v>
      </c>
      <c r="BQ316" s="141">
        <f t="shared" si="96"/>
        <v>0</v>
      </c>
      <c r="BR316" s="145">
        <f t="shared" si="97"/>
        <v>0</v>
      </c>
      <c r="BS316" s="146">
        <f t="shared" si="91"/>
        <v>0</v>
      </c>
    </row>
    <row r="317" spans="25:71" x14ac:dyDescent="0.2">
      <c r="Y317" s="154"/>
      <c r="AA317" s="137"/>
      <c r="AB317" s="137"/>
      <c r="AC317" s="137"/>
      <c r="AD317" s="142"/>
      <c r="AE317" s="143">
        <v>123</v>
      </c>
      <c r="AF317" s="143">
        <v>210</v>
      </c>
      <c r="AG317" s="143">
        <v>200</v>
      </c>
      <c r="AH317" s="144" t="s">
        <v>54</v>
      </c>
      <c r="AI317" s="144" t="s">
        <v>55</v>
      </c>
      <c r="AJ317" s="143">
        <v>2.9</v>
      </c>
      <c r="AK317" s="143">
        <v>-109</v>
      </c>
      <c r="AL317" s="141">
        <f t="shared" si="81"/>
        <v>0</v>
      </c>
      <c r="AM317" s="141">
        <f t="shared" si="98"/>
        <v>0</v>
      </c>
      <c r="AN317" s="145">
        <f t="shared" si="82"/>
        <v>0</v>
      </c>
      <c r="AO317" s="141">
        <f t="shared" si="83"/>
        <v>0</v>
      </c>
      <c r="AP317" s="145">
        <f t="shared" si="84"/>
        <v>0</v>
      </c>
      <c r="AQ317" s="146">
        <f t="shared" si="85"/>
        <v>0</v>
      </c>
      <c r="AR317" s="146"/>
      <c r="AS317" s="143"/>
      <c r="AT317" s="150">
        <v>299</v>
      </c>
      <c r="AU317" s="143">
        <v>330</v>
      </c>
      <c r="AV317" s="147">
        <v>350</v>
      </c>
      <c r="AW317" s="147" t="s">
        <v>54</v>
      </c>
      <c r="AX317" s="148">
        <v>3.4166666666666705</v>
      </c>
      <c r="AY317" s="149">
        <v>-145.16666666666714</v>
      </c>
      <c r="AZ317" s="141">
        <f t="shared" si="86"/>
        <v>0</v>
      </c>
      <c r="BA317" s="141">
        <f t="shared" si="92"/>
        <v>0</v>
      </c>
      <c r="BB317" s="145">
        <f t="shared" si="87"/>
        <v>0</v>
      </c>
      <c r="BC317" s="141">
        <f t="shared" si="88"/>
        <v>0</v>
      </c>
      <c r="BD317" s="145">
        <f t="shared" si="89"/>
        <v>0</v>
      </c>
      <c r="BE317" s="146">
        <f t="shared" si="90"/>
        <v>0</v>
      </c>
      <c r="BF317" s="146"/>
      <c r="BG317" s="146">
        <v>400</v>
      </c>
      <c r="BH317" s="141">
        <v>302</v>
      </c>
      <c r="BI317" s="143">
        <v>330</v>
      </c>
      <c r="BJ317" s="141">
        <v>300</v>
      </c>
      <c r="BK317" s="141" t="s">
        <v>54</v>
      </c>
      <c r="BL317" s="148">
        <v>3.5</v>
      </c>
      <c r="BM317" s="149">
        <v>-125</v>
      </c>
      <c r="BN317" s="141">
        <f t="shared" si="93"/>
        <v>0</v>
      </c>
      <c r="BO317" s="141">
        <f t="shared" si="94"/>
        <v>0</v>
      </c>
      <c r="BP317" s="145">
        <f t="shared" si="95"/>
        <v>0</v>
      </c>
      <c r="BQ317" s="141">
        <f t="shared" si="96"/>
        <v>0</v>
      </c>
      <c r="BR317" s="145">
        <f t="shared" si="97"/>
        <v>0</v>
      </c>
      <c r="BS317" s="146">
        <f t="shared" si="91"/>
        <v>0</v>
      </c>
    </row>
    <row r="318" spans="25:71" x14ac:dyDescent="0.2">
      <c r="Y318" s="154"/>
      <c r="AA318" s="137"/>
      <c r="AB318" s="137"/>
      <c r="AC318" s="137"/>
      <c r="AD318" s="142"/>
      <c r="AE318" s="143">
        <v>210</v>
      </c>
      <c r="AF318" s="143">
        <v>240</v>
      </c>
      <c r="AG318" s="143">
        <v>200</v>
      </c>
      <c r="AH318" s="144" t="s">
        <v>54</v>
      </c>
      <c r="AI318" s="144" t="s">
        <v>55</v>
      </c>
      <c r="AJ318" s="143">
        <v>3</v>
      </c>
      <c r="AK318" s="143">
        <v>-120</v>
      </c>
      <c r="AL318" s="141">
        <f t="shared" si="81"/>
        <v>0</v>
      </c>
      <c r="AM318" s="141">
        <f t="shared" si="98"/>
        <v>0</v>
      </c>
      <c r="AN318" s="145">
        <f t="shared" si="82"/>
        <v>0</v>
      </c>
      <c r="AO318" s="141">
        <f t="shared" si="83"/>
        <v>0</v>
      </c>
      <c r="AP318" s="145">
        <f t="shared" si="84"/>
        <v>0</v>
      </c>
      <c r="AQ318" s="146">
        <f t="shared" si="85"/>
        <v>0</v>
      </c>
      <c r="AR318" s="146"/>
      <c r="AS318" s="143"/>
      <c r="AT318" s="147">
        <v>49</v>
      </c>
      <c r="AU318" s="143">
        <v>101</v>
      </c>
      <c r="AV318" s="147">
        <v>400</v>
      </c>
      <c r="AW318" s="147" t="s">
        <v>54</v>
      </c>
      <c r="AX318" s="148">
        <v>1.625</v>
      </c>
      <c r="AY318" s="149">
        <v>21.375</v>
      </c>
      <c r="AZ318" s="141">
        <f t="shared" si="86"/>
        <v>0</v>
      </c>
      <c r="BA318" s="141">
        <f t="shared" si="92"/>
        <v>0</v>
      </c>
      <c r="BB318" s="145">
        <f t="shared" si="87"/>
        <v>0</v>
      </c>
      <c r="BC318" s="141">
        <f t="shared" si="88"/>
        <v>0</v>
      </c>
      <c r="BD318" s="145">
        <f t="shared" si="89"/>
        <v>0</v>
      </c>
      <c r="BE318" s="146">
        <f t="shared" si="90"/>
        <v>0</v>
      </c>
      <c r="BF318" s="146"/>
      <c r="BG318" s="146"/>
      <c r="BH318" s="141">
        <v>60</v>
      </c>
      <c r="BI318" s="143">
        <v>104</v>
      </c>
      <c r="BJ318" s="141">
        <v>350</v>
      </c>
      <c r="BK318" s="141" t="s">
        <v>54</v>
      </c>
      <c r="BL318" s="148">
        <v>1.5</v>
      </c>
      <c r="BM318" s="149">
        <v>33.5</v>
      </c>
      <c r="BN318" s="141">
        <f t="shared" si="93"/>
        <v>0</v>
      </c>
      <c r="BO318" s="141">
        <f t="shared" si="94"/>
        <v>0</v>
      </c>
      <c r="BP318" s="145">
        <f t="shared" si="95"/>
        <v>0</v>
      </c>
      <c r="BQ318" s="141">
        <f t="shared" si="96"/>
        <v>0</v>
      </c>
      <c r="BR318" s="145">
        <f t="shared" si="97"/>
        <v>0</v>
      </c>
      <c r="BS318" s="146">
        <f t="shared" si="91"/>
        <v>0</v>
      </c>
    </row>
    <row r="319" spans="25:71" x14ac:dyDescent="0.2">
      <c r="Y319" s="154"/>
      <c r="AA319" s="137"/>
      <c r="AB319" s="137"/>
      <c r="AC319" s="137"/>
      <c r="AD319" s="142"/>
      <c r="AE319" s="143">
        <v>240</v>
      </c>
      <c r="AF319" s="143">
        <v>330</v>
      </c>
      <c r="AG319" s="143">
        <v>200</v>
      </c>
      <c r="AH319" s="144" t="s">
        <v>54</v>
      </c>
      <c r="AI319" s="144" t="s">
        <v>55</v>
      </c>
      <c r="AJ319" s="143">
        <v>3</v>
      </c>
      <c r="AK319" s="143">
        <v>-120</v>
      </c>
      <c r="AL319" s="141">
        <f t="shared" si="81"/>
        <v>0</v>
      </c>
      <c r="AM319" s="141">
        <f t="shared" si="98"/>
        <v>0</v>
      </c>
      <c r="AN319" s="145">
        <f t="shared" si="82"/>
        <v>0</v>
      </c>
      <c r="AO319" s="141">
        <f t="shared" si="83"/>
        <v>0</v>
      </c>
      <c r="AP319" s="145">
        <f t="shared" si="84"/>
        <v>0</v>
      </c>
      <c r="AQ319" s="146">
        <f t="shared" si="85"/>
        <v>0</v>
      </c>
      <c r="AR319" s="146"/>
      <c r="AS319" s="143"/>
      <c r="AT319" s="150">
        <v>101</v>
      </c>
      <c r="AU319" s="143">
        <v>197</v>
      </c>
      <c r="AV319" s="147">
        <v>400</v>
      </c>
      <c r="AW319" s="147" t="s">
        <v>54</v>
      </c>
      <c r="AX319" s="148">
        <v>2.4615384615384617</v>
      </c>
      <c r="AY319" s="149">
        <v>-19.615384615384627</v>
      </c>
      <c r="AZ319" s="141">
        <f t="shared" si="86"/>
        <v>0</v>
      </c>
      <c r="BA319" s="141">
        <f t="shared" si="92"/>
        <v>0</v>
      </c>
      <c r="BB319" s="145">
        <f t="shared" si="87"/>
        <v>0</v>
      </c>
      <c r="BC319" s="141">
        <f t="shared" si="88"/>
        <v>0</v>
      </c>
      <c r="BD319" s="145">
        <f t="shared" si="89"/>
        <v>0</v>
      </c>
      <c r="BE319" s="146">
        <f t="shared" si="90"/>
        <v>0</v>
      </c>
      <c r="BF319" s="146"/>
      <c r="BG319" s="146"/>
      <c r="BH319" s="141">
        <v>104</v>
      </c>
      <c r="BI319" s="143">
        <v>200</v>
      </c>
      <c r="BJ319" s="141">
        <v>350</v>
      </c>
      <c r="BK319" s="141" t="s">
        <v>54</v>
      </c>
      <c r="BL319" s="148">
        <v>2.4</v>
      </c>
      <c r="BM319" s="149">
        <v>-8.8000000000000007</v>
      </c>
      <c r="BN319" s="141">
        <f t="shared" si="93"/>
        <v>0</v>
      </c>
      <c r="BO319" s="141">
        <f t="shared" si="94"/>
        <v>0</v>
      </c>
      <c r="BP319" s="145">
        <f t="shared" si="95"/>
        <v>0</v>
      </c>
      <c r="BQ319" s="141">
        <f t="shared" si="96"/>
        <v>0</v>
      </c>
      <c r="BR319" s="145">
        <f t="shared" si="97"/>
        <v>0</v>
      </c>
      <c r="BS319" s="146">
        <f t="shared" si="91"/>
        <v>0</v>
      </c>
    </row>
    <row r="320" spans="25:71" x14ac:dyDescent="0.2">
      <c r="Y320" s="154"/>
      <c r="AA320" s="137"/>
      <c r="AB320" s="137"/>
      <c r="AC320" s="137"/>
      <c r="AD320" s="142"/>
      <c r="AE320" s="143">
        <v>50</v>
      </c>
      <c r="AF320" s="143">
        <v>100</v>
      </c>
      <c r="AG320" s="143">
        <v>250</v>
      </c>
      <c r="AH320" s="144" t="s">
        <v>54</v>
      </c>
      <c r="AI320" s="144" t="s">
        <v>55</v>
      </c>
      <c r="AJ320" s="143">
        <v>1.429</v>
      </c>
      <c r="AK320" s="143">
        <v>7.1429999999999998</v>
      </c>
      <c r="AL320" s="141">
        <f t="shared" si="81"/>
        <v>0</v>
      </c>
      <c r="AM320" s="141">
        <f t="shared" si="98"/>
        <v>0</v>
      </c>
      <c r="AN320" s="145">
        <f t="shared" si="82"/>
        <v>0</v>
      </c>
      <c r="AO320" s="141">
        <f t="shared" si="83"/>
        <v>0</v>
      </c>
      <c r="AP320" s="145">
        <f t="shared" si="84"/>
        <v>0</v>
      </c>
      <c r="AQ320" s="146">
        <f t="shared" si="85"/>
        <v>0</v>
      </c>
      <c r="AR320" s="146"/>
      <c r="AS320" s="143"/>
      <c r="AT320" s="150">
        <v>197</v>
      </c>
      <c r="AU320" s="143">
        <v>302</v>
      </c>
      <c r="AV320" s="147">
        <v>400</v>
      </c>
      <c r="AW320" s="147" t="s">
        <v>54</v>
      </c>
      <c r="AX320" s="148">
        <v>3</v>
      </c>
      <c r="AY320" s="149">
        <v>-67</v>
      </c>
      <c r="AZ320" s="141">
        <f t="shared" si="86"/>
        <v>0</v>
      </c>
      <c r="BA320" s="141">
        <f t="shared" si="92"/>
        <v>0</v>
      </c>
      <c r="BB320" s="145">
        <f t="shared" si="87"/>
        <v>0</v>
      </c>
      <c r="BC320" s="141">
        <f t="shared" si="88"/>
        <v>0</v>
      </c>
      <c r="BD320" s="145">
        <f t="shared" si="89"/>
        <v>0</v>
      </c>
      <c r="BE320" s="146">
        <f t="shared" si="90"/>
        <v>0</v>
      </c>
      <c r="BF320" s="146"/>
      <c r="BG320" s="146"/>
      <c r="BH320" s="141">
        <v>200</v>
      </c>
      <c r="BI320" s="143">
        <v>300</v>
      </c>
      <c r="BJ320" s="141">
        <v>350</v>
      </c>
      <c r="BK320" s="141" t="s">
        <v>54</v>
      </c>
      <c r="BL320" s="148">
        <v>4.166666666666667</v>
      </c>
      <c r="BM320" s="149">
        <v>-162.5</v>
      </c>
      <c r="BN320" s="141">
        <f t="shared" si="93"/>
        <v>0</v>
      </c>
      <c r="BO320" s="141">
        <f t="shared" si="94"/>
        <v>0</v>
      </c>
      <c r="BP320" s="145">
        <f t="shared" si="95"/>
        <v>0</v>
      </c>
      <c r="BQ320" s="141">
        <f t="shared" si="96"/>
        <v>0</v>
      </c>
      <c r="BR320" s="145">
        <f t="shared" si="97"/>
        <v>0</v>
      </c>
      <c r="BS320" s="146">
        <f t="shared" si="91"/>
        <v>0</v>
      </c>
    </row>
    <row r="321" spans="25:71" x14ac:dyDescent="0.2">
      <c r="Y321" s="154"/>
      <c r="AA321" s="137"/>
      <c r="AB321" s="137"/>
      <c r="AC321" s="137"/>
      <c r="AD321" s="142"/>
      <c r="AE321" s="143">
        <v>100</v>
      </c>
      <c r="AF321" s="143">
        <v>134</v>
      </c>
      <c r="AG321" s="143">
        <v>250</v>
      </c>
      <c r="AH321" s="144" t="s">
        <v>54</v>
      </c>
      <c r="AI321" s="144" t="s">
        <v>55</v>
      </c>
      <c r="AJ321" s="143">
        <v>2.266</v>
      </c>
      <c r="AK321" s="143">
        <v>-47.332999999999998</v>
      </c>
      <c r="AL321" s="141">
        <f t="shared" si="81"/>
        <v>0</v>
      </c>
      <c r="AM321" s="141">
        <f t="shared" si="98"/>
        <v>0</v>
      </c>
      <c r="AN321" s="145">
        <f t="shared" si="82"/>
        <v>0</v>
      </c>
      <c r="AO321" s="141">
        <f t="shared" si="83"/>
        <v>0</v>
      </c>
      <c r="AP321" s="145">
        <f t="shared" si="84"/>
        <v>0</v>
      </c>
      <c r="AQ321" s="146">
        <f t="shared" si="85"/>
        <v>0</v>
      </c>
      <c r="AR321" s="146"/>
      <c r="AS321" s="143"/>
      <c r="AT321" s="150">
        <v>302</v>
      </c>
      <c r="AU321" s="143">
        <v>330</v>
      </c>
      <c r="AV321" s="147">
        <v>400</v>
      </c>
      <c r="AW321" s="147" t="s">
        <v>54</v>
      </c>
      <c r="AX321" s="148">
        <v>2.8</v>
      </c>
      <c r="AY321" s="149">
        <v>-42.4</v>
      </c>
      <c r="AZ321" s="141">
        <f t="shared" si="86"/>
        <v>0</v>
      </c>
      <c r="BA321" s="141">
        <f t="shared" si="92"/>
        <v>0</v>
      </c>
      <c r="BB321" s="145">
        <f t="shared" si="87"/>
        <v>0</v>
      </c>
      <c r="BC321" s="141">
        <f t="shared" si="88"/>
        <v>0</v>
      </c>
      <c r="BD321" s="145">
        <f t="shared" si="89"/>
        <v>0</v>
      </c>
      <c r="BE321" s="146">
        <f t="shared" si="90"/>
        <v>0</v>
      </c>
      <c r="BF321" s="146"/>
      <c r="BG321" s="146"/>
      <c r="BH321" s="141">
        <v>300</v>
      </c>
      <c r="BI321" s="143">
        <v>330</v>
      </c>
      <c r="BJ321" s="141">
        <v>350</v>
      </c>
      <c r="BK321" s="141" t="s">
        <v>54</v>
      </c>
      <c r="BL321" s="148">
        <v>4.2857142857142856</v>
      </c>
      <c r="BM321" s="149">
        <v>-175.71428571428572</v>
      </c>
      <c r="BN321" s="141">
        <f t="shared" si="93"/>
        <v>0</v>
      </c>
      <c r="BO321" s="141">
        <f t="shared" si="94"/>
        <v>0</v>
      </c>
      <c r="BP321" s="145">
        <f t="shared" si="95"/>
        <v>0</v>
      </c>
      <c r="BQ321" s="141">
        <f t="shared" si="96"/>
        <v>0</v>
      </c>
      <c r="BR321" s="145">
        <f t="shared" si="97"/>
        <v>0</v>
      </c>
      <c r="BS321" s="146">
        <f t="shared" si="91"/>
        <v>0</v>
      </c>
    </row>
    <row r="322" spans="25:71" x14ac:dyDescent="0.2">
      <c r="Y322" s="154"/>
      <c r="AA322" s="137"/>
      <c r="AB322" s="137"/>
      <c r="AC322" s="137"/>
      <c r="AD322" s="142"/>
      <c r="AE322" s="143">
        <v>134</v>
      </c>
      <c r="AF322" s="143">
        <v>194</v>
      </c>
      <c r="AG322" s="143">
        <v>250</v>
      </c>
      <c r="AH322" s="144" t="s">
        <v>54</v>
      </c>
      <c r="AI322" s="144" t="s">
        <v>55</v>
      </c>
      <c r="AJ322" s="143">
        <v>3</v>
      </c>
      <c r="AK322" s="143">
        <v>-106</v>
      </c>
      <c r="AL322" s="141">
        <f t="shared" si="81"/>
        <v>0</v>
      </c>
      <c r="AM322" s="141">
        <f t="shared" si="98"/>
        <v>0</v>
      </c>
      <c r="AN322" s="145">
        <f t="shared" si="82"/>
        <v>0</v>
      </c>
      <c r="AO322" s="141">
        <f t="shared" si="83"/>
        <v>0</v>
      </c>
      <c r="AP322" s="145">
        <f t="shared" si="84"/>
        <v>0</v>
      </c>
      <c r="AQ322" s="146">
        <f t="shared" si="85"/>
        <v>0</v>
      </c>
      <c r="AR322" s="146"/>
      <c r="AS322" s="143"/>
      <c r="AT322" s="150">
        <v>98</v>
      </c>
      <c r="AU322" s="143">
        <v>207</v>
      </c>
      <c r="AV322" s="147">
        <v>450</v>
      </c>
      <c r="AW322" s="147" t="s">
        <v>54</v>
      </c>
      <c r="AX322" s="148">
        <v>2.4772727272727271</v>
      </c>
      <c r="AY322" s="149">
        <v>-1.0909090909090793</v>
      </c>
      <c r="AZ322" s="141">
        <f t="shared" si="86"/>
        <v>0</v>
      </c>
      <c r="BA322" s="141">
        <f t="shared" si="92"/>
        <v>0</v>
      </c>
      <c r="BB322" s="145">
        <f t="shared" si="87"/>
        <v>0</v>
      </c>
      <c r="BC322" s="141">
        <f t="shared" si="88"/>
        <v>0</v>
      </c>
      <c r="BD322" s="145">
        <f t="shared" si="89"/>
        <v>0</v>
      </c>
      <c r="BE322" s="146">
        <f t="shared" si="90"/>
        <v>0</v>
      </c>
      <c r="BF322" s="146"/>
      <c r="BG322" s="146"/>
      <c r="BH322" s="141">
        <v>99</v>
      </c>
      <c r="BI322" s="143">
        <v>202</v>
      </c>
      <c r="BJ322" s="141">
        <v>400</v>
      </c>
      <c r="BK322" s="141" t="s">
        <v>54</v>
      </c>
      <c r="BL322" s="148">
        <v>1.9622641509433962</v>
      </c>
      <c r="BM322" s="149">
        <v>37.169811320754718</v>
      </c>
      <c r="BN322" s="141">
        <f t="shared" si="93"/>
        <v>0</v>
      </c>
      <c r="BO322" s="141">
        <f t="shared" si="94"/>
        <v>0</v>
      </c>
      <c r="BP322" s="145">
        <f t="shared" si="95"/>
        <v>0</v>
      </c>
      <c r="BQ322" s="141">
        <f t="shared" si="96"/>
        <v>0</v>
      </c>
      <c r="BR322" s="145">
        <f t="shared" si="97"/>
        <v>0</v>
      </c>
      <c r="BS322" s="146">
        <f t="shared" si="91"/>
        <v>0</v>
      </c>
    </row>
    <row r="323" spans="25:71" x14ac:dyDescent="0.2">
      <c r="Y323" s="154"/>
      <c r="AA323" s="137"/>
      <c r="AB323" s="137"/>
      <c r="AC323" s="137"/>
      <c r="AD323" s="142"/>
      <c r="AE323" s="143">
        <v>194</v>
      </c>
      <c r="AF323" s="143">
        <v>256</v>
      </c>
      <c r="AG323" s="143">
        <v>250</v>
      </c>
      <c r="AH323" s="144" t="s">
        <v>54</v>
      </c>
      <c r="AI323" s="144" t="s">
        <v>55</v>
      </c>
      <c r="AJ323" s="143">
        <v>3.1</v>
      </c>
      <c r="AK323" s="143">
        <v>-116</v>
      </c>
      <c r="AL323" s="141">
        <f t="shared" si="81"/>
        <v>0</v>
      </c>
      <c r="AM323" s="141">
        <f t="shared" si="98"/>
        <v>0</v>
      </c>
      <c r="AN323" s="145">
        <f t="shared" si="82"/>
        <v>0</v>
      </c>
      <c r="AO323" s="141">
        <f t="shared" si="83"/>
        <v>0</v>
      </c>
      <c r="AP323" s="145">
        <f t="shared" si="84"/>
        <v>0</v>
      </c>
      <c r="AQ323" s="146">
        <f t="shared" si="85"/>
        <v>0</v>
      </c>
      <c r="AR323" s="146"/>
      <c r="AS323" s="143"/>
      <c r="AT323" s="150">
        <v>207</v>
      </c>
      <c r="AU323" s="143">
        <v>284</v>
      </c>
      <c r="AV323" s="147">
        <v>450</v>
      </c>
      <c r="AW323" s="147" t="s">
        <v>54</v>
      </c>
      <c r="AX323" s="148">
        <v>2.9615384615384617</v>
      </c>
      <c r="AY323" s="149">
        <v>-41.769230769230774</v>
      </c>
      <c r="AZ323" s="141">
        <f t="shared" si="86"/>
        <v>0</v>
      </c>
      <c r="BA323" s="141">
        <f t="shared" si="92"/>
        <v>0</v>
      </c>
      <c r="BB323" s="145">
        <f t="shared" si="87"/>
        <v>0</v>
      </c>
      <c r="BC323" s="141">
        <f t="shared" si="88"/>
        <v>0</v>
      </c>
      <c r="BD323" s="145">
        <f t="shared" si="89"/>
        <v>0</v>
      </c>
      <c r="BE323" s="146">
        <f t="shared" si="90"/>
        <v>0</v>
      </c>
      <c r="BF323" s="146"/>
      <c r="BG323" s="146"/>
      <c r="BH323" s="141">
        <v>202</v>
      </c>
      <c r="BI323" s="143">
        <v>299</v>
      </c>
      <c r="BJ323" s="141">
        <v>400</v>
      </c>
      <c r="BK323" s="141" t="s">
        <v>54</v>
      </c>
      <c r="BL323" s="148">
        <v>3.5925925925925926</v>
      </c>
      <c r="BM323" s="149">
        <v>-99.777777777777771</v>
      </c>
      <c r="BN323" s="141">
        <f t="shared" si="93"/>
        <v>0</v>
      </c>
      <c r="BO323" s="141">
        <f t="shared" si="94"/>
        <v>0</v>
      </c>
      <c r="BP323" s="145">
        <f t="shared" si="95"/>
        <v>0</v>
      </c>
      <c r="BQ323" s="141">
        <f t="shared" si="96"/>
        <v>0</v>
      </c>
      <c r="BR323" s="145">
        <f t="shared" si="97"/>
        <v>0</v>
      </c>
      <c r="BS323" s="146">
        <f t="shared" si="91"/>
        <v>0</v>
      </c>
    </row>
    <row r="324" spans="25:71" x14ac:dyDescent="0.2">
      <c r="Y324" s="154"/>
      <c r="AA324" s="137"/>
      <c r="AB324" s="137"/>
      <c r="AC324" s="137"/>
      <c r="AD324" s="142">
        <v>400</v>
      </c>
      <c r="AE324" s="143">
        <v>256</v>
      </c>
      <c r="AF324" s="143">
        <v>330</v>
      </c>
      <c r="AG324" s="143">
        <v>250</v>
      </c>
      <c r="AH324" s="144" t="s">
        <v>54</v>
      </c>
      <c r="AI324" s="144" t="s">
        <v>55</v>
      </c>
      <c r="AJ324" s="143">
        <v>3.7</v>
      </c>
      <c r="AK324" s="143">
        <v>-188</v>
      </c>
      <c r="AL324" s="141">
        <f t="shared" si="81"/>
        <v>0</v>
      </c>
      <c r="AM324" s="141">
        <f t="shared" si="98"/>
        <v>0</v>
      </c>
      <c r="AN324" s="145">
        <f t="shared" si="82"/>
        <v>0</v>
      </c>
      <c r="AO324" s="141">
        <f t="shared" si="83"/>
        <v>0</v>
      </c>
      <c r="AP324" s="145">
        <f t="shared" si="84"/>
        <v>0</v>
      </c>
      <c r="AQ324" s="146">
        <f t="shared" si="85"/>
        <v>0</v>
      </c>
      <c r="AR324" s="146"/>
      <c r="AS324" s="143"/>
      <c r="AT324" s="150">
        <v>284</v>
      </c>
      <c r="AU324" s="143">
        <v>330</v>
      </c>
      <c r="AV324" s="147">
        <v>450</v>
      </c>
      <c r="AW324" s="147" t="s">
        <v>54</v>
      </c>
      <c r="AX324" s="148">
        <v>2.875</v>
      </c>
      <c r="AY324" s="149">
        <v>-32.25</v>
      </c>
      <c r="AZ324" s="141">
        <f t="shared" si="86"/>
        <v>0</v>
      </c>
      <c r="BA324" s="141">
        <f t="shared" si="92"/>
        <v>0</v>
      </c>
      <c r="BB324" s="145">
        <f t="shared" si="87"/>
        <v>0</v>
      </c>
      <c r="BC324" s="141">
        <f t="shared" si="88"/>
        <v>0</v>
      </c>
      <c r="BD324" s="145">
        <f t="shared" si="89"/>
        <v>0</v>
      </c>
      <c r="BE324" s="146">
        <f t="shared" si="90"/>
        <v>0</v>
      </c>
      <c r="BF324" s="146"/>
      <c r="BG324" s="146"/>
      <c r="BH324" s="141">
        <v>299</v>
      </c>
      <c r="BI324" s="143">
        <v>330</v>
      </c>
      <c r="BJ324" s="141">
        <v>400</v>
      </c>
      <c r="BK324" s="141" t="s">
        <v>54</v>
      </c>
      <c r="BL324" s="148">
        <v>3.875</v>
      </c>
      <c r="BM324" s="149">
        <v>-131.125</v>
      </c>
      <c r="BN324" s="141">
        <f t="shared" si="93"/>
        <v>0</v>
      </c>
      <c r="BO324" s="141">
        <f t="shared" si="94"/>
        <v>0</v>
      </c>
      <c r="BP324" s="145">
        <f t="shared" si="95"/>
        <v>0</v>
      </c>
      <c r="BQ324" s="141">
        <f t="shared" si="96"/>
        <v>0</v>
      </c>
      <c r="BR324" s="145">
        <f t="shared" si="97"/>
        <v>0</v>
      </c>
      <c r="BS324" s="146">
        <f t="shared" si="91"/>
        <v>0</v>
      </c>
    </row>
    <row r="325" spans="25:71" x14ac:dyDescent="0.2">
      <c r="Y325" s="154"/>
      <c r="AA325" s="137"/>
      <c r="AB325" s="137"/>
      <c r="AC325" s="137"/>
      <c r="AD325" s="142"/>
      <c r="AE325" s="143">
        <v>50</v>
      </c>
      <c r="AF325" s="143">
        <v>112</v>
      </c>
      <c r="AG325" s="143">
        <v>300</v>
      </c>
      <c r="AH325" s="144" t="s">
        <v>54</v>
      </c>
      <c r="AI325" s="144" t="s">
        <v>55</v>
      </c>
      <c r="AJ325" s="143">
        <v>1.512</v>
      </c>
      <c r="AK325" s="143">
        <v>13.707000000000001</v>
      </c>
      <c r="AL325" s="141">
        <f t="shared" si="81"/>
        <v>0</v>
      </c>
      <c r="AM325" s="141">
        <f t="shared" si="98"/>
        <v>0</v>
      </c>
      <c r="AN325" s="145">
        <f t="shared" si="82"/>
        <v>0</v>
      </c>
      <c r="AO325" s="141">
        <f t="shared" si="83"/>
        <v>0</v>
      </c>
      <c r="AP325" s="145">
        <f t="shared" si="84"/>
        <v>0</v>
      </c>
      <c r="AQ325" s="146">
        <f t="shared" si="85"/>
        <v>0</v>
      </c>
      <c r="AR325" s="146"/>
      <c r="AS325" s="143"/>
      <c r="AT325" s="150">
        <v>96</v>
      </c>
      <c r="AU325" s="143">
        <v>202</v>
      </c>
      <c r="AV325" s="147">
        <v>500</v>
      </c>
      <c r="AW325" s="147" t="s">
        <v>54</v>
      </c>
      <c r="AX325" s="148">
        <v>2.5238095238095237</v>
      </c>
      <c r="AY325" s="149">
        <v>15.238095238095241</v>
      </c>
      <c r="AZ325" s="141">
        <f t="shared" si="86"/>
        <v>0</v>
      </c>
      <c r="BA325" s="141">
        <f t="shared" si="92"/>
        <v>0</v>
      </c>
      <c r="BB325" s="145">
        <f t="shared" si="87"/>
        <v>0</v>
      </c>
      <c r="BC325" s="141">
        <f t="shared" si="88"/>
        <v>0</v>
      </c>
      <c r="BD325" s="145">
        <f t="shared" si="89"/>
        <v>0</v>
      </c>
      <c r="BE325" s="146">
        <f t="shared" si="90"/>
        <v>0</v>
      </c>
      <c r="BF325" s="146"/>
      <c r="BG325" s="146"/>
      <c r="BH325" s="141">
        <v>99</v>
      </c>
      <c r="BI325" s="143">
        <v>199</v>
      </c>
      <c r="BJ325" s="141">
        <v>450</v>
      </c>
      <c r="BK325" s="141" t="s">
        <v>54</v>
      </c>
      <c r="BL325" s="148">
        <v>1.8518518518518519</v>
      </c>
      <c r="BM325" s="149">
        <v>65.666666666666657</v>
      </c>
      <c r="BN325" s="141">
        <f t="shared" si="93"/>
        <v>0</v>
      </c>
      <c r="BO325" s="141">
        <f t="shared" si="94"/>
        <v>0</v>
      </c>
      <c r="BP325" s="145">
        <f t="shared" si="95"/>
        <v>0</v>
      </c>
      <c r="BQ325" s="141">
        <f t="shared" si="96"/>
        <v>0</v>
      </c>
      <c r="BR325" s="145">
        <f t="shared" si="97"/>
        <v>0</v>
      </c>
      <c r="BS325" s="146">
        <f t="shared" si="91"/>
        <v>0</v>
      </c>
    </row>
    <row r="326" spans="25:71" x14ac:dyDescent="0.2">
      <c r="Y326" s="154"/>
      <c r="AA326" s="137"/>
      <c r="AB326" s="137"/>
      <c r="AC326" s="137"/>
      <c r="AD326" s="142"/>
      <c r="AE326" s="143">
        <v>112</v>
      </c>
      <c r="AF326" s="143">
        <v>180</v>
      </c>
      <c r="AG326" s="143">
        <v>300</v>
      </c>
      <c r="AH326" s="144" t="s">
        <v>54</v>
      </c>
      <c r="AI326" s="144" t="s">
        <v>55</v>
      </c>
      <c r="AJ326" s="143">
        <v>2.72</v>
      </c>
      <c r="AK326" s="143">
        <v>-64.8</v>
      </c>
      <c r="AL326" s="141">
        <f t="shared" si="81"/>
        <v>0</v>
      </c>
      <c r="AM326" s="141">
        <f t="shared" si="98"/>
        <v>0</v>
      </c>
      <c r="AN326" s="145">
        <f t="shared" si="82"/>
        <v>0</v>
      </c>
      <c r="AO326" s="141">
        <f t="shared" si="83"/>
        <v>0</v>
      </c>
      <c r="AP326" s="145">
        <f t="shared" si="84"/>
        <v>0</v>
      </c>
      <c r="AQ326" s="146">
        <f t="shared" si="85"/>
        <v>0</v>
      </c>
      <c r="AR326" s="146"/>
      <c r="AS326" s="143"/>
      <c r="AT326" s="150">
        <v>202</v>
      </c>
      <c r="AU326" s="143">
        <v>255</v>
      </c>
      <c r="AV326" s="147">
        <v>500</v>
      </c>
      <c r="AW326" s="147" t="s">
        <v>54</v>
      </c>
      <c r="AX326" s="148">
        <v>2.9444444444444446</v>
      </c>
      <c r="AY326" s="149">
        <v>-15.888888888888914</v>
      </c>
      <c r="AZ326" s="141">
        <f t="shared" si="86"/>
        <v>0</v>
      </c>
      <c r="BA326" s="141">
        <f t="shared" si="92"/>
        <v>0</v>
      </c>
      <c r="BB326" s="145">
        <f t="shared" si="87"/>
        <v>0</v>
      </c>
      <c r="BC326" s="141">
        <f t="shared" si="88"/>
        <v>0</v>
      </c>
      <c r="BD326" s="145">
        <f t="shared" si="89"/>
        <v>0</v>
      </c>
      <c r="BE326" s="146">
        <f t="shared" si="90"/>
        <v>0</v>
      </c>
      <c r="BF326" s="146"/>
      <c r="BG326" s="146"/>
      <c r="BH326" s="141">
        <v>199</v>
      </c>
      <c r="BI326" s="143">
        <v>284</v>
      </c>
      <c r="BJ326" s="141">
        <v>450</v>
      </c>
      <c r="BK326" s="141" t="s">
        <v>54</v>
      </c>
      <c r="BL326" s="148">
        <v>3.6956521739130435</v>
      </c>
      <c r="BM326" s="149">
        <v>-67.086956521739125</v>
      </c>
      <c r="BN326" s="141">
        <f t="shared" si="93"/>
        <v>0</v>
      </c>
      <c r="BO326" s="141">
        <f t="shared" si="94"/>
        <v>0</v>
      </c>
      <c r="BP326" s="145">
        <f t="shared" si="95"/>
        <v>0</v>
      </c>
      <c r="BQ326" s="141">
        <f t="shared" si="96"/>
        <v>0</v>
      </c>
      <c r="BR326" s="145">
        <f t="shared" si="97"/>
        <v>0</v>
      </c>
      <c r="BS326" s="146">
        <f t="shared" si="91"/>
        <v>0</v>
      </c>
    </row>
    <row r="327" spans="25:71" x14ac:dyDescent="0.2">
      <c r="Y327" s="154"/>
      <c r="AA327" s="137"/>
      <c r="AB327" s="137"/>
      <c r="AC327" s="137"/>
      <c r="AD327" s="142">
        <v>400</v>
      </c>
      <c r="AE327" s="143">
        <v>180</v>
      </c>
      <c r="AF327" s="143">
        <v>330</v>
      </c>
      <c r="AG327" s="143">
        <v>300</v>
      </c>
      <c r="AH327" s="144" t="s">
        <v>54</v>
      </c>
      <c r="AI327" s="144" t="s">
        <v>55</v>
      </c>
      <c r="AJ327" s="143">
        <v>3.3330000000000002</v>
      </c>
      <c r="AK327" s="143">
        <v>-120</v>
      </c>
      <c r="AL327" s="141">
        <f t="shared" si="81"/>
        <v>0</v>
      </c>
      <c r="AM327" s="141">
        <f t="shared" si="98"/>
        <v>0</v>
      </c>
      <c r="AN327" s="145">
        <f t="shared" si="82"/>
        <v>0</v>
      </c>
      <c r="AO327" s="141">
        <f t="shared" si="83"/>
        <v>0</v>
      </c>
      <c r="AP327" s="145">
        <f t="shared" si="84"/>
        <v>0</v>
      </c>
      <c r="AQ327" s="146">
        <f t="shared" si="85"/>
        <v>0</v>
      </c>
      <c r="AR327" s="146"/>
      <c r="AS327" s="143"/>
      <c r="AT327" s="150">
        <v>255</v>
      </c>
      <c r="AU327" s="143">
        <v>330</v>
      </c>
      <c r="AV327" s="147">
        <v>500</v>
      </c>
      <c r="AW327" s="147" t="s">
        <v>54</v>
      </c>
      <c r="AX327" s="148">
        <v>3</v>
      </c>
      <c r="AY327" s="149">
        <v>-21</v>
      </c>
      <c r="AZ327" s="141">
        <f t="shared" si="86"/>
        <v>0</v>
      </c>
      <c r="BA327" s="141">
        <f t="shared" si="92"/>
        <v>0</v>
      </c>
      <c r="BB327" s="145">
        <f t="shared" si="87"/>
        <v>0</v>
      </c>
      <c r="BC327" s="141">
        <f t="shared" si="88"/>
        <v>0</v>
      </c>
      <c r="BD327" s="145">
        <f t="shared" si="89"/>
        <v>0</v>
      </c>
      <c r="BE327" s="146">
        <f t="shared" si="90"/>
        <v>0</v>
      </c>
      <c r="BF327" s="146"/>
      <c r="BG327" s="146"/>
      <c r="BH327" s="141">
        <v>284</v>
      </c>
      <c r="BI327" s="143">
        <v>330</v>
      </c>
      <c r="BJ327" s="141">
        <v>450</v>
      </c>
      <c r="BK327" s="141" t="s">
        <v>54</v>
      </c>
      <c r="BL327" s="148">
        <v>4.5999999999999996</v>
      </c>
      <c r="BM327" s="149">
        <v>-153</v>
      </c>
      <c r="BN327" s="141">
        <f t="shared" si="93"/>
        <v>0</v>
      </c>
      <c r="BO327" s="141">
        <f t="shared" si="94"/>
        <v>0</v>
      </c>
      <c r="BP327" s="145">
        <f t="shared" si="95"/>
        <v>0</v>
      </c>
      <c r="BQ327" s="141">
        <f t="shared" si="96"/>
        <v>0</v>
      </c>
      <c r="BR327" s="145">
        <f t="shared" si="97"/>
        <v>0</v>
      </c>
      <c r="BS327" s="146">
        <f t="shared" si="91"/>
        <v>0</v>
      </c>
    </row>
    <row r="328" spans="25:71" x14ac:dyDescent="0.2">
      <c r="Y328" s="154"/>
      <c r="AA328" s="137"/>
      <c r="AB328" s="137"/>
      <c r="AC328" s="137"/>
      <c r="AD328" s="142"/>
      <c r="AE328" s="143">
        <v>133</v>
      </c>
      <c r="AF328" s="143">
        <v>175</v>
      </c>
      <c r="AG328" s="143">
        <v>350</v>
      </c>
      <c r="AH328" s="144" t="s">
        <v>54</v>
      </c>
      <c r="AI328" s="144" t="s">
        <v>55</v>
      </c>
      <c r="AJ328" s="143">
        <v>2.8</v>
      </c>
      <c r="AK328" s="143">
        <v>-49</v>
      </c>
      <c r="AL328" s="141">
        <f t="shared" si="81"/>
        <v>0</v>
      </c>
      <c r="AM328" s="141">
        <f t="shared" si="98"/>
        <v>0</v>
      </c>
      <c r="AN328" s="145">
        <f t="shared" si="82"/>
        <v>0</v>
      </c>
      <c r="AO328" s="141">
        <f t="shared" si="83"/>
        <v>0</v>
      </c>
      <c r="AP328" s="145">
        <f t="shared" si="84"/>
        <v>0</v>
      </c>
      <c r="AQ328" s="146">
        <f t="shared" si="85"/>
        <v>0</v>
      </c>
      <c r="AR328" s="146"/>
      <c r="AS328" s="143"/>
      <c r="AT328" s="147">
        <v>49</v>
      </c>
      <c r="AU328" s="143">
        <v>100</v>
      </c>
      <c r="AV328" s="147">
        <v>50</v>
      </c>
      <c r="AW328" s="147" t="s">
        <v>57</v>
      </c>
      <c r="AX328" s="148">
        <v>1.0731707317073171</v>
      </c>
      <c r="AY328" s="149">
        <v>-3.0243902439024453</v>
      </c>
      <c r="AZ328" s="141">
        <f t="shared" si="86"/>
        <v>0</v>
      </c>
      <c r="BA328" s="141">
        <f t="shared" si="92"/>
        <v>0</v>
      </c>
      <c r="BB328" s="145">
        <f t="shared" si="87"/>
        <v>0</v>
      </c>
      <c r="BC328" s="141">
        <f t="shared" si="88"/>
        <v>0</v>
      </c>
      <c r="BD328" s="145">
        <f t="shared" si="89"/>
        <v>0</v>
      </c>
      <c r="BE328" s="146">
        <f t="shared" si="90"/>
        <v>0</v>
      </c>
      <c r="BF328" s="146"/>
      <c r="BG328" s="146"/>
      <c r="BH328" s="141">
        <v>115</v>
      </c>
      <c r="BI328" s="143">
        <v>202</v>
      </c>
      <c r="BJ328" s="141">
        <v>500</v>
      </c>
      <c r="BK328" s="141" t="s">
        <v>54</v>
      </c>
      <c r="BL328" s="148">
        <v>2.2173913043478262</v>
      </c>
      <c r="BM328" s="149">
        <v>73.391304347826093</v>
      </c>
      <c r="BN328" s="141">
        <f t="shared" si="93"/>
        <v>0</v>
      </c>
      <c r="BO328" s="141">
        <f t="shared" si="94"/>
        <v>0</v>
      </c>
      <c r="BP328" s="145">
        <f t="shared" si="95"/>
        <v>0</v>
      </c>
      <c r="BQ328" s="141">
        <f t="shared" si="96"/>
        <v>0</v>
      </c>
      <c r="BR328" s="145">
        <f t="shared" si="97"/>
        <v>0</v>
      </c>
      <c r="BS328" s="146">
        <f t="shared" si="91"/>
        <v>0</v>
      </c>
    </row>
    <row r="329" spans="25:71" x14ac:dyDescent="0.2">
      <c r="Y329" s="154"/>
      <c r="AA329" s="137"/>
      <c r="AB329" s="137"/>
      <c r="AC329" s="137"/>
      <c r="AD329" s="142"/>
      <c r="AE329" s="143">
        <v>175</v>
      </c>
      <c r="AF329" s="143">
        <v>235</v>
      </c>
      <c r="AG329" s="143">
        <v>350</v>
      </c>
      <c r="AH329" s="144" t="s">
        <v>54</v>
      </c>
      <c r="AI329" s="144" t="s">
        <v>55</v>
      </c>
      <c r="AJ329" s="143">
        <v>3</v>
      </c>
      <c r="AK329" s="143">
        <v>-65</v>
      </c>
      <c r="AL329" s="141">
        <f t="shared" si="81"/>
        <v>0</v>
      </c>
      <c r="AM329" s="141">
        <f t="shared" si="98"/>
        <v>0</v>
      </c>
      <c r="AN329" s="145">
        <f t="shared" si="82"/>
        <v>0</v>
      </c>
      <c r="AO329" s="141">
        <f t="shared" si="83"/>
        <v>0</v>
      </c>
      <c r="AP329" s="145">
        <f t="shared" si="84"/>
        <v>0</v>
      </c>
      <c r="AQ329" s="146">
        <f t="shared" si="85"/>
        <v>0</v>
      </c>
      <c r="AR329" s="146"/>
      <c r="AS329" s="143"/>
      <c r="AT329" s="150">
        <v>100</v>
      </c>
      <c r="AU329" s="143">
        <v>201</v>
      </c>
      <c r="AV329" s="147">
        <v>50</v>
      </c>
      <c r="AW329" s="147" t="s">
        <v>57</v>
      </c>
      <c r="AX329" s="148">
        <v>2.1041666666666665</v>
      </c>
      <c r="AY329" s="149">
        <v>-102</v>
      </c>
      <c r="AZ329" s="141">
        <f t="shared" si="86"/>
        <v>0</v>
      </c>
      <c r="BA329" s="141">
        <f t="shared" si="92"/>
        <v>0</v>
      </c>
      <c r="BB329" s="145">
        <f t="shared" si="87"/>
        <v>0</v>
      </c>
      <c r="BC329" s="141">
        <f t="shared" si="88"/>
        <v>0</v>
      </c>
      <c r="BD329" s="145">
        <f t="shared" si="89"/>
        <v>0</v>
      </c>
      <c r="BE329" s="146">
        <f t="shared" si="90"/>
        <v>0</v>
      </c>
      <c r="BF329" s="146"/>
      <c r="BG329" s="146"/>
      <c r="BH329" s="141">
        <v>202</v>
      </c>
      <c r="BI329" s="143">
        <v>255</v>
      </c>
      <c r="BJ329" s="141">
        <v>500</v>
      </c>
      <c r="BK329" s="141" t="s">
        <v>54</v>
      </c>
      <c r="BL329" s="148">
        <v>2.9444444444444446</v>
      </c>
      <c r="BM329" s="149">
        <v>31.2222222222222</v>
      </c>
      <c r="BN329" s="141">
        <f t="shared" si="93"/>
        <v>0</v>
      </c>
      <c r="BO329" s="141">
        <f t="shared" si="94"/>
        <v>0</v>
      </c>
      <c r="BP329" s="145">
        <f t="shared" si="95"/>
        <v>0</v>
      </c>
      <c r="BQ329" s="141">
        <f t="shared" si="96"/>
        <v>0</v>
      </c>
      <c r="BR329" s="145">
        <f t="shared" si="97"/>
        <v>0</v>
      </c>
      <c r="BS329" s="146">
        <f t="shared" si="91"/>
        <v>0</v>
      </c>
    </row>
    <row r="330" spans="25:71" x14ac:dyDescent="0.2">
      <c r="Y330" s="154"/>
      <c r="AA330" s="137"/>
      <c r="AB330" s="137"/>
      <c r="AC330" s="137"/>
      <c r="AD330" s="142"/>
      <c r="AE330" s="143">
        <v>235</v>
      </c>
      <c r="AF330" s="143">
        <v>330</v>
      </c>
      <c r="AG330" s="143">
        <v>350</v>
      </c>
      <c r="AH330" s="144" t="s">
        <v>54</v>
      </c>
      <c r="AI330" s="144" t="s">
        <v>55</v>
      </c>
      <c r="AJ330" s="143">
        <v>3.5190000000000001</v>
      </c>
      <c r="AK330" s="143">
        <v>-116.85</v>
      </c>
      <c r="AL330" s="141">
        <f t="shared" si="81"/>
        <v>0</v>
      </c>
      <c r="AM330" s="141">
        <f t="shared" si="98"/>
        <v>0</v>
      </c>
      <c r="AN330" s="145">
        <f t="shared" si="82"/>
        <v>0</v>
      </c>
      <c r="AO330" s="141">
        <f t="shared" si="83"/>
        <v>0</v>
      </c>
      <c r="AP330" s="145">
        <f t="shared" si="84"/>
        <v>0</v>
      </c>
      <c r="AQ330" s="146">
        <f t="shared" si="85"/>
        <v>0</v>
      </c>
      <c r="AR330" s="146"/>
      <c r="AS330" s="143"/>
      <c r="AT330" s="150">
        <v>201</v>
      </c>
      <c r="AU330" s="143">
        <v>300</v>
      </c>
      <c r="AV330" s="147">
        <v>50</v>
      </c>
      <c r="AW330" s="147" t="s">
        <v>57</v>
      </c>
      <c r="AX330" s="148">
        <v>3.7197518097207847</v>
      </c>
      <c r="AY330" s="149">
        <v>-334.64426059979303</v>
      </c>
      <c r="AZ330" s="141">
        <f t="shared" si="86"/>
        <v>0</v>
      </c>
      <c r="BA330" s="141">
        <f t="shared" si="92"/>
        <v>0</v>
      </c>
      <c r="BB330" s="145">
        <f t="shared" si="87"/>
        <v>0</v>
      </c>
      <c r="BC330" s="141">
        <f t="shared" si="88"/>
        <v>0</v>
      </c>
      <c r="BD330" s="145">
        <f t="shared" si="89"/>
        <v>0</v>
      </c>
      <c r="BE330" s="146">
        <f t="shared" si="90"/>
        <v>0</v>
      </c>
      <c r="BF330" s="146"/>
      <c r="BG330" s="146"/>
      <c r="BH330" s="141">
        <v>255</v>
      </c>
      <c r="BI330" s="143">
        <v>330</v>
      </c>
      <c r="BJ330" s="141">
        <v>500</v>
      </c>
      <c r="BK330" s="141" t="s">
        <v>54</v>
      </c>
      <c r="BL330" s="148">
        <v>3.9473684210526314</v>
      </c>
      <c r="BM330" s="149">
        <v>-45</v>
      </c>
      <c r="BN330" s="141">
        <f t="shared" si="93"/>
        <v>0</v>
      </c>
      <c r="BO330" s="141">
        <f t="shared" si="94"/>
        <v>0</v>
      </c>
      <c r="BP330" s="145">
        <f t="shared" si="95"/>
        <v>0</v>
      </c>
      <c r="BQ330" s="141">
        <f t="shared" si="96"/>
        <v>0</v>
      </c>
      <c r="BR330" s="145">
        <f t="shared" si="97"/>
        <v>0</v>
      </c>
      <c r="BS330" s="146">
        <f t="shared" si="91"/>
        <v>0</v>
      </c>
    </row>
    <row r="331" spans="25:71" x14ac:dyDescent="0.2">
      <c r="Y331" s="154"/>
      <c r="AA331" s="137"/>
      <c r="AB331" s="137"/>
      <c r="AC331" s="137"/>
      <c r="AD331" s="142"/>
      <c r="AE331" s="143">
        <v>158</v>
      </c>
      <c r="AF331" s="143">
        <v>200</v>
      </c>
      <c r="AG331" s="143">
        <v>400</v>
      </c>
      <c r="AH331" s="144" t="s">
        <v>54</v>
      </c>
      <c r="AI331" s="144" t="s">
        <v>55</v>
      </c>
      <c r="AJ331" s="143">
        <v>3</v>
      </c>
      <c r="AK331" s="143">
        <v>-37</v>
      </c>
      <c r="AL331" s="141">
        <f t="shared" si="81"/>
        <v>0</v>
      </c>
      <c r="AM331" s="141">
        <f t="shared" si="98"/>
        <v>0</v>
      </c>
      <c r="AN331" s="145">
        <f t="shared" si="82"/>
        <v>0</v>
      </c>
      <c r="AO331" s="141">
        <f t="shared" si="83"/>
        <v>0</v>
      </c>
      <c r="AP331" s="145">
        <f t="shared" si="84"/>
        <v>0</v>
      </c>
      <c r="AQ331" s="146">
        <f t="shared" si="85"/>
        <v>0</v>
      </c>
      <c r="AR331" s="146"/>
      <c r="AS331" s="143"/>
      <c r="AT331" s="147">
        <v>49</v>
      </c>
      <c r="AU331" s="143">
        <v>99</v>
      </c>
      <c r="AV331" s="147">
        <v>100</v>
      </c>
      <c r="AW331" s="147" t="s">
        <v>57</v>
      </c>
      <c r="AX331" s="148">
        <v>1.1000000000000001</v>
      </c>
      <c r="AY331" s="149">
        <v>-2.2000000000000002</v>
      </c>
      <c r="AZ331" s="141">
        <f t="shared" si="86"/>
        <v>0</v>
      </c>
      <c r="BA331" s="141">
        <f t="shared" si="92"/>
        <v>0</v>
      </c>
      <c r="BB331" s="145">
        <f t="shared" si="87"/>
        <v>0</v>
      </c>
      <c r="BC331" s="141">
        <f t="shared" si="88"/>
        <v>0</v>
      </c>
      <c r="BD331" s="145">
        <f t="shared" si="89"/>
        <v>0</v>
      </c>
      <c r="BE331" s="146">
        <f t="shared" si="90"/>
        <v>0</v>
      </c>
      <c r="BF331" s="146"/>
      <c r="BG331" s="146"/>
      <c r="BH331" s="141">
        <v>49</v>
      </c>
      <c r="BI331" s="143">
        <v>100</v>
      </c>
      <c r="BJ331" s="141">
        <v>50</v>
      </c>
      <c r="BK331" s="141" t="s">
        <v>57</v>
      </c>
      <c r="BL331" s="148">
        <v>1.0416666666666667</v>
      </c>
      <c r="BM331" s="149">
        <v>-2.6041666666666714</v>
      </c>
      <c r="BN331" s="141">
        <f t="shared" si="93"/>
        <v>0</v>
      </c>
      <c r="BO331" s="141">
        <f t="shared" si="94"/>
        <v>0</v>
      </c>
      <c r="BP331" s="145">
        <f t="shared" si="95"/>
        <v>0</v>
      </c>
      <c r="BQ331" s="141">
        <f t="shared" si="96"/>
        <v>0</v>
      </c>
      <c r="BR331" s="145">
        <f t="shared" si="97"/>
        <v>0</v>
      </c>
      <c r="BS331" s="146">
        <f t="shared" si="91"/>
        <v>0</v>
      </c>
    </row>
    <row r="332" spans="25:71" x14ac:dyDescent="0.2">
      <c r="Y332" s="154"/>
      <c r="AA332" s="137"/>
      <c r="AB332" s="137"/>
      <c r="AC332" s="137"/>
      <c r="AD332" s="142"/>
      <c r="AE332" s="143">
        <v>200</v>
      </c>
      <c r="AF332" s="143">
        <v>235</v>
      </c>
      <c r="AG332" s="143">
        <v>400</v>
      </c>
      <c r="AH332" s="144" t="s">
        <v>54</v>
      </c>
      <c r="AI332" s="144" t="s">
        <v>55</v>
      </c>
      <c r="AJ332" s="143">
        <v>3.181</v>
      </c>
      <c r="AK332" s="143">
        <v>-51.363</v>
      </c>
      <c r="AL332" s="141">
        <f t="shared" si="81"/>
        <v>0</v>
      </c>
      <c r="AM332" s="141">
        <f t="shared" si="98"/>
        <v>0</v>
      </c>
      <c r="AN332" s="145">
        <f t="shared" si="82"/>
        <v>0</v>
      </c>
      <c r="AO332" s="141">
        <f t="shared" si="83"/>
        <v>0</v>
      </c>
      <c r="AP332" s="145">
        <f t="shared" si="84"/>
        <v>0</v>
      </c>
      <c r="AQ332" s="146">
        <f t="shared" si="85"/>
        <v>0</v>
      </c>
      <c r="AR332" s="146"/>
      <c r="AS332" s="143"/>
      <c r="AT332" s="150">
        <v>99</v>
      </c>
      <c r="AU332" s="143">
        <v>206</v>
      </c>
      <c r="AV332" s="147">
        <v>100</v>
      </c>
      <c r="AW332" s="147" t="s">
        <v>57</v>
      </c>
      <c r="AX332" s="148">
        <v>2.14</v>
      </c>
      <c r="AY332" s="149">
        <v>-97.88</v>
      </c>
      <c r="AZ332" s="141">
        <f t="shared" si="86"/>
        <v>0</v>
      </c>
      <c r="BA332" s="141">
        <f t="shared" si="92"/>
        <v>0</v>
      </c>
      <c r="BB332" s="145">
        <f t="shared" si="87"/>
        <v>0</v>
      </c>
      <c r="BC332" s="141">
        <f t="shared" si="88"/>
        <v>0</v>
      </c>
      <c r="BD332" s="145">
        <f t="shared" si="89"/>
        <v>0</v>
      </c>
      <c r="BE332" s="146">
        <f t="shared" si="90"/>
        <v>0</v>
      </c>
      <c r="BF332" s="146"/>
      <c r="BG332" s="146"/>
      <c r="BH332" s="141">
        <v>100</v>
      </c>
      <c r="BI332" s="143">
        <v>200</v>
      </c>
      <c r="BJ332" s="141">
        <v>50</v>
      </c>
      <c r="BK332" s="141" t="s">
        <v>57</v>
      </c>
      <c r="BL332" s="148">
        <v>2.2471910112359552</v>
      </c>
      <c r="BM332" s="149">
        <v>-121.34831460674158</v>
      </c>
      <c r="BN332" s="141">
        <f t="shared" si="93"/>
        <v>0</v>
      </c>
      <c r="BO332" s="141">
        <f t="shared" si="94"/>
        <v>0</v>
      </c>
      <c r="BP332" s="145">
        <f t="shared" si="95"/>
        <v>0</v>
      </c>
      <c r="BQ332" s="141">
        <f t="shared" si="96"/>
        <v>0</v>
      </c>
      <c r="BR332" s="145">
        <f t="shared" si="97"/>
        <v>0</v>
      </c>
      <c r="BS332" s="146">
        <f t="shared" si="91"/>
        <v>0</v>
      </c>
    </row>
    <row r="333" spans="25:71" x14ac:dyDescent="0.2">
      <c r="Y333" s="154"/>
      <c r="AA333" s="137"/>
      <c r="AB333" s="137"/>
      <c r="AC333" s="137"/>
      <c r="AD333" s="142"/>
      <c r="AE333" s="143">
        <v>235</v>
      </c>
      <c r="AF333" s="143">
        <v>265</v>
      </c>
      <c r="AG333" s="143">
        <v>400</v>
      </c>
      <c r="AH333" s="144" t="s">
        <v>54</v>
      </c>
      <c r="AI333" s="144" t="s">
        <v>55</v>
      </c>
      <c r="AJ333" s="143">
        <v>3</v>
      </c>
      <c r="AK333" s="143">
        <v>-35</v>
      </c>
      <c r="AL333" s="141">
        <f t="shared" si="81"/>
        <v>0</v>
      </c>
      <c r="AM333" s="141">
        <f t="shared" si="98"/>
        <v>0</v>
      </c>
      <c r="AN333" s="145">
        <f t="shared" si="82"/>
        <v>0</v>
      </c>
      <c r="AO333" s="141">
        <f t="shared" si="83"/>
        <v>0</v>
      </c>
      <c r="AP333" s="145">
        <f t="shared" si="84"/>
        <v>0</v>
      </c>
      <c r="AQ333" s="146">
        <f t="shared" si="85"/>
        <v>0</v>
      </c>
      <c r="AR333" s="146"/>
      <c r="AS333" s="143"/>
      <c r="AT333" s="150">
        <v>206</v>
      </c>
      <c r="AU333" s="143">
        <v>300</v>
      </c>
      <c r="AV333" s="147">
        <v>100</v>
      </c>
      <c r="AW333" s="147" t="s">
        <v>57</v>
      </c>
      <c r="AX333" s="148">
        <v>3.390381895332391</v>
      </c>
      <c r="AY333" s="149">
        <v>-275.43422913719951</v>
      </c>
      <c r="AZ333" s="141">
        <f t="shared" si="86"/>
        <v>0</v>
      </c>
      <c r="BA333" s="141">
        <f t="shared" si="92"/>
        <v>0</v>
      </c>
      <c r="BB333" s="145">
        <f t="shared" si="87"/>
        <v>0</v>
      </c>
      <c r="BC333" s="141">
        <f t="shared" si="88"/>
        <v>0</v>
      </c>
      <c r="BD333" s="145">
        <f t="shared" si="89"/>
        <v>0</v>
      </c>
      <c r="BE333" s="146">
        <f t="shared" si="90"/>
        <v>0</v>
      </c>
      <c r="BF333" s="146"/>
      <c r="BG333" s="146"/>
      <c r="BH333" s="141">
        <v>200</v>
      </c>
      <c r="BI333" s="143">
        <v>300</v>
      </c>
      <c r="BJ333" s="141">
        <v>50</v>
      </c>
      <c r="BK333" s="141" t="s">
        <v>57</v>
      </c>
      <c r="BL333" s="148">
        <v>3.4482758620689653</v>
      </c>
      <c r="BM333" s="149">
        <v>-293.10344827586204</v>
      </c>
      <c r="BN333" s="141">
        <f t="shared" si="93"/>
        <v>0</v>
      </c>
      <c r="BO333" s="141">
        <f t="shared" si="94"/>
        <v>0</v>
      </c>
      <c r="BP333" s="145">
        <f t="shared" si="95"/>
        <v>0</v>
      </c>
      <c r="BQ333" s="141">
        <f t="shared" si="96"/>
        <v>0</v>
      </c>
      <c r="BR333" s="145">
        <f t="shared" si="97"/>
        <v>0</v>
      </c>
      <c r="BS333" s="146">
        <f t="shared" si="91"/>
        <v>0</v>
      </c>
    </row>
    <row r="334" spans="25:71" x14ac:dyDescent="0.2">
      <c r="Y334" s="154"/>
      <c r="AA334" s="137"/>
      <c r="AB334" s="137"/>
      <c r="AC334" s="137"/>
      <c r="AD334" s="142"/>
      <c r="AE334" s="143">
        <v>265</v>
      </c>
      <c r="AF334" s="143">
        <v>330</v>
      </c>
      <c r="AG334" s="143">
        <v>400</v>
      </c>
      <c r="AH334" s="144" t="s">
        <v>54</v>
      </c>
      <c r="AI334" s="144" t="s">
        <v>55</v>
      </c>
      <c r="AJ334" s="143">
        <v>3.4209999999999998</v>
      </c>
      <c r="AK334" s="143">
        <v>-77.105000000000004</v>
      </c>
      <c r="AL334" s="141">
        <f t="shared" si="81"/>
        <v>0</v>
      </c>
      <c r="AM334" s="141">
        <f t="shared" si="98"/>
        <v>0</v>
      </c>
      <c r="AN334" s="145">
        <f t="shared" si="82"/>
        <v>0</v>
      </c>
      <c r="AO334" s="141">
        <f t="shared" si="83"/>
        <v>0</v>
      </c>
      <c r="AP334" s="145">
        <f t="shared" si="84"/>
        <v>0</v>
      </c>
      <c r="AQ334" s="146">
        <f t="shared" si="85"/>
        <v>0</v>
      </c>
      <c r="AR334" s="146"/>
      <c r="AS334" s="143"/>
      <c r="AT334" s="147">
        <v>49</v>
      </c>
      <c r="AU334" s="143">
        <v>99</v>
      </c>
      <c r="AV334" s="147">
        <v>150</v>
      </c>
      <c r="AW334" s="147" t="s">
        <v>57</v>
      </c>
      <c r="AX334" s="148">
        <v>1.131578947368421</v>
      </c>
      <c r="AY334" s="149">
        <v>0.55263157894736992</v>
      </c>
      <c r="AZ334" s="141">
        <f t="shared" si="86"/>
        <v>0</v>
      </c>
      <c r="BA334" s="141">
        <f t="shared" si="92"/>
        <v>0</v>
      </c>
      <c r="BB334" s="145">
        <f t="shared" si="87"/>
        <v>0</v>
      </c>
      <c r="BC334" s="141">
        <f t="shared" si="88"/>
        <v>0</v>
      </c>
      <c r="BD334" s="145">
        <f t="shared" si="89"/>
        <v>0</v>
      </c>
      <c r="BE334" s="146">
        <f t="shared" si="90"/>
        <v>0</v>
      </c>
      <c r="BF334" s="146"/>
      <c r="BG334" s="146"/>
      <c r="BH334" s="141">
        <v>49</v>
      </c>
      <c r="BI334" s="143">
        <v>100</v>
      </c>
      <c r="BJ334" s="141">
        <v>100</v>
      </c>
      <c r="BK334" s="141" t="s">
        <v>57</v>
      </c>
      <c r="BL334" s="148">
        <v>1.2195121951219512</v>
      </c>
      <c r="BM334" s="149">
        <v>-7.3170731707317032</v>
      </c>
      <c r="BN334" s="141">
        <f t="shared" si="93"/>
        <v>0</v>
      </c>
      <c r="BO334" s="141">
        <f t="shared" si="94"/>
        <v>0</v>
      </c>
      <c r="BP334" s="145">
        <f t="shared" si="95"/>
        <v>0</v>
      </c>
      <c r="BQ334" s="141">
        <f t="shared" si="96"/>
        <v>0</v>
      </c>
      <c r="BR334" s="145">
        <f t="shared" si="97"/>
        <v>0</v>
      </c>
      <c r="BS334" s="146">
        <f t="shared" si="91"/>
        <v>0</v>
      </c>
    </row>
    <row r="335" spans="25:71" x14ac:dyDescent="0.2">
      <c r="Y335" s="154"/>
      <c r="AA335" s="137"/>
      <c r="AB335" s="137"/>
      <c r="AC335" s="137"/>
      <c r="AD335" s="142"/>
      <c r="AE335" s="143">
        <v>163</v>
      </c>
      <c r="AF335" s="143">
        <v>220</v>
      </c>
      <c r="AG335" s="143">
        <v>450</v>
      </c>
      <c r="AH335" s="144" t="s">
        <v>54</v>
      </c>
      <c r="AI335" s="144" t="s">
        <v>55</v>
      </c>
      <c r="AJ335" s="143">
        <v>2.85</v>
      </c>
      <c r="AK335" s="143">
        <v>-22.25</v>
      </c>
      <c r="AL335" s="141">
        <f t="shared" si="81"/>
        <v>0</v>
      </c>
      <c r="AM335" s="141">
        <f t="shared" si="98"/>
        <v>0</v>
      </c>
      <c r="AN335" s="145">
        <f t="shared" si="82"/>
        <v>0</v>
      </c>
      <c r="AO335" s="141">
        <f t="shared" si="83"/>
        <v>0</v>
      </c>
      <c r="AP335" s="145">
        <f t="shared" si="84"/>
        <v>0</v>
      </c>
      <c r="AQ335" s="146">
        <f t="shared" si="85"/>
        <v>0</v>
      </c>
      <c r="AR335" s="146"/>
      <c r="AS335" s="143"/>
      <c r="AT335" s="150">
        <v>99</v>
      </c>
      <c r="AU335" s="143">
        <v>203</v>
      </c>
      <c r="AV335" s="147">
        <v>150</v>
      </c>
      <c r="AW335" s="147" t="s">
        <v>57</v>
      </c>
      <c r="AX335" s="148">
        <v>2.1224489795918369</v>
      </c>
      <c r="AY335" s="149">
        <v>-85.653061224489818</v>
      </c>
      <c r="AZ335" s="141">
        <f t="shared" si="86"/>
        <v>0</v>
      </c>
      <c r="BA335" s="141">
        <f t="shared" si="92"/>
        <v>0</v>
      </c>
      <c r="BB335" s="145">
        <f t="shared" si="87"/>
        <v>0</v>
      </c>
      <c r="BC335" s="141">
        <f t="shared" si="88"/>
        <v>0</v>
      </c>
      <c r="BD335" s="145">
        <f t="shared" si="89"/>
        <v>0</v>
      </c>
      <c r="BE335" s="146">
        <f t="shared" si="90"/>
        <v>0</v>
      </c>
      <c r="BF335" s="146"/>
      <c r="BG335" s="146"/>
      <c r="BH335" s="141">
        <v>100</v>
      </c>
      <c r="BI335" s="143">
        <v>200</v>
      </c>
      <c r="BJ335" s="141">
        <v>100</v>
      </c>
      <c r="BK335" s="141" t="s">
        <v>57</v>
      </c>
      <c r="BL335" s="148">
        <v>2.197802197802198</v>
      </c>
      <c r="BM335" s="149">
        <v>-93.40659340659343</v>
      </c>
      <c r="BN335" s="141">
        <f t="shared" si="93"/>
        <v>0</v>
      </c>
      <c r="BO335" s="141">
        <f t="shared" si="94"/>
        <v>0</v>
      </c>
      <c r="BP335" s="145">
        <f t="shared" si="95"/>
        <v>0</v>
      </c>
      <c r="BQ335" s="141">
        <f t="shared" si="96"/>
        <v>0</v>
      </c>
      <c r="BR335" s="145">
        <f t="shared" si="97"/>
        <v>0</v>
      </c>
      <c r="BS335" s="146">
        <f t="shared" si="91"/>
        <v>0</v>
      </c>
    </row>
    <row r="336" spans="25:71" x14ac:dyDescent="0.2">
      <c r="Y336" s="154"/>
      <c r="AA336" s="137"/>
      <c r="AB336" s="137"/>
      <c r="AC336" s="137"/>
      <c r="AD336" s="142"/>
      <c r="AE336" s="143">
        <v>220</v>
      </c>
      <c r="AF336" s="143">
        <v>254</v>
      </c>
      <c r="AG336" s="143">
        <v>450</v>
      </c>
      <c r="AH336" s="144" t="s">
        <v>54</v>
      </c>
      <c r="AI336" s="144" t="s">
        <v>55</v>
      </c>
      <c r="AJ336" s="143">
        <v>3.4</v>
      </c>
      <c r="AK336" s="143">
        <v>-69</v>
      </c>
      <c r="AL336" s="141">
        <f t="shared" si="81"/>
        <v>0</v>
      </c>
      <c r="AM336" s="141">
        <f t="shared" si="98"/>
        <v>0</v>
      </c>
      <c r="AN336" s="145">
        <f t="shared" si="82"/>
        <v>0</v>
      </c>
      <c r="AO336" s="141">
        <f t="shared" si="83"/>
        <v>0</v>
      </c>
      <c r="AP336" s="145">
        <f t="shared" si="84"/>
        <v>0</v>
      </c>
      <c r="AQ336" s="146">
        <f t="shared" si="85"/>
        <v>0</v>
      </c>
      <c r="AR336" s="146"/>
      <c r="AS336" s="143"/>
      <c r="AT336" s="150">
        <v>203</v>
      </c>
      <c r="AU336" s="143">
        <v>300</v>
      </c>
      <c r="AV336" s="147">
        <v>150</v>
      </c>
      <c r="AW336" s="147" t="s">
        <v>57</v>
      </c>
      <c r="AX336" s="148">
        <v>3.472881956752925</v>
      </c>
      <c r="AY336" s="149">
        <v>-269.31194611839783</v>
      </c>
      <c r="AZ336" s="141">
        <f t="shared" si="86"/>
        <v>0</v>
      </c>
      <c r="BA336" s="141">
        <f t="shared" si="92"/>
        <v>0</v>
      </c>
      <c r="BB336" s="145">
        <f t="shared" si="87"/>
        <v>0</v>
      </c>
      <c r="BC336" s="141">
        <f t="shared" si="88"/>
        <v>0</v>
      </c>
      <c r="BD336" s="145">
        <f t="shared" si="89"/>
        <v>0</v>
      </c>
      <c r="BE336" s="146">
        <f t="shared" si="90"/>
        <v>0</v>
      </c>
      <c r="BF336" s="146"/>
      <c r="BG336" s="146"/>
      <c r="BH336" s="141">
        <v>200</v>
      </c>
      <c r="BI336" s="143">
        <v>300</v>
      </c>
      <c r="BJ336" s="141">
        <v>100</v>
      </c>
      <c r="BK336" s="141" t="s">
        <v>57</v>
      </c>
      <c r="BL336" s="148">
        <v>2.8985507246376812</v>
      </c>
      <c r="BM336" s="149">
        <v>-186.95652173913044</v>
      </c>
      <c r="BN336" s="141">
        <f t="shared" si="93"/>
        <v>0</v>
      </c>
      <c r="BO336" s="141">
        <f t="shared" si="94"/>
        <v>0</v>
      </c>
      <c r="BP336" s="145">
        <f t="shared" si="95"/>
        <v>0</v>
      </c>
      <c r="BQ336" s="141">
        <f t="shared" si="96"/>
        <v>0</v>
      </c>
      <c r="BR336" s="145">
        <f t="shared" si="97"/>
        <v>0</v>
      </c>
      <c r="BS336" s="146">
        <f t="shared" si="91"/>
        <v>0</v>
      </c>
    </row>
    <row r="337" spans="25:71" x14ac:dyDescent="0.2">
      <c r="Y337" s="154"/>
      <c r="AA337" s="137"/>
      <c r="AB337" s="137"/>
      <c r="AC337" s="137"/>
      <c r="AD337" s="142"/>
      <c r="AE337" s="143">
        <v>254</v>
      </c>
      <c r="AF337" s="143">
        <v>268</v>
      </c>
      <c r="AG337" s="143">
        <v>450</v>
      </c>
      <c r="AH337" s="144" t="s">
        <v>54</v>
      </c>
      <c r="AI337" s="144" t="s">
        <v>55</v>
      </c>
      <c r="AJ337" s="143">
        <v>2.8</v>
      </c>
      <c r="AK337" s="143">
        <v>-12</v>
      </c>
      <c r="AL337" s="141">
        <f t="shared" si="81"/>
        <v>0</v>
      </c>
      <c r="AM337" s="141">
        <f t="shared" si="98"/>
        <v>0</v>
      </c>
      <c r="AN337" s="145">
        <f t="shared" si="82"/>
        <v>0</v>
      </c>
      <c r="AO337" s="141">
        <f t="shared" si="83"/>
        <v>0</v>
      </c>
      <c r="AP337" s="145">
        <f t="shared" si="84"/>
        <v>0</v>
      </c>
      <c r="AQ337" s="146">
        <f t="shared" si="85"/>
        <v>0</v>
      </c>
      <c r="AR337" s="146"/>
      <c r="AS337" s="143"/>
      <c r="AT337" s="147">
        <v>49</v>
      </c>
      <c r="AU337" s="143">
        <v>99</v>
      </c>
      <c r="AV337" s="147">
        <v>200</v>
      </c>
      <c r="AW337" s="147" t="s">
        <v>57</v>
      </c>
      <c r="AX337" s="148">
        <v>1.2702702702702702</v>
      </c>
      <c r="AY337" s="149">
        <v>-3.8918918918918877</v>
      </c>
      <c r="AZ337" s="141">
        <f t="shared" si="86"/>
        <v>0</v>
      </c>
      <c r="BA337" s="141">
        <f t="shared" si="92"/>
        <v>0</v>
      </c>
      <c r="BB337" s="145">
        <f t="shared" si="87"/>
        <v>0</v>
      </c>
      <c r="BC337" s="141">
        <f t="shared" si="88"/>
        <v>0</v>
      </c>
      <c r="BD337" s="145">
        <f t="shared" si="89"/>
        <v>0</v>
      </c>
      <c r="BE337" s="146">
        <f t="shared" si="90"/>
        <v>0</v>
      </c>
      <c r="BF337" s="146"/>
      <c r="BG337" s="146"/>
      <c r="BH337" s="141">
        <v>49</v>
      </c>
      <c r="BI337" s="143">
        <v>100</v>
      </c>
      <c r="BJ337" s="141">
        <v>150</v>
      </c>
      <c r="BK337" s="141" t="s">
        <v>57</v>
      </c>
      <c r="BL337" s="148">
        <v>1.25</v>
      </c>
      <c r="BM337" s="149">
        <v>-1.875</v>
      </c>
      <c r="BN337" s="141">
        <f t="shared" si="93"/>
        <v>0</v>
      </c>
      <c r="BO337" s="141">
        <f t="shared" si="94"/>
        <v>0</v>
      </c>
      <c r="BP337" s="145">
        <f t="shared" si="95"/>
        <v>0</v>
      </c>
      <c r="BQ337" s="141">
        <f t="shared" si="96"/>
        <v>0</v>
      </c>
      <c r="BR337" s="145">
        <f t="shared" si="97"/>
        <v>0</v>
      </c>
      <c r="BS337" s="146">
        <f t="shared" si="91"/>
        <v>0</v>
      </c>
    </row>
    <row r="338" spans="25:71" x14ac:dyDescent="0.2">
      <c r="Y338" s="154"/>
      <c r="AA338" s="137"/>
      <c r="AB338" s="137"/>
      <c r="AC338" s="137"/>
      <c r="AD338" s="142"/>
      <c r="AE338" s="143">
        <v>268</v>
      </c>
      <c r="AF338" s="143">
        <v>330</v>
      </c>
      <c r="AG338" s="143">
        <v>450</v>
      </c>
      <c r="AH338" s="144" t="s">
        <v>54</v>
      </c>
      <c r="AI338" s="144" t="s">
        <v>55</v>
      </c>
      <c r="AJ338" s="143">
        <v>4.4290000000000003</v>
      </c>
      <c r="AK338" s="143">
        <v>-174.86</v>
      </c>
      <c r="AL338" s="141">
        <f t="shared" si="81"/>
        <v>0</v>
      </c>
      <c r="AM338" s="141">
        <f t="shared" si="98"/>
        <v>0</v>
      </c>
      <c r="AN338" s="145">
        <f t="shared" si="82"/>
        <v>0</v>
      </c>
      <c r="AO338" s="141">
        <f t="shared" si="83"/>
        <v>0</v>
      </c>
      <c r="AP338" s="145">
        <f t="shared" si="84"/>
        <v>0</v>
      </c>
      <c r="AQ338" s="146">
        <f t="shared" si="85"/>
        <v>0</v>
      </c>
      <c r="AR338" s="146"/>
      <c r="AS338" s="143"/>
      <c r="AT338" s="150">
        <v>99</v>
      </c>
      <c r="AU338" s="143">
        <v>201</v>
      </c>
      <c r="AV338" s="147">
        <v>200</v>
      </c>
      <c r="AW338" s="147" t="s">
        <v>57</v>
      </c>
      <c r="AX338" s="148">
        <v>2.125</v>
      </c>
      <c r="AY338" s="149">
        <v>-73.125</v>
      </c>
      <c r="AZ338" s="141">
        <f t="shared" si="86"/>
        <v>0</v>
      </c>
      <c r="BA338" s="141">
        <f t="shared" si="92"/>
        <v>0</v>
      </c>
      <c r="BB338" s="145">
        <f t="shared" si="87"/>
        <v>0</v>
      </c>
      <c r="BC338" s="141">
        <f t="shared" si="88"/>
        <v>0</v>
      </c>
      <c r="BD338" s="145">
        <f t="shared" si="89"/>
        <v>0</v>
      </c>
      <c r="BE338" s="146">
        <f t="shared" si="90"/>
        <v>0</v>
      </c>
      <c r="BF338" s="146"/>
      <c r="BG338" s="146"/>
      <c r="BH338" s="141">
        <v>100</v>
      </c>
      <c r="BI338" s="143">
        <v>150</v>
      </c>
      <c r="BJ338" s="141">
        <v>150</v>
      </c>
      <c r="BK338" s="141" t="s">
        <v>57</v>
      </c>
      <c r="BL338" s="148">
        <v>2.0408163265306123</v>
      </c>
      <c r="BM338" s="149">
        <v>-66.326530612244909</v>
      </c>
      <c r="BN338" s="141">
        <f t="shared" si="93"/>
        <v>0</v>
      </c>
      <c r="BO338" s="141">
        <f t="shared" si="94"/>
        <v>0</v>
      </c>
      <c r="BP338" s="145">
        <f t="shared" si="95"/>
        <v>0</v>
      </c>
      <c r="BQ338" s="141">
        <f t="shared" si="96"/>
        <v>0</v>
      </c>
      <c r="BR338" s="145">
        <f t="shared" si="97"/>
        <v>0</v>
      </c>
      <c r="BS338" s="146">
        <f t="shared" si="91"/>
        <v>0</v>
      </c>
    </row>
    <row r="339" spans="25:71" x14ac:dyDescent="0.2">
      <c r="Y339" s="154"/>
      <c r="AA339" s="137"/>
      <c r="AB339" s="137"/>
      <c r="AC339" s="137"/>
      <c r="AD339" s="142"/>
      <c r="AE339" s="143">
        <v>180</v>
      </c>
      <c r="AF339" s="143">
        <v>215</v>
      </c>
      <c r="AG339" s="143">
        <v>500</v>
      </c>
      <c r="AH339" s="144" t="s">
        <v>54</v>
      </c>
      <c r="AI339" s="144" t="s">
        <v>55</v>
      </c>
      <c r="AJ339" s="143">
        <v>3.5</v>
      </c>
      <c r="AK339" s="143">
        <v>-47.5</v>
      </c>
      <c r="AL339" s="141">
        <f t="shared" si="81"/>
        <v>0</v>
      </c>
      <c r="AM339" s="141">
        <f t="shared" si="98"/>
        <v>0</v>
      </c>
      <c r="AN339" s="145">
        <f t="shared" si="82"/>
        <v>0</v>
      </c>
      <c r="AO339" s="141">
        <f t="shared" si="83"/>
        <v>0</v>
      </c>
      <c r="AP339" s="145">
        <f t="shared" si="84"/>
        <v>0</v>
      </c>
      <c r="AQ339" s="146">
        <f t="shared" si="85"/>
        <v>0</v>
      </c>
      <c r="AR339" s="146"/>
      <c r="AS339" s="143"/>
      <c r="AT339" s="150">
        <v>201</v>
      </c>
      <c r="AU339" s="143">
        <v>300</v>
      </c>
      <c r="AV339" s="147">
        <v>200</v>
      </c>
      <c r="AW339" s="147" t="s">
        <v>57</v>
      </c>
      <c r="AX339" s="148">
        <v>3.193548387096774</v>
      </c>
      <c r="AY339" s="149">
        <v>-210.96774193548384</v>
      </c>
      <c r="AZ339" s="141">
        <f t="shared" si="86"/>
        <v>0</v>
      </c>
      <c r="BA339" s="141">
        <f t="shared" si="92"/>
        <v>0</v>
      </c>
      <c r="BB339" s="145">
        <f t="shared" si="87"/>
        <v>0</v>
      </c>
      <c r="BC339" s="141">
        <f t="shared" si="88"/>
        <v>0</v>
      </c>
      <c r="BD339" s="145">
        <f t="shared" si="89"/>
        <v>0</v>
      </c>
      <c r="BE339" s="146">
        <f t="shared" si="90"/>
        <v>0</v>
      </c>
      <c r="BF339" s="146"/>
      <c r="BG339" s="146"/>
      <c r="BH339" s="141">
        <v>150</v>
      </c>
      <c r="BI339" s="143">
        <v>300</v>
      </c>
      <c r="BJ339" s="141">
        <v>150</v>
      </c>
      <c r="BK339" s="141" t="s">
        <v>57</v>
      </c>
      <c r="BL339" s="148">
        <v>2.5641025641025643</v>
      </c>
      <c r="BM339" s="149">
        <v>-121.79487179487182</v>
      </c>
      <c r="BN339" s="141">
        <f t="shared" si="93"/>
        <v>0</v>
      </c>
      <c r="BO339" s="141">
        <f t="shared" si="94"/>
        <v>0</v>
      </c>
      <c r="BP339" s="145">
        <f t="shared" si="95"/>
        <v>0</v>
      </c>
      <c r="BQ339" s="141">
        <f t="shared" si="96"/>
        <v>0</v>
      </c>
      <c r="BR339" s="145">
        <f t="shared" si="97"/>
        <v>0</v>
      </c>
      <c r="BS339" s="146">
        <f t="shared" si="91"/>
        <v>0</v>
      </c>
    </row>
    <row r="340" spans="25:71" x14ac:dyDescent="0.2">
      <c r="Y340" s="154"/>
      <c r="AA340" s="137"/>
      <c r="AB340" s="137"/>
      <c r="AC340" s="137"/>
      <c r="AD340" s="142"/>
      <c r="AE340" s="143">
        <v>215</v>
      </c>
      <c r="AF340" s="143">
        <v>255</v>
      </c>
      <c r="AG340" s="143">
        <v>500</v>
      </c>
      <c r="AH340" s="144" t="s">
        <v>54</v>
      </c>
      <c r="AI340" s="144" t="s">
        <v>55</v>
      </c>
      <c r="AJ340" s="143">
        <v>4</v>
      </c>
      <c r="AK340" s="143">
        <v>-85</v>
      </c>
      <c r="AL340" s="141">
        <f t="shared" si="81"/>
        <v>0</v>
      </c>
      <c r="AM340" s="141">
        <f t="shared" si="98"/>
        <v>0</v>
      </c>
      <c r="AN340" s="145">
        <f t="shared" si="82"/>
        <v>0</v>
      </c>
      <c r="AO340" s="141">
        <f t="shared" si="83"/>
        <v>0</v>
      </c>
      <c r="AP340" s="145">
        <f t="shared" si="84"/>
        <v>0</v>
      </c>
      <c r="AQ340" s="146">
        <f t="shared" si="85"/>
        <v>0</v>
      </c>
      <c r="AR340" s="146"/>
      <c r="AS340" s="143"/>
      <c r="AT340" s="147">
        <v>49</v>
      </c>
      <c r="AU340" s="143">
        <v>95</v>
      </c>
      <c r="AV340" s="147">
        <v>250</v>
      </c>
      <c r="AW340" s="147" t="s">
        <v>57</v>
      </c>
      <c r="AX340" s="148">
        <v>1.2857142857142858</v>
      </c>
      <c r="AY340" s="149">
        <v>1.1428571428571388</v>
      </c>
      <c r="AZ340" s="141">
        <f t="shared" si="86"/>
        <v>0</v>
      </c>
      <c r="BA340" s="141">
        <f t="shared" si="92"/>
        <v>0</v>
      </c>
      <c r="BB340" s="145">
        <f t="shared" si="87"/>
        <v>0</v>
      </c>
      <c r="BC340" s="141">
        <f t="shared" si="88"/>
        <v>0</v>
      </c>
      <c r="BD340" s="145">
        <f t="shared" si="89"/>
        <v>0</v>
      </c>
      <c r="BE340" s="146">
        <f t="shared" si="90"/>
        <v>0</v>
      </c>
      <c r="BF340" s="146"/>
      <c r="BG340" s="146"/>
      <c r="BH340" s="141">
        <v>49</v>
      </c>
      <c r="BI340" s="143">
        <v>100</v>
      </c>
      <c r="BJ340" s="141">
        <v>200</v>
      </c>
      <c r="BK340" s="141" t="s">
        <v>57</v>
      </c>
      <c r="BL340" s="148">
        <v>1.3333333333333333</v>
      </c>
      <c r="BM340" s="149">
        <v>-0.6666666666666643</v>
      </c>
      <c r="BN340" s="141">
        <f t="shared" si="93"/>
        <v>0</v>
      </c>
      <c r="BO340" s="141">
        <f t="shared" si="94"/>
        <v>0</v>
      </c>
      <c r="BP340" s="145">
        <f t="shared" si="95"/>
        <v>0</v>
      </c>
      <c r="BQ340" s="141">
        <f t="shared" si="96"/>
        <v>0</v>
      </c>
      <c r="BR340" s="145">
        <f t="shared" si="97"/>
        <v>0</v>
      </c>
      <c r="BS340" s="146">
        <f t="shared" si="91"/>
        <v>0</v>
      </c>
    </row>
    <row r="341" spans="25:71" x14ac:dyDescent="0.2">
      <c r="Y341" s="154"/>
      <c r="AA341" s="137"/>
      <c r="AB341" s="137"/>
      <c r="AC341" s="137"/>
      <c r="AD341" s="142"/>
      <c r="AE341" s="143">
        <v>255</v>
      </c>
      <c r="AF341" s="143">
        <v>280</v>
      </c>
      <c r="AG341" s="143">
        <v>500</v>
      </c>
      <c r="AH341" s="144" t="s">
        <v>54</v>
      </c>
      <c r="AI341" s="144" t="s">
        <v>55</v>
      </c>
      <c r="AJ341" s="143">
        <v>5</v>
      </c>
      <c r="AK341" s="143">
        <v>-170</v>
      </c>
      <c r="AL341" s="141">
        <f t="shared" si="81"/>
        <v>0</v>
      </c>
      <c r="AM341" s="141">
        <f t="shared" si="98"/>
        <v>0</v>
      </c>
      <c r="AN341" s="145">
        <f t="shared" si="82"/>
        <v>0</v>
      </c>
      <c r="AO341" s="141">
        <f t="shared" si="83"/>
        <v>0</v>
      </c>
      <c r="AP341" s="145">
        <f t="shared" si="84"/>
        <v>0</v>
      </c>
      <c r="AQ341" s="146">
        <f t="shared" si="85"/>
        <v>0</v>
      </c>
      <c r="AR341" s="146"/>
      <c r="AS341" s="143"/>
      <c r="AT341" s="150">
        <v>95</v>
      </c>
      <c r="AU341" s="143">
        <v>200</v>
      </c>
      <c r="AV341" s="147">
        <v>250</v>
      </c>
      <c r="AW341" s="147" t="s">
        <v>57</v>
      </c>
      <c r="AX341" s="148">
        <v>2.1428571428571428</v>
      </c>
      <c r="AY341" s="149">
        <v>-61.428571428571416</v>
      </c>
      <c r="AZ341" s="141">
        <f t="shared" si="86"/>
        <v>0</v>
      </c>
      <c r="BA341" s="141">
        <f t="shared" si="92"/>
        <v>0</v>
      </c>
      <c r="BB341" s="145">
        <f t="shared" si="87"/>
        <v>0</v>
      </c>
      <c r="BC341" s="141">
        <f t="shared" si="88"/>
        <v>0</v>
      </c>
      <c r="BD341" s="145">
        <f t="shared" si="89"/>
        <v>0</v>
      </c>
      <c r="BE341" s="146">
        <f t="shared" si="90"/>
        <v>0</v>
      </c>
      <c r="BF341" s="146"/>
      <c r="BG341" s="146"/>
      <c r="BH341" s="141">
        <v>100</v>
      </c>
      <c r="BI341" s="143">
        <v>150</v>
      </c>
      <c r="BJ341" s="141">
        <v>200</v>
      </c>
      <c r="BK341" s="141" t="s">
        <v>57</v>
      </c>
      <c r="BL341" s="148">
        <v>2.2222222222222223</v>
      </c>
      <c r="BM341" s="149">
        <v>-67.777777777777771</v>
      </c>
      <c r="BN341" s="141">
        <f t="shared" si="93"/>
        <v>0</v>
      </c>
      <c r="BO341" s="141">
        <f t="shared" si="94"/>
        <v>0</v>
      </c>
      <c r="BP341" s="145">
        <f t="shared" si="95"/>
        <v>0</v>
      </c>
      <c r="BQ341" s="141">
        <f t="shared" si="96"/>
        <v>0</v>
      </c>
      <c r="BR341" s="145">
        <f t="shared" si="97"/>
        <v>0</v>
      </c>
      <c r="BS341" s="146">
        <f t="shared" si="91"/>
        <v>0</v>
      </c>
    </row>
    <row r="342" spans="25:71" x14ac:dyDescent="0.2">
      <c r="Y342" s="154"/>
      <c r="AA342" s="137"/>
      <c r="AB342" s="137"/>
      <c r="AC342" s="137"/>
      <c r="AD342" s="142"/>
      <c r="AE342" s="143">
        <v>280</v>
      </c>
      <c r="AF342" s="143">
        <v>330</v>
      </c>
      <c r="AG342" s="143">
        <v>500</v>
      </c>
      <c r="AH342" s="144" t="s">
        <v>54</v>
      </c>
      <c r="AI342" s="144" t="s">
        <v>55</v>
      </c>
      <c r="AJ342" s="143">
        <v>5.5549999999999997</v>
      </c>
      <c r="AK342" s="143">
        <v>-220</v>
      </c>
      <c r="AL342" s="141">
        <f t="shared" ref="AL342:AL405" si="99">IF(AND(AG342-$D$10&lt;25,$D$10-AG342&lt;=25),1,0)</f>
        <v>0</v>
      </c>
      <c r="AM342" s="141">
        <f t="shared" si="98"/>
        <v>0</v>
      </c>
      <c r="AN342" s="145">
        <f t="shared" ref="AN342:AN405" si="100">($C$10-AK342)/AJ342*AM342*AL342</f>
        <v>0</v>
      </c>
      <c r="AO342" s="141">
        <f t="shared" ref="AO342:AO405" si="101">IF(AND(AG342-$D$10&lt;50,$D$10-AG342&lt;=50),1,0)</f>
        <v>0</v>
      </c>
      <c r="AP342" s="145">
        <f t="shared" ref="AP342:AP405" si="102">($C$10-AK342)/AJ342*AM342*AO342</f>
        <v>0</v>
      </c>
      <c r="AQ342" s="146">
        <f t="shared" ref="AQ342:AQ405" si="103">IF(AND(AG342-$D$10&lt;50,$D$10-AG342&lt;=50),IF($D$10-AG342&lt;=50,ABS(($D$10-AG342)/50*AL342*AM342),0),0)</f>
        <v>0</v>
      </c>
      <c r="AR342" s="146"/>
      <c r="AS342" s="143">
        <v>400</v>
      </c>
      <c r="AT342" s="150">
        <v>200</v>
      </c>
      <c r="AU342" s="143">
        <v>300</v>
      </c>
      <c r="AV342" s="147">
        <v>250</v>
      </c>
      <c r="AW342" s="147" t="s">
        <v>57</v>
      </c>
      <c r="AX342" s="148">
        <v>3.183520599250937</v>
      </c>
      <c r="AY342" s="149">
        <v>-188.38951310861432</v>
      </c>
      <c r="AZ342" s="141">
        <f t="shared" ref="AZ342:AZ405" si="104">IF(AND(AV342-$D$10&lt;25,$D$10-AV342&lt;=25),1,0)</f>
        <v>0</v>
      </c>
      <c r="BA342" s="141">
        <f t="shared" si="92"/>
        <v>0</v>
      </c>
      <c r="BB342" s="145">
        <f t="shared" ref="BB342:BB405" si="105">($C$10-AY342)/AX342*BA342*AZ342</f>
        <v>0</v>
      </c>
      <c r="BC342" s="141">
        <f t="shared" ref="BC342:BC405" si="106">IF(AND(AV342-$D$10&lt;50,$D$10-AV342&lt;=50),1,0)</f>
        <v>0</v>
      </c>
      <c r="BD342" s="145">
        <f t="shared" ref="BD342:BD405" si="107">($C$10-AY342)/AX342*BA342*BC342</f>
        <v>0</v>
      </c>
      <c r="BE342" s="146">
        <f t="shared" ref="BE342:BE405" si="108">IF(AND(AV342-$D$10&lt;50,$D$10-AV342&lt;=50),IF($D$10-AV342&lt;=50,ABS(($D$10-AV342)/50*AZ342*BA342),0),0)</f>
        <v>0</v>
      </c>
      <c r="BF342" s="146"/>
      <c r="BG342" s="146"/>
      <c r="BH342" s="141">
        <v>150</v>
      </c>
      <c r="BI342" s="143">
        <v>300</v>
      </c>
      <c r="BJ342" s="141">
        <v>200</v>
      </c>
      <c r="BK342" s="141" t="s">
        <v>57</v>
      </c>
      <c r="BL342" s="148">
        <v>2.5641025641025643</v>
      </c>
      <c r="BM342" s="149">
        <v>-101.2820512820513</v>
      </c>
      <c r="BN342" s="141">
        <f t="shared" si="93"/>
        <v>0</v>
      </c>
      <c r="BO342" s="141">
        <f t="shared" si="94"/>
        <v>0</v>
      </c>
      <c r="BP342" s="145">
        <f t="shared" si="95"/>
        <v>0</v>
      </c>
      <c r="BQ342" s="141">
        <f t="shared" si="96"/>
        <v>0</v>
      </c>
      <c r="BR342" s="145">
        <f t="shared" si="97"/>
        <v>0</v>
      </c>
      <c r="BS342" s="146">
        <f t="shared" ref="BS342:BS405" si="109">IF(AND(BJ342-$D$10&lt;50,$D$10-BJ342&lt;=50),IF($D$10-BJ342&lt;=50,ABS(($D$10-BJ342)/50*BN342*BO342),0),0)</f>
        <v>0</v>
      </c>
    </row>
    <row r="343" spans="25:71" x14ac:dyDescent="0.2">
      <c r="Y343" s="154"/>
      <c r="AA343" s="137"/>
      <c r="AB343" s="137"/>
      <c r="AC343" s="137"/>
      <c r="AD343" s="142"/>
      <c r="AE343" s="143">
        <v>50</v>
      </c>
      <c r="AF343" s="143">
        <v>70</v>
      </c>
      <c r="AG343" s="143">
        <v>50</v>
      </c>
      <c r="AH343" s="144" t="s">
        <v>57</v>
      </c>
      <c r="AI343" s="144" t="s">
        <v>58</v>
      </c>
      <c r="AJ343" s="143">
        <v>1.111</v>
      </c>
      <c r="AK343" s="143">
        <v>-2.222</v>
      </c>
      <c r="AL343" s="141">
        <f t="shared" si="99"/>
        <v>0</v>
      </c>
      <c r="AM343" s="141">
        <f t="shared" si="98"/>
        <v>0</v>
      </c>
      <c r="AN343" s="145">
        <f t="shared" si="100"/>
        <v>0</v>
      </c>
      <c r="AO343" s="141">
        <f t="shared" si="101"/>
        <v>0</v>
      </c>
      <c r="AP343" s="145">
        <f t="shared" si="102"/>
        <v>0</v>
      </c>
      <c r="AQ343" s="146">
        <f t="shared" si="103"/>
        <v>0</v>
      </c>
      <c r="AR343" s="146"/>
      <c r="AS343" s="143"/>
      <c r="AT343" s="147">
        <v>49</v>
      </c>
      <c r="AU343" s="143">
        <v>105</v>
      </c>
      <c r="AV343" s="147">
        <v>300</v>
      </c>
      <c r="AW343" s="147" t="s">
        <v>57</v>
      </c>
      <c r="AX343" s="148">
        <v>1.4358974358974359</v>
      </c>
      <c r="AY343" s="149">
        <v>1.6153846153846132</v>
      </c>
      <c r="AZ343" s="141">
        <f t="shared" si="104"/>
        <v>0</v>
      </c>
      <c r="BA343" s="141">
        <f t="shared" ref="BA343:BA406" si="110">IF(AND(AND($C$10&gt;AU343,$C$10&lt;AS343),AND($D$10&gt;=250,$D$10&lt;=300)),IF(AND($C$10&gt;AT343,$C$10&lt;=AS343),1,0),IF(AND($C$10&gt;AT343,$C$10&lt;=AU343),1,0))</f>
        <v>0</v>
      </c>
      <c r="BB343" s="145">
        <f t="shared" si="105"/>
        <v>0</v>
      </c>
      <c r="BC343" s="141">
        <f t="shared" si="106"/>
        <v>0</v>
      </c>
      <c r="BD343" s="145">
        <f t="shared" si="107"/>
        <v>0</v>
      </c>
      <c r="BE343" s="146">
        <f t="shared" si="108"/>
        <v>0</v>
      </c>
      <c r="BF343" s="146"/>
      <c r="BG343" s="146"/>
      <c r="BH343" s="141">
        <v>49</v>
      </c>
      <c r="BI343" s="143">
        <v>100</v>
      </c>
      <c r="BJ343" s="141">
        <v>250</v>
      </c>
      <c r="BK343" s="141" t="s">
        <v>57</v>
      </c>
      <c r="BL343" s="148">
        <v>1.3333333333333333</v>
      </c>
      <c r="BM343" s="149">
        <v>11.333333333333336</v>
      </c>
      <c r="BN343" s="141">
        <f t="shared" ref="BN343:BN406" si="111">IF(AND(BJ343-$D$10&lt;25,$D$10-BJ343&lt;=25),1,0)</f>
        <v>0</v>
      </c>
      <c r="BO343" s="141">
        <f t="shared" ref="BO343:BO406" si="112">IF(AND(AND($C$10&gt;BI343,$C$10&lt;BG343),AND($D$10&gt;=250,$D$10&lt;=300)),IF(AND($C$10&gt;BH343,$C$10&lt;=BG343),1,0),IF(AND($C$10&gt;BH343,$C$10&lt;=BI343),1,0))</f>
        <v>0</v>
      </c>
      <c r="BP343" s="145">
        <f t="shared" ref="BP343:BP406" si="113">($C$10-BM343)/BL343*BO343*BN343</f>
        <v>0</v>
      </c>
      <c r="BQ343" s="141">
        <f t="shared" ref="BQ343:BQ406" si="114">IF(AND(BJ343-$D$10&lt;50,$D$10-BJ343&lt;=50),1,0)</f>
        <v>0</v>
      </c>
      <c r="BR343" s="145">
        <f t="shared" ref="BR343:BR406" si="115">($C$10-BM343)/BL343*BO343*BQ343</f>
        <v>0</v>
      </c>
      <c r="BS343" s="146">
        <f t="shared" si="109"/>
        <v>0</v>
      </c>
    </row>
    <row r="344" spans="25:71" x14ac:dyDescent="0.2">
      <c r="Y344" s="154"/>
      <c r="AA344" s="137"/>
      <c r="AB344" s="137"/>
      <c r="AC344" s="137"/>
      <c r="AD344" s="142"/>
      <c r="AE344" s="143">
        <v>70</v>
      </c>
      <c r="AF344" s="143">
        <v>100</v>
      </c>
      <c r="AG344" s="143">
        <v>50</v>
      </c>
      <c r="AH344" s="144" t="s">
        <v>57</v>
      </c>
      <c r="AI344" s="144" t="s">
        <v>58</v>
      </c>
      <c r="AJ344" s="143">
        <v>1.111</v>
      </c>
      <c r="AK344" s="143">
        <v>-2.222</v>
      </c>
      <c r="AL344" s="141">
        <f t="shared" si="99"/>
        <v>0</v>
      </c>
      <c r="AM344" s="141">
        <f t="shared" si="98"/>
        <v>0</v>
      </c>
      <c r="AN344" s="145">
        <f t="shared" si="100"/>
        <v>0</v>
      </c>
      <c r="AO344" s="141">
        <f t="shared" si="101"/>
        <v>0</v>
      </c>
      <c r="AP344" s="145">
        <f t="shared" si="102"/>
        <v>0</v>
      </c>
      <c r="AQ344" s="146">
        <f t="shared" si="103"/>
        <v>0</v>
      </c>
      <c r="AR344" s="146"/>
      <c r="AS344" s="143"/>
      <c r="AT344" s="150">
        <v>105</v>
      </c>
      <c r="AU344" s="143">
        <v>194</v>
      </c>
      <c r="AV344" s="147">
        <v>300</v>
      </c>
      <c r="AW344" s="147" t="s">
        <v>57</v>
      </c>
      <c r="AX344" s="148">
        <v>2.2250000000000001</v>
      </c>
      <c r="AY344" s="149">
        <v>-55.2</v>
      </c>
      <c r="AZ344" s="141">
        <f t="shared" si="104"/>
        <v>0</v>
      </c>
      <c r="BA344" s="141">
        <f t="shared" si="110"/>
        <v>0</v>
      </c>
      <c r="BB344" s="145">
        <f t="shared" si="105"/>
        <v>0</v>
      </c>
      <c r="BC344" s="141">
        <f t="shared" si="106"/>
        <v>0</v>
      </c>
      <c r="BD344" s="145">
        <f t="shared" si="107"/>
        <v>0</v>
      </c>
      <c r="BE344" s="146">
        <f t="shared" si="108"/>
        <v>0</v>
      </c>
      <c r="BF344" s="146"/>
      <c r="BG344" s="146"/>
      <c r="BH344" s="141">
        <v>100</v>
      </c>
      <c r="BI344" s="143">
        <v>150</v>
      </c>
      <c r="BJ344" s="141">
        <v>250</v>
      </c>
      <c r="BK344" s="141" t="s">
        <v>57</v>
      </c>
      <c r="BL344" s="148">
        <v>1.9607843137254901</v>
      </c>
      <c r="BM344" s="149">
        <v>-30.392156862745082</v>
      </c>
      <c r="BN344" s="141">
        <f t="shared" si="111"/>
        <v>0</v>
      </c>
      <c r="BO344" s="141">
        <f t="shared" si="112"/>
        <v>0</v>
      </c>
      <c r="BP344" s="145">
        <f t="shared" si="113"/>
        <v>0</v>
      </c>
      <c r="BQ344" s="141">
        <f t="shared" si="114"/>
        <v>0</v>
      </c>
      <c r="BR344" s="145">
        <f t="shared" si="115"/>
        <v>0</v>
      </c>
      <c r="BS344" s="146">
        <f t="shared" si="109"/>
        <v>0</v>
      </c>
    </row>
    <row r="345" spans="25:71" x14ac:dyDescent="0.2">
      <c r="Y345" s="154"/>
      <c r="AA345" s="137"/>
      <c r="AB345" s="137"/>
      <c r="AC345" s="137"/>
      <c r="AD345" s="142"/>
      <c r="AE345" s="143">
        <v>100</v>
      </c>
      <c r="AF345" s="143">
        <v>114</v>
      </c>
      <c r="AG345" s="143">
        <v>50</v>
      </c>
      <c r="AH345" s="144" t="s">
        <v>57</v>
      </c>
      <c r="AI345" s="144" t="s">
        <v>58</v>
      </c>
      <c r="AJ345" s="143">
        <v>1.75</v>
      </c>
      <c r="AK345" s="143">
        <v>-61</v>
      </c>
      <c r="AL345" s="141">
        <f t="shared" si="99"/>
        <v>0</v>
      </c>
      <c r="AM345" s="141">
        <f t="shared" si="98"/>
        <v>0</v>
      </c>
      <c r="AN345" s="145">
        <f t="shared" si="100"/>
        <v>0</v>
      </c>
      <c r="AO345" s="141">
        <f t="shared" si="101"/>
        <v>0</v>
      </c>
      <c r="AP345" s="145">
        <f t="shared" si="102"/>
        <v>0</v>
      </c>
      <c r="AQ345" s="146">
        <f t="shared" si="103"/>
        <v>0</v>
      </c>
      <c r="AR345" s="146"/>
      <c r="AS345" s="143">
        <v>400</v>
      </c>
      <c r="AT345" s="150">
        <v>194</v>
      </c>
      <c r="AU345" s="143">
        <v>300</v>
      </c>
      <c r="AV345" s="147">
        <v>300</v>
      </c>
      <c r="AW345" s="147" t="s">
        <v>57</v>
      </c>
      <c r="AX345" s="148">
        <v>3.0319355734518174</v>
      </c>
      <c r="AY345" s="149">
        <v>-145.57678422660354</v>
      </c>
      <c r="AZ345" s="141">
        <f t="shared" si="104"/>
        <v>0</v>
      </c>
      <c r="BA345" s="141">
        <f t="shared" si="110"/>
        <v>0</v>
      </c>
      <c r="BB345" s="145">
        <f t="shared" si="105"/>
        <v>0</v>
      </c>
      <c r="BC345" s="141">
        <f t="shared" si="106"/>
        <v>0</v>
      </c>
      <c r="BD345" s="145">
        <f t="shared" si="107"/>
        <v>0</v>
      </c>
      <c r="BE345" s="146">
        <f t="shared" si="108"/>
        <v>0</v>
      </c>
      <c r="BF345" s="146"/>
      <c r="BG345" s="146">
        <v>400</v>
      </c>
      <c r="BH345" s="141">
        <v>150</v>
      </c>
      <c r="BI345" s="143">
        <v>300</v>
      </c>
      <c r="BJ345" s="141">
        <v>250</v>
      </c>
      <c r="BK345" s="141" t="s">
        <v>57</v>
      </c>
      <c r="BL345" s="148">
        <v>2.8571428571428572</v>
      </c>
      <c r="BM345" s="149">
        <v>-112.85714285714289</v>
      </c>
      <c r="BN345" s="141">
        <f t="shared" si="111"/>
        <v>0</v>
      </c>
      <c r="BO345" s="141">
        <f t="shared" si="112"/>
        <v>0</v>
      </c>
      <c r="BP345" s="145">
        <f t="shared" si="113"/>
        <v>0</v>
      </c>
      <c r="BQ345" s="141">
        <f t="shared" si="114"/>
        <v>0</v>
      </c>
      <c r="BR345" s="145">
        <f t="shared" si="115"/>
        <v>0</v>
      </c>
      <c r="BS345" s="146">
        <f t="shared" si="109"/>
        <v>0</v>
      </c>
    </row>
    <row r="346" spans="25:71" x14ac:dyDescent="0.2">
      <c r="Y346" s="154"/>
      <c r="AA346" s="137"/>
      <c r="AB346" s="137"/>
      <c r="AC346" s="137"/>
      <c r="AD346" s="142"/>
      <c r="AE346" s="143">
        <v>114</v>
      </c>
      <c r="AF346" s="143">
        <v>165</v>
      </c>
      <c r="AG346" s="143">
        <v>50</v>
      </c>
      <c r="AH346" s="144" t="s">
        <v>57</v>
      </c>
      <c r="AI346" s="144" t="s">
        <v>58</v>
      </c>
      <c r="AJ346" s="143">
        <v>2.5499999999999998</v>
      </c>
      <c r="AK346" s="143">
        <v>-141</v>
      </c>
      <c r="AL346" s="141">
        <f t="shared" si="99"/>
        <v>0</v>
      </c>
      <c r="AM346" s="141">
        <f t="shared" si="98"/>
        <v>0</v>
      </c>
      <c r="AN346" s="145">
        <f t="shared" si="100"/>
        <v>0</v>
      </c>
      <c r="AO346" s="141">
        <f t="shared" si="101"/>
        <v>0</v>
      </c>
      <c r="AP346" s="145">
        <f t="shared" si="102"/>
        <v>0</v>
      </c>
      <c r="AQ346" s="146">
        <f t="shared" si="103"/>
        <v>0</v>
      </c>
      <c r="AR346" s="146"/>
      <c r="AS346" s="143"/>
      <c r="AT346" s="147">
        <v>49</v>
      </c>
      <c r="AU346" s="143">
        <v>101</v>
      </c>
      <c r="AV346" s="147">
        <v>350</v>
      </c>
      <c r="AW346" s="147" t="s">
        <v>57</v>
      </c>
      <c r="AX346" s="148">
        <v>1.4571428571428571</v>
      </c>
      <c r="AY346" s="149">
        <v>12.114285714285714</v>
      </c>
      <c r="AZ346" s="141">
        <f t="shared" si="104"/>
        <v>0</v>
      </c>
      <c r="BA346" s="141">
        <f t="shared" si="110"/>
        <v>0</v>
      </c>
      <c r="BB346" s="145">
        <f t="shared" si="105"/>
        <v>0</v>
      </c>
      <c r="BC346" s="141">
        <f t="shared" si="106"/>
        <v>0</v>
      </c>
      <c r="BD346" s="145">
        <f t="shared" si="107"/>
        <v>0</v>
      </c>
      <c r="BE346" s="146">
        <f t="shared" si="108"/>
        <v>0</v>
      </c>
      <c r="BF346" s="146"/>
      <c r="BG346" s="146"/>
      <c r="BH346" s="141">
        <v>49</v>
      </c>
      <c r="BI346" s="143">
        <v>100</v>
      </c>
      <c r="BJ346" s="141">
        <v>300</v>
      </c>
      <c r="BK346" s="141" t="s">
        <v>57</v>
      </c>
      <c r="BL346" s="148">
        <v>1.3698630136986301</v>
      </c>
      <c r="BM346" s="149">
        <v>20.547945205479454</v>
      </c>
      <c r="BN346" s="141">
        <f t="shared" si="111"/>
        <v>0</v>
      </c>
      <c r="BO346" s="141">
        <f t="shared" si="112"/>
        <v>0</v>
      </c>
      <c r="BP346" s="145">
        <f t="shared" si="113"/>
        <v>0</v>
      </c>
      <c r="BQ346" s="141">
        <f t="shared" si="114"/>
        <v>0</v>
      </c>
      <c r="BR346" s="145">
        <f t="shared" si="115"/>
        <v>0</v>
      </c>
      <c r="BS346" s="146">
        <f t="shared" si="109"/>
        <v>0</v>
      </c>
    </row>
    <row r="347" spans="25:71" x14ac:dyDescent="0.2">
      <c r="Y347" s="154"/>
      <c r="AA347" s="137"/>
      <c r="AB347" s="137"/>
      <c r="AC347" s="137"/>
      <c r="AD347" s="142"/>
      <c r="AE347" s="143">
        <v>164</v>
      </c>
      <c r="AF347" s="143">
        <v>188</v>
      </c>
      <c r="AG347" s="143">
        <v>50</v>
      </c>
      <c r="AH347" s="144" t="s">
        <v>57</v>
      </c>
      <c r="AI347" s="144" t="s">
        <v>58</v>
      </c>
      <c r="AJ347" s="143">
        <v>2.4</v>
      </c>
      <c r="AK347" s="143">
        <v>-124</v>
      </c>
      <c r="AL347" s="141">
        <f t="shared" si="99"/>
        <v>0</v>
      </c>
      <c r="AM347" s="141">
        <f t="shared" si="98"/>
        <v>0</v>
      </c>
      <c r="AN347" s="145">
        <f t="shared" si="100"/>
        <v>0</v>
      </c>
      <c r="AO347" s="141">
        <f t="shared" si="101"/>
        <v>0</v>
      </c>
      <c r="AP347" s="145">
        <f t="shared" si="102"/>
        <v>0</v>
      </c>
      <c r="AQ347" s="146">
        <f t="shared" si="103"/>
        <v>0</v>
      </c>
      <c r="AR347" s="146"/>
      <c r="AS347" s="143"/>
      <c r="AT347" s="150">
        <v>101</v>
      </c>
      <c r="AU347" s="143">
        <v>206</v>
      </c>
      <c r="AV347" s="147">
        <v>350</v>
      </c>
      <c r="AW347" s="147" t="s">
        <v>57</v>
      </c>
      <c r="AX347" s="148">
        <v>2.2826086956521738</v>
      </c>
      <c r="AY347" s="149">
        <v>-38.239130434782595</v>
      </c>
      <c r="AZ347" s="141">
        <f t="shared" si="104"/>
        <v>0</v>
      </c>
      <c r="BA347" s="141">
        <f t="shared" si="110"/>
        <v>0</v>
      </c>
      <c r="BB347" s="145">
        <f t="shared" si="105"/>
        <v>0</v>
      </c>
      <c r="BC347" s="141">
        <f t="shared" si="106"/>
        <v>0</v>
      </c>
      <c r="BD347" s="145">
        <f t="shared" si="107"/>
        <v>0</v>
      </c>
      <c r="BE347" s="146">
        <f t="shared" si="108"/>
        <v>0</v>
      </c>
      <c r="BF347" s="146"/>
      <c r="BG347" s="146"/>
      <c r="BH347" s="141">
        <v>100</v>
      </c>
      <c r="BI347" s="143">
        <v>150</v>
      </c>
      <c r="BJ347" s="141">
        <v>300</v>
      </c>
      <c r="BK347" s="141" t="s">
        <v>57</v>
      </c>
      <c r="BL347" s="148">
        <v>2</v>
      </c>
      <c r="BM347" s="149">
        <v>-16</v>
      </c>
      <c r="BN347" s="141">
        <f t="shared" si="111"/>
        <v>0</v>
      </c>
      <c r="BO347" s="141">
        <f t="shared" si="112"/>
        <v>0</v>
      </c>
      <c r="BP347" s="145">
        <f t="shared" si="113"/>
        <v>0</v>
      </c>
      <c r="BQ347" s="141">
        <f t="shared" si="114"/>
        <v>0</v>
      </c>
      <c r="BR347" s="145">
        <f t="shared" si="115"/>
        <v>0</v>
      </c>
      <c r="BS347" s="146">
        <f t="shared" si="109"/>
        <v>0</v>
      </c>
    </row>
    <row r="348" spans="25:71" x14ac:dyDescent="0.2">
      <c r="Y348" s="154"/>
      <c r="AA348" s="137"/>
      <c r="AB348" s="137"/>
      <c r="AC348" s="137"/>
      <c r="AD348" s="142"/>
      <c r="AE348" s="143">
        <v>188</v>
      </c>
      <c r="AF348" s="143">
        <v>300</v>
      </c>
      <c r="AG348" s="143">
        <v>50</v>
      </c>
      <c r="AH348" s="144" t="s">
        <v>57</v>
      </c>
      <c r="AI348" s="144" t="s">
        <v>58</v>
      </c>
      <c r="AJ348" s="143">
        <v>2.7229999999999999</v>
      </c>
      <c r="AK348" s="143">
        <v>-165.99</v>
      </c>
      <c r="AL348" s="141">
        <f t="shared" si="99"/>
        <v>0</v>
      </c>
      <c r="AM348" s="141">
        <f t="shared" si="98"/>
        <v>0</v>
      </c>
      <c r="AN348" s="145">
        <f t="shared" si="100"/>
        <v>0</v>
      </c>
      <c r="AO348" s="141">
        <f t="shared" si="101"/>
        <v>0</v>
      </c>
      <c r="AP348" s="145">
        <f t="shared" si="102"/>
        <v>0</v>
      </c>
      <c r="AQ348" s="146">
        <f t="shared" si="103"/>
        <v>0</v>
      </c>
      <c r="AR348" s="146"/>
      <c r="AS348" s="143"/>
      <c r="AT348" s="150">
        <v>206</v>
      </c>
      <c r="AU348" s="143">
        <v>300</v>
      </c>
      <c r="AV348" s="147">
        <v>350</v>
      </c>
      <c r="AW348" s="147" t="s">
        <v>57</v>
      </c>
      <c r="AX348" s="148">
        <v>2.96875</v>
      </c>
      <c r="AY348" s="149">
        <v>-111.65625</v>
      </c>
      <c r="AZ348" s="141">
        <f t="shared" si="104"/>
        <v>0</v>
      </c>
      <c r="BA348" s="141">
        <f t="shared" si="110"/>
        <v>0</v>
      </c>
      <c r="BB348" s="145">
        <f t="shared" si="105"/>
        <v>0</v>
      </c>
      <c r="BC348" s="141">
        <f t="shared" si="106"/>
        <v>0</v>
      </c>
      <c r="BD348" s="145">
        <f t="shared" si="107"/>
        <v>0</v>
      </c>
      <c r="BE348" s="146">
        <f t="shared" si="108"/>
        <v>0</v>
      </c>
      <c r="BF348" s="146"/>
      <c r="BG348" s="146">
        <v>400</v>
      </c>
      <c r="BH348" s="141">
        <v>150</v>
      </c>
      <c r="BI348" s="143">
        <v>300</v>
      </c>
      <c r="BJ348" s="141">
        <v>300</v>
      </c>
      <c r="BK348" s="141" t="s">
        <v>57</v>
      </c>
      <c r="BL348" s="148">
        <v>2.6315789473684212</v>
      </c>
      <c r="BM348" s="149">
        <v>-68.421052631578959</v>
      </c>
      <c r="BN348" s="141">
        <f t="shared" si="111"/>
        <v>0</v>
      </c>
      <c r="BO348" s="141">
        <f t="shared" si="112"/>
        <v>0</v>
      </c>
      <c r="BP348" s="145">
        <f t="shared" si="113"/>
        <v>0</v>
      </c>
      <c r="BQ348" s="141">
        <f t="shared" si="114"/>
        <v>0</v>
      </c>
      <c r="BR348" s="145">
        <f t="shared" si="115"/>
        <v>0</v>
      </c>
      <c r="BS348" s="146">
        <f t="shared" si="109"/>
        <v>0</v>
      </c>
    </row>
    <row r="349" spans="25:71" x14ac:dyDescent="0.2">
      <c r="Y349" s="154"/>
      <c r="AA349" s="137"/>
      <c r="AB349" s="137"/>
      <c r="AC349" s="137"/>
      <c r="AD349" s="142"/>
      <c r="AE349" s="143">
        <v>50</v>
      </c>
      <c r="AF349" s="143">
        <v>74</v>
      </c>
      <c r="AG349" s="143">
        <v>100</v>
      </c>
      <c r="AH349" s="144" t="s">
        <v>57</v>
      </c>
      <c r="AI349" s="144" t="s">
        <v>58</v>
      </c>
      <c r="AJ349" s="143">
        <v>1.2</v>
      </c>
      <c r="AK349" s="143">
        <v>-4</v>
      </c>
      <c r="AL349" s="141">
        <f t="shared" si="99"/>
        <v>0</v>
      </c>
      <c r="AM349" s="141">
        <f t="shared" si="98"/>
        <v>0</v>
      </c>
      <c r="AN349" s="145">
        <f t="shared" si="100"/>
        <v>0</v>
      </c>
      <c r="AO349" s="141">
        <f t="shared" si="101"/>
        <v>0</v>
      </c>
      <c r="AP349" s="145">
        <f t="shared" si="102"/>
        <v>0</v>
      </c>
      <c r="AQ349" s="146">
        <f t="shared" si="103"/>
        <v>0</v>
      </c>
      <c r="AR349" s="146"/>
      <c r="AS349" s="143"/>
      <c r="AT349" s="147">
        <v>49</v>
      </c>
      <c r="AU349" s="143">
        <v>96</v>
      </c>
      <c r="AV349" s="147">
        <v>400</v>
      </c>
      <c r="AW349" s="147" t="s">
        <v>57</v>
      </c>
      <c r="AX349" s="148">
        <v>1.5161290322580645</v>
      </c>
      <c r="AY349" s="149">
        <v>17.161290322580644</v>
      </c>
      <c r="AZ349" s="141">
        <f t="shared" si="104"/>
        <v>0</v>
      </c>
      <c r="BA349" s="141">
        <f t="shared" si="110"/>
        <v>0</v>
      </c>
      <c r="BB349" s="145">
        <f t="shared" si="105"/>
        <v>0</v>
      </c>
      <c r="BC349" s="141">
        <f t="shared" si="106"/>
        <v>0</v>
      </c>
      <c r="BD349" s="145">
        <f t="shared" si="107"/>
        <v>0</v>
      </c>
      <c r="BE349" s="146">
        <f t="shared" si="108"/>
        <v>0</v>
      </c>
      <c r="BF349" s="146"/>
      <c r="BG349" s="146"/>
      <c r="BH349" s="141">
        <v>55</v>
      </c>
      <c r="BI349" s="143">
        <v>100</v>
      </c>
      <c r="BJ349" s="141">
        <v>350</v>
      </c>
      <c r="BK349" s="141" t="s">
        <v>57</v>
      </c>
      <c r="BL349" s="148">
        <v>1.408450704225352</v>
      </c>
      <c r="BM349" s="149">
        <v>31.690140845070424</v>
      </c>
      <c r="BN349" s="141">
        <f t="shared" si="111"/>
        <v>0</v>
      </c>
      <c r="BO349" s="141">
        <f t="shared" si="112"/>
        <v>0</v>
      </c>
      <c r="BP349" s="145">
        <f t="shared" si="113"/>
        <v>0</v>
      </c>
      <c r="BQ349" s="141">
        <f t="shared" si="114"/>
        <v>0</v>
      </c>
      <c r="BR349" s="145">
        <f t="shared" si="115"/>
        <v>0</v>
      </c>
      <c r="BS349" s="146">
        <f t="shared" si="109"/>
        <v>0</v>
      </c>
    </row>
    <row r="350" spans="25:71" x14ac:dyDescent="0.2">
      <c r="Y350" s="154"/>
      <c r="AA350" s="137"/>
      <c r="AB350" s="137"/>
      <c r="AC350" s="137"/>
      <c r="AD350" s="142"/>
      <c r="AE350" s="143">
        <v>74</v>
      </c>
      <c r="AF350" s="143">
        <v>100</v>
      </c>
      <c r="AG350" s="143">
        <v>100</v>
      </c>
      <c r="AH350" s="144" t="s">
        <v>57</v>
      </c>
      <c r="AI350" s="144" t="s">
        <v>58</v>
      </c>
      <c r="AJ350" s="143">
        <v>1.238</v>
      </c>
      <c r="AK350" s="143">
        <v>-6.476</v>
      </c>
      <c r="AL350" s="141">
        <f t="shared" si="99"/>
        <v>0</v>
      </c>
      <c r="AM350" s="141">
        <f t="shared" si="98"/>
        <v>0</v>
      </c>
      <c r="AN350" s="145">
        <f t="shared" si="100"/>
        <v>0</v>
      </c>
      <c r="AO350" s="141">
        <f t="shared" si="101"/>
        <v>0</v>
      </c>
      <c r="AP350" s="145">
        <f t="shared" si="102"/>
        <v>0</v>
      </c>
      <c r="AQ350" s="146">
        <f t="shared" si="103"/>
        <v>0</v>
      </c>
      <c r="AR350" s="146"/>
      <c r="AS350" s="143"/>
      <c r="AT350" s="150">
        <v>96</v>
      </c>
      <c r="AU350" s="143">
        <v>202</v>
      </c>
      <c r="AV350" s="147">
        <v>400</v>
      </c>
      <c r="AW350" s="147" t="s">
        <v>57</v>
      </c>
      <c r="AX350" s="148">
        <v>2.3555555555555556</v>
      </c>
      <c r="AY350" s="149">
        <v>-26.488888888888894</v>
      </c>
      <c r="AZ350" s="141">
        <f t="shared" si="104"/>
        <v>0</v>
      </c>
      <c r="BA350" s="141">
        <f t="shared" si="110"/>
        <v>0</v>
      </c>
      <c r="BB350" s="145">
        <f t="shared" si="105"/>
        <v>0</v>
      </c>
      <c r="BC350" s="141">
        <f t="shared" si="106"/>
        <v>0</v>
      </c>
      <c r="BD350" s="145">
        <f t="shared" si="107"/>
        <v>0</v>
      </c>
      <c r="BE350" s="146">
        <f t="shared" si="108"/>
        <v>0</v>
      </c>
      <c r="BF350" s="146"/>
      <c r="BG350" s="146"/>
      <c r="BH350" s="141">
        <v>100</v>
      </c>
      <c r="BI350" s="143">
        <v>150</v>
      </c>
      <c r="BJ350" s="141">
        <v>350</v>
      </c>
      <c r="BK350" s="141" t="s">
        <v>57</v>
      </c>
      <c r="BL350" s="148">
        <v>1.9607843137254901</v>
      </c>
      <c r="BM350" s="149">
        <v>4.9019607843137294</v>
      </c>
      <c r="BN350" s="141">
        <f t="shared" si="111"/>
        <v>0</v>
      </c>
      <c r="BO350" s="141">
        <f t="shared" si="112"/>
        <v>0</v>
      </c>
      <c r="BP350" s="145">
        <f t="shared" si="113"/>
        <v>0</v>
      </c>
      <c r="BQ350" s="141">
        <f t="shared" si="114"/>
        <v>0</v>
      </c>
      <c r="BR350" s="145">
        <f t="shared" si="115"/>
        <v>0</v>
      </c>
      <c r="BS350" s="146">
        <f t="shared" si="109"/>
        <v>0</v>
      </c>
    </row>
    <row r="351" spans="25:71" x14ac:dyDescent="0.2">
      <c r="Y351" s="154"/>
      <c r="AA351" s="137"/>
      <c r="AB351" s="137"/>
      <c r="AC351" s="137"/>
      <c r="AD351" s="142"/>
      <c r="AE351" s="143">
        <v>100</v>
      </c>
      <c r="AF351" s="143">
        <v>120</v>
      </c>
      <c r="AG351" s="143">
        <v>100</v>
      </c>
      <c r="AH351" s="144" t="s">
        <v>57</v>
      </c>
      <c r="AI351" s="144" t="s">
        <v>58</v>
      </c>
      <c r="AJ351" s="143">
        <v>2</v>
      </c>
      <c r="AK351" s="143">
        <v>-72</v>
      </c>
      <c r="AL351" s="141">
        <f t="shared" si="99"/>
        <v>0</v>
      </c>
      <c r="AM351" s="141">
        <f t="shared" si="98"/>
        <v>0</v>
      </c>
      <c r="AN351" s="145">
        <f t="shared" si="100"/>
        <v>0</v>
      </c>
      <c r="AO351" s="141">
        <f t="shared" si="101"/>
        <v>0</v>
      </c>
      <c r="AP351" s="145">
        <f t="shared" si="102"/>
        <v>0</v>
      </c>
      <c r="AQ351" s="146">
        <f t="shared" si="103"/>
        <v>0</v>
      </c>
      <c r="AR351" s="146"/>
      <c r="AS351" s="143"/>
      <c r="AT351" s="150">
        <v>202</v>
      </c>
      <c r="AU351" s="143">
        <v>300</v>
      </c>
      <c r="AV351" s="147">
        <v>400</v>
      </c>
      <c r="AW351" s="147" t="s">
        <v>57</v>
      </c>
      <c r="AX351" s="148">
        <v>2.9032258064516125</v>
      </c>
      <c r="AY351" s="149">
        <v>-79.612903225806406</v>
      </c>
      <c r="AZ351" s="141">
        <f t="shared" si="104"/>
        <v>0</v>
      </c>
      <c r="BA351" s="141">
        <f t="shared" si="110"/>
        <v>0</v>
      </c>
      <c r="BB351" s="145">
        <f t="shared" si="105"/>
        <v>0</v>
      </c>
      <c r="BC351" s="141">
        <f t="shared" si="106"/>
        <v>0</v>
      </c>
      <c r="BD351" s="145">
        <f t="shared" si="107"/>
        <v>0</v>
      </c>
      <c r="BE351" s="146">
        <f t="shared" si="108"/>
        <v>0</v>
      </c>
      <c r="BF351" s="146"/>
      <c r="BG351" s="146"/>
      <c r="BH351" s="141">
        <v>150</v>
      </c>
      <c r="BI351" s="143">
        <v>300</v>
      </c>
      <c r="BJ351" s="141">
        <v>350</v>
      </c>
      <c r="BK351" s="141" t="s">
        <v>57</v>
      </c>
      <c r="BL351" s="148">
        <v>2.5</v>
      </c>
      <c r="BM351" s="149">
        <v>-35</v>
      </c>
      <c r="BN351" s="141">
        <f t="shared" si="111"/>
        <v>0</v>
      </c>
      <c r="BO351" s="141">
        <f t="shared" si="112"/>
        <v>0</v>
      </c>
      <c r="BP351" s="145">
        <f t="shared" si="113"/>
        <v>0</v>
      </c>
      <c r="BQ351" s="141">
        <f t="shared" si="114"/>
        <v>0</v>
      </c>
      <c r="BR351" s="145">
        <f t="shared" si="115"/>
        <v>0</v>
      </c>
      <c r="BS351" s="146">
        <f t="shared" si="109"/>
        <v>0</v>
      </c>
    </row>
    <row r="352" spans="25:71" x14ac:dyDescent="0.2">
      <c r="Y352" s="154"/>
      <c r="AA352" s="137"/>
      <c r="AB352" s="137"/>
      <c r="AC352" s="137"/>
      <c r="AD352" s="142"/>
      <c r="AE352" s="143">
        <v>120</v>
      </c>
      <c r="AF352" s="143">
        <v>177</v>
      </c>
      <c r="AG352" s="143">
        <v>100</v>
      </c>
      <c r="AH352" s="144" t="s">
        <v>57</v>
      </c>
      <c r="AI352" s="144" t="s">
        <v>58</v>
      </c>
      <c r="AJ352" s="143">
        <v>2.375</v>
      </c>
      <c r="AK352" s="143">
        <v>-108</v>
      </c>
      <c r="AL352" s="141">
        <f t="shared" si="99"/>
        <v>0</v>
      </c>
      <c r="AM352" s="141">
        <f t="shared" si="98"/>
        <v>0</v>
      </c>
      <c r="AN352" s="145">
        <f t="shared" si="100"/>
        <v>0</v>
      </c>
      <c r="AO352" s="141">
        <f t="shared" si="101"/>
        <v>0</v>
      </c>
      <c r="AP352" s="145">
        <f t="shared" si="102"/>
        <v>0</v>
      </c>
      <c r="AQ352" s="146">
        <f t="shared" si="103"/>
        <v>0</v>
      </c>
      <c r="AR352" s="146"/>
      <c r="AS352" s="143"/>
      <c r="AT352" s="147">
        <v>49</v>
      </c>
      <c r="AU352" s="143">
        <v>112</v>
      </c>
      <c r="AV352" s="147">
        <v>450</v>
      </c>
      <c r="AW352" s="147" t="s">
        <v>57</v>
      </c>
      <c r="AX352" s="148">
        <v>1.7272727272727273</v>
      </c>
      <c r="AY352" s="149">
        <v>20.454545454545453</v>
      </c>
      <c r="AZ352" s="141">
        <f t="shared" si="104"/>
        <v>0</v>
      </c>
      <c r="BA352" s="141">
        <f t="shared" si="110"/>
        <v>0</v>
      </c>
      <c r="BB352" s="145">
        <f t="shared" si="105"/>
        <v>0</v>
      </c>
      <c r="BC352" s="141">
        <f t="shared" si="106"/>
        <v>0</v>
      </c>
      <c r="BD352" s="145">
        <f t="shared" si="107"/>
        <v>0</v>
      </c>
      <c r="BE352" s="146">
        <f t="shared" si="108"/>
        <v>0</v>
      </c>
      <c r="BF352" s="146"/>
      <c r="BG352" s="146"/>
      <c r="BH352" s="141">
        <v>99</v>
      </c>
      <c r="BI352" s="143">
        <v>150</v>
      </c>
      <c r="BJ352" s="141">
        <v>400</v>
      </c>
      <c r="BK352" s="141" t="s">
        <v>57</v>
      </c>
      <c r="BL352" s="148">
        <v>1.6949152542372881</v>
      </c>
      <c r="BM352" s="149">
        <v>39.830508474576277</v>
      </c>
      <c r="BN352" s="141">
        <f t="shared" si="111"/>
        <v>0</v>
      </c>
      <c r="BO352" s="141">
        <f t="shared" si="112"/>
        <v>0</v>
      </c>
      <c r="BP352" s="145">
        <f t="shared" si="113"/>
        <v>0</v>
      </c>
      <c r="BQ352" s="141">
        <f t="shared" si="114"/>
        <v>0</v>
      </c>
      <c r="BR352" s="145">
        <f t="shared" si="115"/>
        <v>0</v>
      </c>
      <c r="BS352" s="146">
        <f t="shared" si="109"/>
        <v>0</v>
      </c>
    </row>
    <row r="353" spans="25:71" x14ac:dyDescent="0.2">
      <c r="Y353" s="154"/>
      <c r="AA353" s="137"/>
      <c r="AB353" s="137"/>
      <c r="AC353" s="137"/>
      <c r="AD353" s="142"/>
      <c r="AE353" s="143">
        <v>177</v>
      </c>
      <c r="AF353" s="143">
        <v>300</v>
      </c>
      <c r="AG353" s="143">
        <v>100</v>
      </c>
      <c r="AH353" s="144" t="s">
        <v>57</v>
      </c>
      <c r="AI353" s="144" t="s">
        <v>58</v>
      </c>
      <c r="AJ353" s="143">
        <v>2.6739999999999999</v>
      </c>
      <c r="AK353" s="143">
        <v>-143.87</v>
      </c>
      <c r="AL353" s="141">
        <f t="shared" si="99"/>
        <v>0</v>
      </c>
      <c r="AM353" s="141">
        <f t="shared" si="98"/>
        <v>0</v>
      </c>
      <c r="AN353" s="145">
        <f t="shared" si="100"/>
        <v>0</v>
      </c>
      <c r="AO353" s="141">
        <f t="shared" si="101"/>
        <v>0</v>
      </c>
      <c r="AP353" s="145">
        <f t="shared" si="102"/>
        <v>0</v>
      </c>
      <c r="AQ353" s="146">
        <f t="shared" si="103"/>
        <v>0</v>
      </c>
      <c r="AR353" s="146"/>
      <c r="AS353" s="143"/>
      <c r="AT353" s="150">
        <v>112</v>
      </c>
      <c r="AU353" s="143">
        <v>199</v>
      </c>
      <c r="AV353" s="147">
        <v>450</v>
      </c>
      <c r="AW353" s="147" t="s">
        <v>57</v>
      </c>
      <c r="AX353" s="148">
        <v>2.4857142857142858</v>
      </c>
      <c r="AY353" s="149">
        <v>-19.742857142857133</v>
      </c>
      <c r="AZ353" s="141">
        <f t="shared" si="104"/>
        <v>0</v>
      </c>
      <c r="BA353" s="141">
        <f t="shared" si="110"/>
        <v>0</v>
      </c>
      <c r="BB353" s="145">
        <f t="shared" si="105"/>
        <v>0</v>
      </c>
      <c r="BC353" s="141">
        <f t="shared" si="106"/>
        <v>0</v>
      </c>
      <c r="BD353" s="145">
        <f t="shared" si="107"/>
        <v>0</v>
      </c>
      <c r="BE353" s="146">
        <f t="shared" si="108"/>
        <v>0</v>
      </c>
      <c r="BF353" s="146"/>
      <c r="BG353" s="146"/>
      <c r="BH353" s="141">
        <v>150</v>
      </c>
      <c r="BI353" s="143">
        <v>300</v>
      </c>
      <c r="BJ353" s="141">
        <v>400</v>
      </c>
      <c r="BK353" s="141" t="s">
        <v>57</v>
      </c>
      <c r="BL353" s="148">
        <v>2.0833333333333335</v>
      </c>
      <c r="BM353" s="149">
        <v>14.583333333333314</v>
      </c>
      <c r="BN353" s="141">
        <f t="shared" si="111"/>
        <v>0</v>
      </c>
      <c r="BO353" s="141">
        <f t="shared" si="112"/>
        <v>0</v>
      </c>
      <c r="BP353" s="145">
        <f t="shared" si="113"/>
        <v>0</v>
      </c>
      <c r="BQ353" s="141">
        <f t="shared" si="114"/>
        <v>0</v>
      </c>
      <c r="BR353" s="145">
        <f t="shared" si="115"/>
        <v>0</v>
      </c>
      <c r="BS353" s="146">
        <f t="shared" si="109"/>
        <v>0</v>
      </c>
    </row>
    <row r="354" spans="25:71" x14ac:dyDescent="0.2">
      <c r="Y354" s="154"/>
      <c r="AA354" s="137"/>
      <c r="AB354" s="137"/>
      <c r="AC354" s="137"/>
      <c r="AD354" s="142"/>
      <c r="AE354" s="143">
        <v>50</v>
      </c>
      <c r="AF354" s="143">
        <v>80</v>
      </c>
      <c r="AG354" s="143">
        <v>150</v>
      </c>
      <c r="AH354" s="144" t="s">
        <v>57</v>
      </c>
      <c r="AI354" s="144" t="s">
        <v>58</v>
      </c>
      <c r="AJ354" s="143">
        <v>1.2</v>
      </c>
      <c r="AK354" s="143">
        <v>2</v>
      </c>
      <c r="AL354" s="141">
        <f t="shared" si="99"/>
        <v>0</v>
      </c>
      <c r="AM354" s="141">
        <f t="shared" si="98"/>
        <v>0</v>
      </c>
      <c r="AN354" s="145">
        <f t="shared" si="100"/>
        <v>0</v>
      </c>
      <c r="AO354" s="141">
        <f t="shared" si="101"/>
        <v>0</v>
      </c>
      <c r="AP354" s="145">
        <f t="shared" si="102"/>
        <v>0</v>
      </c>
      <c r="AQ354" s="146">
        <f t="shared" si="103"/>
        <v>0</v>
      </c>
      <c r="AR354" s="146"/>
      <c r="AS354" s="143"/>
      <c r="AT354" s="150">
        <v>199</v>
      </c>
      <c r="AU354" s="143">
        <v>300</v>
      </c>
      <c r="AV354" s="147">
        <v>450</v>
      </c>
      <c r="AW354" s="147" t="s">
        <v>57</v>
      </c>
      <c r="AX354" s="148">
        <v>2.7666666666666666</v>
      </c>
      <c r="AY354" s="149">
        <v>-44.466666666666669</v>
      </c>
      <c r="AZ354" s="141">
        <f t="shared" si="104"/>
        <v>0</v>
      </c>
      <c r="BA354" s="141">
        <f t="shared" si="110"/>
        <v>0</v>
      </c>
      <c r="BB354" s="145">
        <f t="shared" si="105"/>
        <v>0</v>
      </c>
      <c r="BC354" s="141">
        <f t="shared" si="106"/>
        <v>0</v>
      </c>
      <c r="BD354" s="145">
        <f t="shared" si="107"/>
        <v>0</v>
      </c>
      <c r="BE354" s="146">
        <f t="shared" si="108"/>
        <v>0</v>
      </c>
      <c r="BF354" s="146"/>
      <c r="BG354" s="146"/>
      <c r="BH354" s="141">
        <v>100</v>
      </c>
      <c r="BI354" s="143">
        <v>150</v>
      </c>
      <c r="BJ354" s="141">
        <v>450</v>
      </c>
      <c r="BK354" s="141" t="s">
        <v>57</v>
      </c>
      <c r="BL354" s="148">
        <v>1.5384615384615385</v>
      </c>
      <c r="BM354" s="149">
        <v>70</v>
      </c>
      <c r="BN354" s="141">
        <f t="shared" si="111"/>
        <v>0</v>
      </c>
      <c r="BO354" s="141">
        <f t="shared" si="112"/>
        <v>0</v>
      </c>
      <c r="BP354" s="145">
        <f t="shared" si="113"/>
        <v>0</v>
      </c>
      <c r="BQ354" s="141">
        <f t="shared" si="114"/>
        <v>0</v>
      </c>
      <c r="BR354" s="145">
        <f t="shared" si="115"/>
        <v>0</v>
      </c>
      <c r="BS354" s="146">
        <f t="shared" si="109"/>
        <v>0</v>
      </c>
    </row>
    <row r="355" spans="25:71" x14ac:dyDescent="0.2">
      <c r="Y355" s="154"/>
      <c r="AA355" s="137"/>
      <c r="AB355" s="137"/>
      <c r="AC355" s="137"/>
      <c r="AD355" s="142"/>
      <c r="AE355" s="143">
        <v>80</v>
      </c>
      <c r="AF355" s="143">
        <v>100</v>
      </c>
      <c r="AG355" s="143">
        <v>150</v>
      </c>
      <c r="AH355" s="144" t="s">
        <v>57</v>
      </c>
      <c r="AI355" s="144" t="s">
        <v>58</v>
      </c>
      <c r="AJ355" s="143">
        <v>1.333</v>
      </c>
      <c r="AK355" s="143">
        <v>-6.6660000000000004</v>
      </c>
      <c r="AL355" s="141">
        <f t="shared" si="99"/>
        <v>0</v>
      </c>
      <c r="AM355" s="141">
        <f t="shared" si="98"/>
        <v>0</v>
      </c>
      <c r="AN355" s="145">
        <f t="shared" si="100"/>
        <v>0</v>
      </c>
      <c r="AO355" s="141">
        <f t="shared" si="101"/>
        <v>0</v>
      </c>
      <c r="AP355" s="145">
        <f t="shared" si="102"/>
        <v>0</v>
      </c>
      <c r="AQ355" s="146">
        <f t="shared" si="103"/>
        <v>0</v>
      </c>
      <c r="AR355" s="146"/>
      <c r="AS355" s="143"/>
      <c r="AT355" s="150">
        <v>99</v>
      </c>
      <c r="AU355" s="143">
        <v>199</v>
      </c>
      <c r="AV355" s="147">
        <v>500</v>
      </c>
      <c r="AW355" s="147" t="s">
        <v>57</v>
      </c>
      <c r="AX355" s="148">
        <v>2.5277777777777777</v>
      </c>
      <c r="AY355" s="149">
        <v>-5.75</v>
      </c>
      <c r="AZ355" s="141">
        <f t="shared" si="104"/>
        <v>0</v>
      </c>
      <c r="BA355" s="141">
        <f t="shared" si="110"/>
        <v>0</v>
      </c>
      <c r="BB355" s="145">
        <f t="shared" si="105"/>
        <v>0</v>
      </c>
      <c r="BC355" s="141">
        <f t="shared" si="106"/>
        <v>0</v>
      </c>
      <c r="BD355" s="145">
        <f t="shared" si="107"/>
        <v>0</v>
      </c>
      <c r="BE355" s="146">
        <f t="shared" si="108"/>
        <v>0</v>
      </c>
      <c r="BF355" s="146"/>
      <c r="BG355" s="146"/>
      <c r="BH355" s="141">
        <v>150</v>
      </c>
      <c r="BI355" s="143">
        <v>300</v>
      </c>
      <c r="BJ355" s="141">
        <v>450</v>
      </c>
      <c r="BK355" s="141" t="s">
        <v>57</v>
      </c>
      <c r="BL355" s="148">
        <v>1.8867924528301887</v>
      </c>
      <c r="BM355" s="149">
        <v>51.886792452830193</v>
      </c>
      <c r="BN355" s="141">
        <f t="shared" si="111"/>
        <v>0</v>
      </c>
      <c r="BO355" s="141">
        <f t="shared" si="112"/>
        <v>0</v>
      </c>
      <c r="BP355" s="145">
        <f t="shared" si="113"/>
        <v>0</v>
      </c>
      <c r="BQ355" s="141">
        <f t="shared" si="114"/>
        <v>0</v>
      </c>
      <c r="BR355" s="145">
        <f t="shared" si="115"/>
        <v>0</v>
      </c>
      <c r="BS355" s="146">
        <f t="shared" si="109"/>
        <v>0</v>
      </c>
    </row>
    <row r="356" spans="25:71" x14ac:dyDescent="0.2">
      <c r="Y356" s="154"/>
      <c r="AA356" s="137"/>
      <c r="AB356" s="137"/>
      <c r="AC356" s="137"/>
      <c r="AD356" s="142"/>
      <c r="AE356" s="143">
        <v>100</v>
      </c>
      <c r="AF356" s="143">
        <v>118</v>
      </c>
      <c r="AG356" s="143">
        <v>150</v>
      </c>
      <c r="AH356" s="144" t="s">
        <v>57</v>
      </c>
      <c r="AI356" s="144" t="s">
        <v>58</v>
      </c>
      <c r="AJ356" s="143">
        <v>1.8</v>
      </c>
      <c r="AK356" s="143">
        <v>-44</v>
      </c>
      <c r="AL356" s="141">
        <f t="shared" si="99"/>
        <v>0</v>
      </c>
      <c r="AM356" s="141">
        <f t="shared" si="98"/>
        <v>0</v>
      </c>
      <c r="AN356" s="145">
        <f t="shared" si="100"/>
        <v>0</v>
      </c>
      <c r="AO356" s="141">
        <f t="shared" si="101"/>
        <v>0</v>
      </c>
      <c r="AP356" s="145">
        <f t="shared" si="102"/>
        <v>0</v>
      </c>
      <c r="AQ356" s="146">
        <f t="shared" si="103"/>
        <v>0</v>
      </c>
      <c r="AR356" s="146"/>
      <c r="AS356" s="143"/>
      <c r="AT356" s="150">
        <v>199</v>
      </c>
      <c r="AU356" s="143">
        <v>300</v>
      </c>
      <c r="AV356" s="147">
        <v>500</v>
      </c>
      <c r="AW356" s="147" t="s">
        <v>57</v>
      </c>
      <c r="AX356" s="148">
        <v>3</v>
      </c>
      <c r="AY356" s="149">
        <v>-44</v>
      </c>
      <c r="AZ356" s="141">
        <f t="shared" si="104"/>
        <v>0</v>
      </c>
      <c r="BA356" s="141">
        <f t="shared" si="110"/>
        <v>0</v>
      </c>
      <c r="BB356" s="145">
        <f t="shared" si="105"/>
        <v>0</v>
      </c>
      <c r="BC356" s="141">
        <f t="shared" si="106"/>
        <v>0</v>
      </c>
      <c r="BD356" s="145">
        <f t="shared" si="107"/>
        <v>0</v>
      </c>
      <c r="BE356" s="146">
        <f t="shared" si="108"/>
        <v>0</v>
      </c>
      <c r="BF356" s="146"/>
      <c r="BG356" s="146"/>
      <c r="BH356" s="141">
        <v>110</v>
      </c>
      <c r="BI356" s="143">
        <v>150</v>
      </c>
      <c r="BJ356" s="141">
        <v>500</v>
      </c>
      <c r="BK356" s="141" t="s">
        <v>57</v>
      </c>
      <c r="BL356" s="148">
        <v>1.8867924528301887</v>
      </c>
      <c r="BM356" s="149">
        <v>74.528301886792448</v>
      </c>
      <c r="BN356" s="141">
        <f t="shared" si="111"/>
        <v>0</v>
      </c>
      <c r="BO356" s="141">
        <f t="shared" si="112"/>
        <v>0</v>
      </c>
      <c r="BP356" s="145">
        <f t="shared" si="113"/>
        <v>0</v>
      </c>
      <c r="BQ356" s="141">
        <f t="shared" si="114"/>
        <v>0</v>
      </c>
      <c r="BR356" s="145">
        <f t="shared" si="115"/>
        <v>0</v>
      </c>
      <c r="BS356" s="146">
        <f t="shared" si="109"/>
        <v>0</v>
      </c>
    </row>
    <row r="357" spans="25:71" x14ac:dyDescent="0.2">
      <c r="Y357" s="154"/>
      <c r="AA357" s="137"/>
      <c r="AB357" s="137"/>
      <c r="AC357" s="137"/>
      <c r="AD357" s="142"/>
      <c r="AE357" s="143">
        <v>118</v>
      </c>
      <c r="AF357" s="143">
        <v>142</v>
      </c>
      <c r="AG357" s="143">
        <v>150</v>
      </c>
      <c r="AH357" s="144" t="s">
        <v>57</v>
      </c>
      <c r="AI357" s="144" t="s">
        <v>58</v>
      </c>
      <c r="AJ357" s="143">
        <v>2.4</v>
      </c>
      <c r="AK357" s="143">
        <v>-98</v>
      </c>
      <c r="AL357" s="141">
        <f t="shared" si="99"/>
        <v>0</v>
      </c>
      <c r="AM357" s="141">
        <f t="shared" si="98"/>
        <v>0</v>
      </c>
      <c r="AN357" s="145">
        <f t="shared" si="100"/>
        <v>0</v>
      </c>
      <c r="AO357" s="141">
        <f t="shared" si="101"/>
        <v>0</v>
      </c>
      <c r="AP357" s="145">
        <f t="shared" si="102"/>
        <v>0</v>
      </c>
      <c r="AQ357" s="146">
        <f t="shared" si="103"/>
        <v>0</v>
      </c>
      <c r="AR357" s="146"/>
      <c r="AS357" s="143"/>
      <c r="AT357" s="147">
        <v>49</v>
      </c>
      <c r="AU357" s="143">
        <v>101</v>
      </c>
      <c r="AV357" s="147">
        <v>50</v>
      </c>
      <c r="AW357" s="147" t="s">
        <v>59</v>
      </c>
      <c r="AX357" s="148">
        <v>1.0416666666666667</v>
      </c>
      <c r="AY357" s="149">
        <v>-4.1666666666671404E-2</v>
      </c>
      <c r="AZ357" s="141">
        <f t="shared" si="104"/>
        <v>0</v>
      </c>
      <c r="BA357" s="141">
        <f t="shared" si="110"/>
        <v>0</v>
      </c>
      <c r="BB357" s="145">
        <f t="shared" si="105"/>
        <v>0</v>
      </c>
      <c r="BC357" s="141">
        <f t="shared" si="106"/>
        <v>0</v>
      </c>
      <c r="BD357" s="145">
        <f t="shared" si="107"/>
        <v>0</v>
      </c>
      <c r="BE357" s="146">
        <f t="shared" si="108"/>
        <v>0</v>
      </c>
      <c r="BF357" s="146"/>
      <c r="BG357" s="146"/>
      <c r="BH357" s="141">
        <v>150</v>
      </c>
      <c r="BI357" s="143">
        <v>300</v>
      </c>
      <c r="BJ357" s="141">
        <v>500</v>
      </c>
      <c r="BK357" s="141" t="s">
        <v>57</v>
      </c>
      <c r="BL357" s="148">
        <v>2</v>
      </c>
      <c r="BM357" s="149">
        <v>70</v>
      </c>
      <c r="BN357" s="141">
        <f t="shared" si="111"/>
        <v>0</v>
      </c>
      <c r="BO357" s="141">
        <f t="shared" si="112"/>
        <v>0</v>
      </c>
      <c r="BP357" s="145">
        <f t="shared" si="113"/>
        <v>0</v>
      </c>
      <c r="BQ357" s="141">
        <f t="shared" si="114"/>
        <v>0</v>
      </c>
      <c r="BR357" s="145">
        <f t="shared" si="115"/>
        <v>0</v>
      </c>
      <c r="BS357" s="146">
        <f t="shared" si="109"/>
        <v>0</v>
      </c>
    </row>
    <row r="358" spans="25:71" x14ac:dyDescent="0.2">
      <c r="Y358" s="154"/>
      <c r="AA358" s="137"/>
      <c r="AB358" s="137"/>
      <c r="AC358" s="137"/>
      <c r="AD358" s="142"/>
      <c r="AE358" s="143">
        <v>142</v>
      </c>
      <c r="AF358" s="143">
        <v>300</v>
      </c>
      <c r="AG358" s="143">
        <v>150</v>
      </c>
      <c r="AH358" s="144" t="s">
        <v>57</v>
      </c>
      <c r="AI358" s="144" t="s">
        <v>58</v>
      </c>
      <c r="AJ358" s="143">
        <v>2.59</v>
      </c>
      <c r="AK358" s="143">
        <v>-117.02</v>
      </c>
      <c r="AL358" s="141">
        <f t="shared" si="99"/>
        <v>0</v>
      </c>
      <c r="AM358" s="141">
        <f t="shared" si="98"/>
        <v>0</v>
      </c>
      <c r="AN358" s="145">
        <f t="shared" si="100"/>
        <v>0</v>
      </c>
      <c r="AO358" s="141">
        <f t="shared" si="101"/>
        <v>0</v>
      </c>
      <c r="AP358" s="145">
        <f t="shared" si="102"/>
        <v>0</v>
      </c>
      <c r="AQ358" s="146">
        <f t="shared" si="103"/>
        <v>0</v>
      </c>
      <c r="AR358" s="146"/>
      <c r="AS358" s="143"/>
      <c r="AT358" s="150">
        <v>101</v>
      </c>
      <c r="AU358" s="143">
        <v>150</v>
      </c>
      <c r="AV358" s="147">
        <v>50</v>
      </c>
      <c r="AW358" s="147" t="s">
        <v>59</v>
      </c>
      <c r="AX358" s="148">
        <v>1.4411764705882353</v>
      </c>
      <c r="AY358" s="149">
        <v>-38.794117647058812</v>
      </c>
      <c r="AZ358" s="141">
        <f t="shared" si="104"/>
        <v>0</v>
      </c>
      <c r="BA358" s="141">
        <f t="shared" si="110"/>
        <v>0</v>
      </c>
      <c r="BB358" s="145">
        <f t="shared" si="105"/>
        <v>0</v>
      </c>
      <c r="BC358" s="141">
        <f t="shared" si="106"/>
        <v>0</v>
      </c>
      <c r="BD358" s="145">
        <f t="shared" si="107"/>
        <v>0</v>
      </c>
      <c r="BE358" s="146">
        <f t="shared" si="108"/>
        <v>0</v>
      </c>
      <c r="BF358" s="146"/>
      <c r="BG358" s="146"/>
      <c r="BH358" s="141">
        <v>49</v>
      </c>
      <c r="BI358" s="143">
        <v>99</v>
      </c>
      <c r="BJ358" s="141">
        <v>50</v>
      </c>
      <c r="BK358" s="141" t="s">
        <v>59</v>
      </c>
      <c r="BL358" s="148">
        <v>1</v>
      </c>
      <c r="BM358" s="149">
        <v>0</v>
      </c>
      <c r="BN358" s="141">
        <f t="shared" si="111"/>
        <v>0</v>
      </c>
      <c r="BO358" s="141">
        <f t="shared" si="112"/>
        <v>0</v>
      </c>
      <c r="BP358" s="145">
        <f t="shared" si="113"/>
        <v>0</v>
      </c>
      <c r="BQ358" s="141">
        <f t="shared" si="114"/>
        <v>0</v>
      </c>
      <c r="BR358" s="145">
        <f t="shared" si="115"/>
        <v>0</v>
      </c>
      <c r="BS358" s="146">
        <f t="shared" si="109"/>
        <v>0</v>
      </c>
    </row>
    <row r="359" spans="25:71" x14ac:dyDescent="0.2">
      <c r="Y359" s="154"/>
      <c r="AA359" s="137"/>
      <c r="AB359" s="137"/>
      <c r="AC359" s="137"/>
      <c r="AD359" s="142"/>
      <c r="AE359" s="143">
        <v>50</v>
      </c>
      <c r="AF359" s="143">
        <v>86</v>
      </c>
      <c r="AG359" s="143">
        <v>200</v>
      </c>
      <c r="AH359" s="144" t="s">
        <v>57</v>
      </c>
      <c r="AI359" s="144" t="s">
        <v>58</v>
      </c>
      <c r="AJ359" s="143">
        <v>1.286</v>
      </c>
      <c r="AK359" s="143">
        <v>2.4289999999999998</v>
      </c>
      <c r="AL359" s="141">
        <f t="shared" si="99"/>
        <v>0</v>
      </c>
      <c r="AM359" s="141">
        <f t="shared" si="98"/>
        <v>0</v>
      </c>
      <c r="AN359" s="145">
        <f t="shared" si="100"/>
        <v>0</v>
      </c>
      <c r="AO359" s="141">
        <f t="shared" si="101"/>
        <v>0</v>
      </c>
      <c r="AP359" s="145">
        <f t="shared" si="102"/>
        <v>0</v>
      </c>
      <c r="AQ359" s="146">
        <f t="shared" si="103"/>
        <v>0</v>
      </c>
      <c r="AR359" s="146"/>
      <c r="AS359" s="143"/>
      <c r="AT359" s="150">
        <v>150</v>
      </c>
      <c r="AU359" s="143">
        <v>200</v>
      </c>
      <c r="AV359" s="147">
        <v>50</v>
      </c>
      <c r="AW359" s="147" t="s">
        <v>59</v>
      </c>
      <c r="AX359" s="148">
        <v>2.5</v>
      </c>
      <c r="AY359" s="149">
        <v>-177.5</v>
      </c>
      <c r="AZ359" s="141">
        <f t="shared" si="104"/>
        <v>0</v>
      </c>
      <c r="BA359" s="141">
        <f t="shared" si="110"/>
        <v>0</v>
      </c>
      <c r="BB359" s="145">
        <f t="shared" si="105"/>
        <v>0</v>
      </c>
      <c r="BC359" s="141">
        <f t="shared" si="106"/>
        <v>0</v>
      </c>
      <c r="BD359" s="145">
        <f t="shared" si="107"/>
        <v>0</v>
      </c>
      <c r="BE359" s="146">
        <f t="shared" si="108"/>
        <v>0</v>
      </c>
      <c r="BF359" s="146"/>
      <c r="BG359" s="146"/>
      <c r="BH359" s="141">
        <v>99</v>
      </c>
      <c r="BI359" s="143">
        <v>150</v>
      </c>
      <c r="BJ359" s="141">
        <v>50</v>
      </c>
      <c r="BK359" s="141" t="s">
        <v>59</v>
      </c>
      <c r="BL359" s="148">
        <v>1.7586206896551724</v>
      </c>
      <c r="BM359" s="149">
        <v>-75.103448275862064</v>
      </c>
      <c r="BN359" s="141">
        <f t="shared" si="111"/>
        <v>0</v>
      </c>
      <c r="BO359" s="141">
        <f t="shared" si="112"/>
        <v>0</v>
      </c>
      <c r="BP359" s="145">
        <f t="shared" si="113"/>
        <v>0</v>
      </c>
      <c r="BQ359" s="141">
        <f t="shared" si="114"/>
        <v>0</v>
      </c>
      <c r="BR359" s="145">
        <f t="shared" si="115"/>
        <v>0</v>
      </c>
      <c r="BS359" s="146">
        <f t="shared" si="109"/>
        <v>0</v>
      </c>
    </row>
    <row r="360" spans="25:71" x14ac:dyDescent="0.2">
      <c r="Y360" s="154"/>
      <c r="AA360" s="137"/>
      <c r="AB360" s="137"/>
      <c r="AC360" s="137"/>
      <c r="AD360" s="142"/>
      <c r="AE360" s="143">
        <v>86</v>
      </c>
      <c r="AF360" s="143">
        <v>100</v>
      </c>
      <c r="AG360" s="143">
        <v>200</v>
      </c>
      <c r="AH360" s="144" t="s">
        <v>57</v>
      </c>
      <c r="AI360" s="144" t="s">
        <v>58</v>
      </c>
      <c r="AJ360" s="143">
        <v>1.4</v>
      </c>
      <c r="AK360" s="143">
        <v>-5</v>
      </c>
      <c r="AL360" s="141">
        <f t="shared" si="99"/>
        <v>0</v>
      </c>
      <c r="AM360" s="141">
        <f t="shared" si="98"/>
        <v>0</v>
      </c>
      <c r="AN360" s="145">
        <f t="shared" si="100"/>
        <v>0</v>
      </c>
      <c r="AO360" s="141">
        <f t="shared" si="101"/>
        <v>0</v>
      </c>
      <c r="AP360" s="145">
        <f t="shared" si="102"/>
        <v>0</v>
      </c>
      <c r="AQ360" s="146">
        <f t="shared" si="103"/>
        <v>0</v>
      </c>
      <c r="AR360" s="146"/>
      <c r="AS360" s="143"/>
      <c r="AT360" s="150">
        <v>200</v>
      </c>
      <c r="AU360" s="143">
        <v>262</v>
      </c>
      <c r="AV360" s="147">
        <v>50</v>
      </c>
      <c r="AW360" s="147" t="s">
        <v>59</v>
      </c>
      <c r="AX360" s="148">
        <v>3.3428280773143459</v>
      </c>
      <c r="AY360" s="149">
        <v>-304.76703967446622</v>
      </c>
      <c r="AZ360" s="141">
        <f t="shared" si="104"/>
        <v>0</v>
      </c>
      <c r="BA360" s="141">
        <f t="shared" si="110"/>
        <v>0</v>
      </c>
      <c r="BB360" s="145">
        <f t="shared" si="105"/>
        <v>0</v>
      </c>
      <c r="BC360" s="141">
        <f t="shared" si="106"/>
        <v>0</v>
      </c>
      <c r="BD360" s="145">
        <f t="shared" si="107"/>
        <v>0</v>
      </c>
      <c r="BE360" s="146">
        <f t="shared" si="108"/>
        <v>0</v>
      </c>
      <c r="BF360" s="146"/>
      <c r="BG360" s="146"/>
      <c r="BH360" s="141">
        <v>150</v>
      </c>
      <c r="BI360" s="143">
        <v>200</v>
      </c>
      <c r="BJ360" s="141">
        <v>50</v>
      </c>
      <c r="BK360" s="141" t="s">
        <v>59</v>
      </c>
      <c r="BL360" s="148">
        <v>2.3809523809523809</v>
      </c>
      <c r="BM360" s="149">
        <v>-154.76190476190476</v>
      </c>
      <c r="BN360" s="141">
        <f t="shared" si="111"/>
        <v>0</v>
      </c>
      <c r="BO360" s="141">
        <f t="shared" si="112"/>
        <v>0</v>
      </c>
      <c r="BP360" s="145">
        <f t="shared" si="113"/>
        <v>0</v>
      </c>
      <c r="BQ360" s="141">
        <f t="shared" si="114"/>
        <v>0</v>
      </c>
      <c r="BR360" s="145">
        <f t="shared" si="115"/>
        <v>0</v>
      </c>
      <c r="BS360" s="146">
        <f t="shared" si="109"/>
        <v>0</v>
      </c>
    </row>
    <row r="361" spans="25:71" x14ac:dyDescent="0.2">
      <c r="Y361" s="154"/>
      <c r="AA361" s="137"/>
      <c r="AB361" s="137"/>
      <c r="AC361" s="137"/>
      <c r="AD361" s="142"/>
      <c r="AE361" s="143">
        <v>100</v>
      </c>
      <c r="AF361" s="143">
        <v>110</v>
      </c>
      <c r="AG361" s="143">
        <v>200</v>
      </c>
      <c r="AH361" s="144" t="s">
        <v>57</v>
      </c>
      <c r="AI361" s="144" t="s">
        <v>58</v>
      </c>
      <c r="AJ361" s="143">
        <v>2</v>
      </c>
      <c r="AK361" s="143">
        <v>-50</v>
      </c>
      <c r="AL361" s="141">
        <f t="shared" si="99"/>
        <v>0</v>
      </c>
      <c r="AM361" s="141">
        <f t="shared" si="98"/>
        <v>0</v>
      </c>
      <c r="AN361" s="145">
        <f t="shared" si="100"/>
        <v>0</v>
      </c>
      <c r="AO361" s="141">
        <f t="shared" si="101"/>
        <v>0</v>
      </c>
      <c r="AP361" s="145">
        <f t="shared" si="102"/>
        <v>0</v>
      </c>
      <c r="AQ361" s="146">
        <f t="shared" si="103"/>
        <v>0</v>
      </c>
      <c r="AR361" s="146"/>
      <c r="AS361" s="143"/>
      <c r="AT361" s="147">
        <v>49</v>
      </c>
      <c r="AU361" s="143">
        <v>100</v>
      </c>
      <c r="AV361" s="147">
        <v>100</v>
      </c>
      <c r="AW361" s="147" t="s">
        <v>59</v>
      </c>
      <c r="AX361" s="148">
        <v>1.0888888888888888</v>
      </c>
      <c r="AY361" s="149">
        <v>-1.2666666666666657</v>
      </c>
      <c r="AZ361" s="141">
        <f t="shared" si="104"/>
        <v>0</v>
      </c>
      <c r="BA361" s="141">
        <f t="shared" si="110"/>
        <v>0</v>
      </c>
      <c r="BB361" s="145">
        <f t="shared" si="105"/>
        <v>0</v>
      </c>
      <c r="BC361" s="141">
        <f t="shared" si="106"/>
        <v>0</v>
      </c>
      <c r="BD361" s="145">
        <f t="shared" si="107"/>
        <v>0</v>
      </c>
      <c r="BE361" s="146">
        <f t="shared" si="108"/>
        <v>0</v>
      </c>
      <c r="BF361" s="146"/>
      <c r="BG361" s="146"/>
      <c r="BH361" s="141">
        <v>200</v>
      </c>
      <c r="BI361" s="143">
        <v>262</v>
      </c>
      <c r="BJ361" s="141">
        <v>50</v>
      </c>
      <c r="BK361" s="141" t="s">
        <v>59</v>
      </c>
      <c r="BL361" s="148">
        <v>3.4444444444444446</v>
      </c>
      <c r="BM361" s="149">
        <v>-313.22222222222229</v>
      </c>
      <c r="BN361" s="141">
        <f t="shared" si="111"/>
        <v>0</v>
      </c>
      <c r="BO361" s="141">
        <f t="shared" si="112"/>
        <v>0</v>
      </c>
      <c r="BP361" s="145">
        <f t="shared" si="113"/>
        <v>0</v>
      </c>
      <c r="BQ361" s="141">
        <f t="shared" si="114"/>
        <v>0</v>
      </c>
      <c r="BR361" s="145">
        <f t="shared" si="115"/>
        <v>0</v>
      </c>
      <c r="BS361" s="146">
        <f t="shared" si="109"/>
        <v>0</v>
      </c>
    </row>
    <row r="362" spans="25:71" x14ac:dyDescent="0.2">
      <c r="Y362" s="154"/>
      <c r="AA362" s="137"/>
      <c r="AB362" s="137"/>
      <c r="AC362" s="137"/>
      <c r="AD362" s="142"/>
      <c r="AE362" s="143">
        <v>110</v>
      </c>
      <c r="AF362" s="143">
        <v>160</v>
      </c>
      <c r="AG362" s="143">
        <v>200</v>
      </c>
      <c r="AH362" s="144" t="s">
        <v>57</v>
      </c>
      <c r="AI362" s="144" t="s">
        <v>58</v>
      </c>
      <c r="AJ362" s="143">
        <v>2.5</v>
      </c>
      <c r="AK362" s="143">
        <v>-90</v>
      </c>
      <c r="AL362" s="141">
        <f t="shared" si="99"/>
        <v>0</v>
      </c>
      <c r="AM362" s="141">
        <f t="shared" si="98"/>
        <v>0</v>
      </c>
      <c r="AN362" s="145">
        <f t="shared" si="100"/>
        <v>0</v>
      </c>
      <c r="AO362" s="141">
        <f t="shared" si="101"/>
        <v>0</v>
      </c>
      <c r="AP362" s="145">
        <f t="shared" si="102"/>
        <v>0</v>
      </c>
      <c r="AQ362" s="146">
        <f t="shared" si="103"/>
        <v>0</v>
      </c>
      <c r="AR362" s="146"/>
      <c r="AS362" s="143"/>
      <c r="AT362" s="150">
        <v>100</v>
      </c>
      <c r="AU362" s="143">
        <v>150</v>
      </c>
      <c r="AV362" s="147">
        <v>100</v>
      </c>
      <c r="AW362" s="147" t="s">
        <v>59</v>
      </c>
      <c r="AX362" s="148">
        <v>1.4705882352941178</v>
      </c>
      <c r="AY362" s="149">
        <v>-36.764705882352956</v>
      </c>
      <c r="AZ362" s="141">
        <f t="shared" si="104"/>
        <v>0</v>
      </c>
      <c r="BA362" s="141">
        <f t="shared" si="110"/>
        <v>0</v>
      </c>
      <c r="BB362" s="145">
        <f t="shared" si="105"/>
        <v>0</v>
      </c>
      <c r="BC362" s="141">
        <f t="shared" si="106"/>
        <v>0</v>
      </c>
      <c r="BD362" s="145">
        <f t="shared" si="107"/>
        <v>0</v>
      </c>
      <c r="BE362" s="146">
        <f t="shared" si="108"/>
        <v>0</v>
      </c>
      <c r="BF362" s="146"/>
      <c r="BG362" s="146"/>
      <c r="BH362" s="141">
        <v>49</v>
      </c>
      <c r="BI362" s="143">
        <v>99</v>
      </c>
      <c r="BJ362" s="141">
        <v>100</v>
      </c>
      <c r="BK362" s="141" t="s">
        <v>59</v>
      </c>
      <c r="BL362" s="148">
        <v>1.2</v>
      </c>
      <c r="BM362" s="149">
        <v>-7.8</v>
      </c>
      <c r="BN362" s="141">
        <f t="shared" si="111"/>
        <v>0</v>
      </c>
      <c r="BO362" s="141">
        <f t="shared" si="112"/>
        <v>0</v>
      </c>
      <c r="BP362" s="145">
        <f t="shared" si="113"/>
        <v>0</v>
      </c>
      <c r="BQ362" s="141">
        <f t="shared" si="114"/>
        <v>0</v>
      </c>
      <c r="BR362" s="145">
        <f t="shared" si="115"/>
        <v>0</v>
      </c>
      <c r="BS362" s="146">
        <f t="shared" si="109"/>
        <v>0</v>
      </c>
    </row>
    <row r="363" spans="25:71" x14ac:dyDescent="0.2">
      <c r="Y363" s="154"/>
      <c r="AA363" s="137"/>
      <c r="AB363" s="137"/>
      <c r="AC363" s="137"/>
      <c r="AD363" s="142"/>
      <c r="AE363" s="143">
        <v>160</v>
      </c>
      <c r="AF363" s="143">
        <v>300</v>
      </c>
      <c r="AG363" s="143">
        <v>200</v>
      </c>
      <c r="AH363" s="144" t="s">
        <v>57</v>
      </c>
      <c r="AI363" s="144" t="s">
        <v>58</v>
      </c>
      <c r="AJ363" s="143">
        <v>2.9790000000000001</v>
      </c>
      <c r="AK363" s="143">
        <v>-137.87</v>
      </c>
      <c r="AL363" s="141">
        <f t="shared" si="99"/>
        <v>0</v>
      </c>
      <c r="AM363" s="141">
        <f t="shared" si="98"/>
        <v>0</v>
      </c>
      <c r="AN363" s="145">
        <f t="shared" si="100"/>
        <v>0</v>
      </c>
      <c r="AO363" s="141">
        <f t="shared" si="101"/>
        <v>0</v>
      </c>
      <c r="AP363" s="145">
        <f t="shared" si="102"/>
        <v>0</v>
      </c>
      <c r="AQ363" s="146">
        <f t="shared" si="103"/>
        <v>0</v>
      </c>
      <c r="AR363" s="146"/>
      <c r="AS363" s="143"/>
      <c r="AT363" s="150">
        <v>150</v>
      </c>
      <c r="AU363" s="143">
        <v>198</v>
      </c>
      <c r="AV363" s="147">
        <v>100</v>
      </c>
      <c r="AW363" s="147" t="s">
        <v>59</v>
      </c>
      <c r="AX363" s="148">
        <v>2.4</v>
      </c>
      <c r="AY363" s="149">
        <v>-154.80000000000001</v>
      </c>
      <c r="AZ363" s="141">
        <f t="shared" si="104"/>
        <v>0</v>
      </c>
      <c r="BA363" s="141">
        <f t="shared" si="110"/>
        <v>0</v>
      </c>
      <c r="BB363" s="145">
        <f t="shared" si="105"/>
        <v>0</v>
      </c>
      <c r="BC363" s="141">
        <f t="shared" si="106"/>
        <v>0</v>
      </c>
      <c r="BD363" s="145">
        <f t="shared" si="107"/>
        <v>0</v>
      </c>
      <c r="BE363" s="146">
        <f t="shared" si="108"/>
        <v>0</v>
      </c>
      <c r="BF363" s="146"/>
      <c r="BG363" s="146"/>
      <c r="BH363" s="141">
        <v>99</v>
      </c>
      <c r="BI363" s="143">
        <v>150</v>
      </c>
      <c r="BJ363" s="141">
        <v>100</v>
      </c>
      <c r="BK363" s="141" t="s">
        <v>59</v>
      </c>
      <c r="BL363" s="148">
        <v>1.7</v>
      </c>
      <c r="BM363" s="149">
        <v>-52.3</v>
      </c>
      <c r="BN363" s="141">
        <f t="shared" si="111"/>
        <v>0</v>
      </c>
      <c r="BO363" s="141">
        <f t="shared" si="112"/>
        <v>0</v>
      </c>
      <c r="BP363" s="145">
        <f t="shared" si="113"/>
        <v>0</v>
      </c>
      <c r="BQ363" s="141">
        <f t="shared" si="114"/>
        <v>0</v>
      </c>
      <c r="BR363" s="145">
        <f t="shared" si="115"/>
        <v>0</v>
      </c>
      <c r="BS363" s="146">
        <f t="shared" si="109"/>
        <v>0</v>
      </c>
    </row>
    <row r="364" spans="25:71" x14ac:dyDescent="0.2">
      <c r="Y364" s="154"/>
      <c r="AA364" s="137"/>
      <c r="AB364" s="137"/>
      <c r="AC364" s="137"/>
      <c r="AD364" s="142"/>
      <c r="AE364" s="143">
        <v>50</v>
      </c>
      <c r="AF364" s="143">
        <v>92</v>
      </c>
      <c r="AG364" s="143">
        <v>250</v>
      </c>
      <c r="AH364" s="144" t="s">
        <v>57</v>
      </c>
      <c r="AI364" s="144" t="s">
        <v>58</v>
      </c>
      <c r="AJ364" s="143">
        <v>1.2350000000000001</v>
      </c>
      <c r="AK364" s="143">
        <v>11.706</v>
      </c>
      <c r="AL364" s="141">
        <f t="shared" si="99"/>
        <v>0</v>
      </c>
      <c r="AM364" s="141">
        <f t="shared" si="98"/>
        <v>0</v>
      </c>
      <c r="AN364" s="145">
        <f t="shared" si="100"/>
        <v>0</v>
      </c>
      <c r="AO364" s="141">
        <f t="shared" si="101"/>
        <v>0</v>
      </c>
      <c r="AP364" s="145">
        <f t="shared" si="102"/>
        <v>0</v>
      </c>
      <c r="AQ364" s="146">
        <f t="shared" si="103"/>
        <v>0</v>
      </c>
      <c r="AR364" s="146"/>
      <c r="AS364" s="143"/>
      <c r="AT364" s="150">
        <v>198</v>
      </c>
      <c r="AU364" s="143">
        <v>262</v>
      </c>
      <c r="AV364" s="147">
        <v>100</v>
      </c>
      <c r="AW364" s="147" t="s">
        <v>59</v>
      </c>
      <c r="AX364" s="148">
        <v>3.5</v>
      </c>
      <c r="AY364" s="149">
        <v>-316.5</v>
      </c>
      <c r="AZ364" s="141">
        <f t="shared" si="104"/>
        <v>0</v>
      </c>
      <c r="BA364" s="141">
        <f t="shared" si="110"/>
        <v>0</v>
      </c>
      <c r="BB364" s="145">
        <f t="shared" si="105"/>
        <v>0</v>
      </c>
      <c r="BC364" s="141">
        <f t="shared" si="106"/>
        <v>0</v>
      </c>
      <c r="BD364" s="145">
        <f t="shared" si="107"/>
        <v>0</v>
      </c>
      <c r="BE364" s="146">
        <f t="shared" si="108"/>
        <v>0</v>
      </c>
      <c r="BF364" s="146"/>
      <c r="BG364" s="146"/>
      <c r="BH364" s="141">
        <v>150</v>
      </c>
      <c r="BI364" s="143">
        <v>199</v>
      </c>
      <c r="BJ364" s="141">
        <v>100</v>
      </c>
      <c r="BK364" s="141" t="s">
        <v>59</v>
      </c>
      <c r="BL364" s="148">
        <v>2.4500000000000002</v>
      </c>
      <c r="BM364" s="149">
        <v>-141.55000000000001</v>
      </c>
      <c r="BN364" s="141">
        <f t="shared" si="111"/>
        <v>0</v>
      </c>
      <c r="BO364" s="141">
        <f t="shared" si="112"/>
        <v>0</v>
      </c>
      <c r="BP364" s="145">
        <f t="shared" si="113"/>
        <v>0</v>
      </c>
      <c r="BQ364" s="141">
        <f t="shared" si="114"/>
        <v>0</v>
      </c>
      <c r="BR364" s="145">
        <f t="shared" si="115"/>
        <v>0</v>
      </c>
      <c r="BS364" s="146">
        <f t="shared" si="109"/>
        <v>0</v>
      </c>
    </row>
    <row r="365" spans="25:71" x14ac:dyDescent="0.2">
      <c r="Y365" s="154"/>
      <c r="AA365" s="137"/>
      <c r="AB365" s="137"/>
      <c r="AC365" s="137"/>
      <c r="AD365" s="142"/>
      <c r="AE365" s="143">
        <v>92</v>
      </c>
      <c r="AF365" s="143">
        <v>120</v>
      </c>
      <c r="AG365" s="143">
        <v>250</v>
      </c>
      <c r="AH365" s="144" t="s">
        <v>57</v>
      </c>
      <c r="AI365" s="144" t="s">
        <v>58</v>
      </c>
      <c r="AJ365" s="143">
        <v>1.8660000000000001</v>
      </c>
      <c r="AK365" s="143">
        <v>-29.332999999999998</v>
      </c>
      <c r="AL365" s="141">
        <f t="shared" si="99"/>
        <v>0</v>
      </c>
      <c r="AM365" s="141">
        <f t="shared" si="98"/>
        <v>0</v>
      </c>
      <c r="AN365" s="145">
        <f t="shared" si="100"/>
        <v>0</v>
      </c>
      <c r="AO365" s="141">
        <f t="shared" si="101"/>
        <v>0</v>
      </c>
      <c r="AP365" s="145">
        <f t="shared" si="102"/>
        <v>0</v>
      </c>
      <c r="AQ365" s="146">
        <f t="shared" si="103"/>
        <v>0</v>
      </c>
      <c r="AR365" s="146"/>
      <c r="AS365" s="143"/>
      <c r="AT365" s="147">
        <v>49</v>
      </c>
      <c r="AU365" s="143">
        <v>100</v>
      </c>
      <c r="AV365" s="147">
        <v>150</v>
      </c>
      <c r="AW365" s="147" t="s">
        <v>59</v>
      </c>
      <c r="AX365" s="148">
        <v>1.0888888888888888</v>
      </c>
      <c r="AY365" s="149">
        <v>3.0888888888888957</v>
      </c>
      <c r="AZ365" s="141">
        <f t="shared" si="104"/>
        <v>0</v>
      </c>
      <c r="BA365" s="141">
        <f t="shared" si="110"/>
        <v>0</v>
      </c>
      <c r="BB365" s="145">
        <f t="shared" si="105"/>
        <v>0</v>
      </c>
      <c r="BC365" s="141">
        <f t="shared" si="106"/>
        <v>0</v>
      </c>
      <c r="BD365" s="145">
        <f t="shared" si="107"/>
        <v>0</v>
      </c>
      <c r="BE365" s="146">
        <f t="shared" si="108"/>
        <v>0</v>
      </c>
      <c r="BF365" s="146"/>
      <c r="BG365" s="146"/>
      <c r="BH365" s="141">
        <v>199</v>
      </c>
      <c r="BI365" s="143">
        <v>262</v>
      </c>
      <c r="BJ365" s="141">
        <v>100</v>
      </c>
      <c r="BK365" s="141" t="s">
        <v>59</v>
      </c>
      <c r="BL365" s="148">
        <v>2.7391304347826089</v>
      </c>
      <c r="BM365" s="149">
        <v>-181.73913043478262</v>
      </c>
      <c r="BN365" s="141">
        <f t="shared" si="111"/>
        <v>0</v>
      </c>
      <c r="BO365" s="141">
        <f t="shared" si="112"/>
        <v>0</v>
      </c>
      <c r="BP365" s="145">
        <f t="shared" si="113"/>
        <v>0</v>
      </c>
      <c r="BQ365" s="141">
        <f t="shared" si="114"/>
        <v>0</v>
      </c>
      <c r="BR365" s="145">
        <f t="shared" si="115"/>
        <v>0</v>
      </c>
      <c r="BS365" s="146">
        <f t="shared" si="109"/>
        <v>0</v>
      </c>
    </row>
    <row r="366" spans="25:71" x14ac:dyDescent="0.2">
      <c r="Y366" s="154"/>
      <c r="AA366" s="137"/>
      <c r="AB366" s="137"/>
      <c r="AC366" s="137"/>
      <c r="AD366" s="142"/>
      <c r="AE366" s="143">
        <v>120</v>
      </c>
      <c r="AF366" s="143">
        <v>174</v>
      </c>
      <c r="AG366" s="143">
        <v>250</v>
      </c>
      <c r="AH366" s="144" t="s">
        <v>57</v>
      </c>
      <c r="AI366" s="144" t="s">
        <v>58</v>
      </c>
      <c r="AJ366" s="143">
        <v>2.7</v>
      </c>
      <c r="AK366" s="143">
        <v>-96</v>
      </c>
      <c r="AL366" s="141">
        <f t="shared" si="99"/>
        <v>0</v>
      </c>
      <c r="AM366" s="141">
        <f t="shared" si="98"/>
        <v>0</v>
      </c>
      <c r="AN366" s="145">
        <f t="shared" si="100"/>
        <v>0</v>
      </c>
      <c r="AO366" s="141">
        <f t="shared" si="101"/>
        <v>0</v>
      </c>
      <c r="AP366" s="145">
        <f t="shared" si="102"/>
        <v>0</v>
      </c>
      <c r="AQ366" s="146">
        <f t="shared" si="103"/>
        <v>0</v>
      </c>
      <c r="AR366" s="146"/>
      <c r="AS366" s="143"/>
      <c r="AT366" s="150">
        <v>100</v>
      </c>
      <c r="AU366" s="143">
        <v>152</v>
      </c>
      <c r="AV366" s="147">
        <v>150</v>
      </c>
      <c r="AW366" s="147" t="s">
        <v>59</v>
      </c>
      <c r="AX366" s="148">
        <v>1.5757575757575757</v>
      </c>
      <c r="AY366" s="149">
        <v>-40.242424242424249</v>
      </c>
      <c r="AZ366" s="141">
        <f t="shared" si="104"/>
        <v>0</v>
      </c>
      <c r="BA366" s="141">
        <f t="shared" si="110"/>
        <v>0</v>
      </c>
      <c r="BB366" s="145">
        <f t="shared" si="105"/>
        <v>0</v>
      </c>
      <c r="BC366" s="141">
        <f t="shared" si="106"/>
        <v>0</v>
      </c>
      <c r="BD366" s="145">
        <f t="shared" si="107"/>
        <v>0</v>
      </c>
      <c r="BE366" s="146">
        <f t="shared" si="108"/>
        <v>0</v>
      </c>
      <c r="BF366" s="146"/>
      <c r="BG366" s="146"/>
      <c r="BH366" s="141">
        <v>49</v>
      </c>
      <c r="BI366" s="143">
        <v>98</v>
      </c>
      <c r="BJ366" s="141">
        <v>150</v>
      </c>
      <c r="BK366" s="141" t="s">
        <v>59</v>
      </c>
      <c r="BL366" s="148">
        <v>1.2250000000000001</v>
      </c>
      <c r="BM366" s="149">
        <v>-3.6749999999999998</v>
      </c>
      <c r="BN366" s="141">
        <f t="shared" si="111"/>
        <v>0</v>
      </c>
      <c r="BO366" s="141">
        <f t="shared" si="112"/>
        <v>0</v>
      </c>
      <c r="BP366" s="145">
        <f t="shared" si="113"/>
        <v>0</v>
      </c>
      <c r="BQ366" s="141">
        <f t="shared" si="114"/>
        <v>0</v>
      </c>
      <c r="BR366" s="145">
        <f t="shared" si="115"/>
        <v>0</v>
      </c>
      <c r="BS366" s="146">
        <f t="shared" si="109"/>
        <v>0</v>
      </c>
    </row>
    <row r="367" spans="25:71" x14ac:dyDescent="0.2">
      <c r="Y367" s="154"/>
      <c r="AA367" s="137"/>
      <c r="AB367" s="137"/>
      <c r="AC367" s="137"/>
      <c r="AD367" s="142">
        <v>400</v>
      </c>
      <c r="AE367" s="143">
        <v>174</v>
      </c>
      <c r="AF367" s="143">
        <v>300</v>
      </c>
      <c r="AG367" s="143">
        <v>250</v>
      </c>
      <c r="AH367" s="144" t="s">
        <v>57</v>
      </c>
      <c r="AI367" s="144" t="s">
        <v>58</v>
      </c>
      <c r="AJ367" s="143">
        <v>3.15</v>
      </c>
      <c r="AK367" s="143">
        <v>-141</v>
      </c>
      <c r="AL367" s="141">
        <f t="shared" si="99"/>
        <v>0</v>
      </c>
      <c r="AM367" s="141">
        <f t="shared" ref="AM367:AM430" si="116">IF(AND(AND($C$10&gt;AF367,$C$10&lt;AD367),AND($D$10&gt;=250,$D$10&lt;=300)),IF(AND($C$10&gt;AE367,$C$10&lt;=AD367),1,0),IF(AND($C$10&gt;AE367,$C$10&lt;=AF367),1,0))</f>
        <v>0</v>
      </c>
      <c r="AN367" s="145">
        <f t="shared" si="100"/>
        <v>0</v>
      </c>
      <c r="AO367" s="141">
        <f t="shared" si="101"/>
        <v>0</v>
      </c>
      <c r="AP367" s="145">
        <f t="shared" si="102"/>
        <v>0</v>
      </c>
      <c r="AQ367" s="146">
        <f t="shared" si="103"/>
        <v>0</v>
      </c>
      <c r="AR367" s="146"/>
      <c r="AS367" s="143"/>
      <c r="AT367" s="150">
        <v>152</v>
      </c>
      <c r="AU367" s="143">
        <v>198</v>
      </c>
      <c r="AV367" s="147">
        <v>150</v>
      </c>
      <c r="AW367" s="147" t="s">
        <v>59</v>
      </c>
      <c r="AX367" s="148">
        <v>2.5555555555555554</v>
      </c>
      <c r="AY367" s="149">
        <v>-159.77777777777777</v>
      </c>
      <c r="AZ367" s="141">
        <f t="shared" si="104"/>
        <v>0</v>
      </c>
      <c r="BA367" s="141">
        <f t="shared" si="110"/>
        <v>0</v>
      </c>
      <c r="BB367" s="145">
        <f t="shared" si="105"/>
        <v>0</v>
      </c>
      <c r="BC367" s="141">
        <f t="shared" si="106"/>
        <v>0</v>
      </c>
      <c r="BD367" s="145">
        <f t="shared" si="107"/>
        <v>0</v>
      </c>
      <c r="BE367" s="146">
        <f t="shared" si="108"/>
        <v>0</v>
      </c>
      <c r="BF367" s="146"/>
      <c r="BG367" s="146"/>
      <c r="BH367" s="141">
        <v>98</v>
      </c>
      <c r="BI367" s="143">
        <v>149</v>
      </c>
      <c r="BJ367" s="141">
        <v>150</v>
      </c>
      <c r="BK367" s="141" t="s">
        <v>59</v>
      </c>
      <c r="BL367" s="148">
        <v>1.7586206896551724</v>
      </c>
      <c r="BM367" s="149">
        <v>-47.965517241379303</v>
      </c>
      <c r="BN367" s="141">
        <f t="shared" si="111"/>
        <v>0</v>
      </c>
      <c r="BO367" s="141">
        <f t="shared" si="112"/>
        <v>0</v>
      </c>
      <c r="BP367" s="145">
        <f t="shared" si="113"/>
        <v>0</v>
      </c>
      <c r="BQ367" s="141">
        <f t="shared" si="114"/>
        <v>0</v>
      </c>
      <c r="BR367" s="145">
        <f t="shared" si="115"/>
        <v>0</v>
      </c>
      <c r="BS367" s="146">
        <f t="shared" si="109"/>
        <v>0</v>
      </c>
    </row>
    <row r="368" spans="25:71" x14ac:dyDescent="0.2">
      <c r="Y368" s="154"/>
      <c r="AA368" s="137"/>
      <c r="AB368" s="137"/>
      <c r="AC368" s="137"/>
      <c r="AD368" s="142"/>
      <c r="AE368" s="143">
        <v>50</v>
      </c>
      <c r="AF368" s="143">
        <v>100</v>
      </c>
      <c r="AG368" s="143">
        <v>300</v>
      </c>
      <c r="AH368" s="144" t="s">
        <v>57</v>
      </c>
      <c r="AI368" s="144" t="s">
        <v>58</v>
      </c>
      <c r="AJ368" s="143">
        <v>1.25</v>
      </c>
      <c r="AK368" s="143">
        <v>18.75</v>
      </c>
      <c r="AL368" s="141">
        <f t="shared" si="99"/>
        <v>0</v>
      </c>
      <c r="AM368" s="141">
        <f t="shared" si="116"/>
        <v>0</v>
      </c>
      <c r="AN368" s="145">
        <f t="shared" si="100"/>
        <v>0</v>
      </c>
      <c r="AO368" s="141">
        <f t="shared" si="101"/>
        <v>0</v>
      </c>
      <c r="AP368" s="145">
        <f t="shared" si="102"/>
        <v>0</v>
      </c>
      <c r="AQ368" s="146">
        <f t="shared" si="103"/>
        <v>0</v>
      </c>
      <c r="AR368" s="146"/>
      <c r="AS368" s="143"/>
      <c r="AT368" s="150">
        <v>198</v>
      </c>
      <c r="AU368" s="143">
        <v>262</v>
      </c>
      <c r="AV368" s="147">
        <v>150</v>
      </c>
      <c r="AW368" s="147" t="s">
        <v>59</v>
      </c>
      <c r="AX368" s="148">
        <v>3.2</v>
      </c>
      <c r="AY368" s="149">
        <v>-250</v>
      </c>
      <c r="AZ368" s="141">
        <f t="shared" si="104"/>
        <v>0</v>
      </c>
      <c r="BA368" s="141">
        <f t="shared" si="110"/>
        <v>0</v>
      </c>
      <c r="BB368" s="145">
        <f t="shared" si="105"/>
        <v>0</v>
      </c>
      <c r="BC368" s="141">
        <f t="shared" si="106"/>
        <v>0</v>
      </c>
      <c r="BD368" s="145">
        <f t="shared" si="107"/>
        <v>0</v>
      </c>
      <c r="BE368" s="146">
        <f t="shared" si="108"/>
        <v>0</v>
      </c>
      <c r="BF368" s="146"/>
      <c r="BG368" s="146"/>
      <c r="BH368" s="141">
        <v>149</v>
      </c>
      <c r="BI368" s="143">
        <v>198</v>
      </c>
      <c r="BJ368" s="141">
        <v>150</v>
      </c>
      <c r="BK368" s="141" t="s">
        <v>59</v>
      </c>
      <c r="BL368" s="148">
        <v>2.5789473684210527</v>
      </c>
      <c r="BM368" s="149">
        <v>-139.84210526315792</v>
      </c>
      <c r="BN368" s="141">
        <f t="shared" si="111"/>
        <v>0</v>
      </c>
      <c r="BO368" s="141">
        <f t="shared" si="112"/>
        <v>0</v>
      </c>
      <c r="BP368" s="145">
        <f t="shared" si="113"/>
        <v>0</v>
      </c>
      <c r="BQ368" s="141">
        <f t="shared" si="114"/>
        <v>0</v>
      </c>
      <c r="BR368" s="145">
        <f t="shared" si="115"/>
        <v>0</v>
      </c>
      <c r="BS368" s="146">
        <f t="shared" si="109"/>
        <v>0</v>
      </c>
    </row>
    <row r="369" spans="25:71" x14ac:dyDescent="0.2">
      <c r="Y369" s="154"/>
      <c r="AA369" s="137"/>
      <c r="AB369" s="137"/>
      <c r="AC369" s="137"/>
      <c r="AD369" s="142"/>
      <c r="AE369" s="143">
        <v>100</v>
      </c>
      <c r="AF369" s="143">
        <v>120</v>
      </c>
      <c r="AG369" s="143">
        <v>300</v>
      </c>
      <c r="AH369" s="144" t="s">
        <v>57</v>
      </c>
      <c r="AI369" s="144" t="s">
        <v>58</v>
      </c>
      <c r="AJ369" s="143">
        <v>2</v>
      </c>
      <c r="AK369" s="143">
        <v>-30</v>
      </c>
      <c r="AL369" s="141">
        <f t="shared" si="99"/>
        <v>0</v>
      </c>
      <c r="AM369" s="141">
        <f t="shared" si="116"/>
        <v>0</v>
      </c>
      <c r="AN369" s="145">
        <f t="shared" si="100"/>
        <v>0</v>
      </c>
      <c r="AO369" s="141">
        <f t="shared" si="101"/>
        <v>0</v>
      </c>
      <c r="AP369" s="145">
        <f t="shared" si="102"/>
        <v>0</v>
      </c>
      <c r="AQ369" s="146">
        <f t="shared" si="103"/>
        <v>0</v>
      </c>
      <c r="AR369" s="146"/>
      <c r="AS369" s="143"/>
      <c r="AT369" s="147">
        <v>49</v>
      </c>
      <c r="AU369" s="143">
        <v>102</v>
      </c>
      <c r="AV369" s="147">
        <v>200</v>
      </c>
      <c r="AW369" s="147" t="s">
        <v>59</v>
      </c>
      <c r="AX369" s="148">
        <v>1.1777777777777778</v>
      </c>
      <c r="AY369" s="149">
        <v>0.71111111111110858</v>
      </c>
      <c r="AZ369" s="141">
        <f t="shared" si="104"/>
        <v>0</v>
      </c>
      <c r="BA369" s="141">
        <f t="shared" si="110"/>
        <v>0</v>
      </c>
      <c r="BB369" s="145">
        <f t="shared" si="105"/>
        <v>0</v>
      </c>
      <c r="BC369" s="141">
        <f t="shared" si="106"/>
        <v>0</v>
      </c>
      <c r="BD369" s="145">
        <f t="shared" si="107"/>
        <v>0</v>
      </c>
      <c r="BE369" s="146">
        <f t="shared" si="108"/>
        <v>0</v>
      </c>
      <c r="BF369" s="146"/>
      <c r="BG369" s="146"/>
      <c r="BH369" s="141">
        <v>198</v>
      </c>
      <c r="BI369" s="143">
        <v>262</v>
      </c>
      <c r="BJ369" s="141">
        <v>150</v>
      </c>
      <c r="BK369" s="141" t="s">
        <v>59</v>
      </c>
      <c r="BL369" s="148">
        <v>2.9090909090909092</v>
      </c>
      <c r="BM369" s="149">
        <v>-183.09090909090912</v>
      </c>
      <c r="BN369" s="141">
        <f t="shared" si="111"/>
        <v>0</v>
      </c>
      <c r="BO369" s="141">
        <f t="shared" si="112"/>
        <v>0</v>
      </c>
      <c r="BP369" s="145">
        <f t="shared" si="113"/>
        <v>0</v>
      </c>
      <c r="BQ369" s="141">
        <f t="shared" si="114"/>
        <v>0</v>
      </c>
      <c r="BR369" s="145">
        <f t="shared" si="115"/>
        <v>0</v>
      </c>
      <c r="BS369" s="146">
        <f t="shared" si="109"/>
        <v>0</v>
      </c>
    </row>
    <row r="370" spans="25:71" x14ac:dyDescent="0.2">
      <c r="Y370" s="154"/>
      <c r="AA370" s="137"/>
      <c r="AB370" s="137"/>
      <c r="AC370" s="137"/>
      <c r="AD370" s="142"/>
      <c r="AE370" s="143">
        <v>120</v>
      </c>
      <c r="AF370" s="143">
        <v>162</v>
      </c>
      <c r="AG370" s="143">
        <v>300</v>
      </c>
      <c r="AH370" s="144" t="s">
        <v>57</v>
      </c>
      <c r="AI370" s="144" t="s">
        <v>58</v>
      </c>
      <c r="AJ370" s="143">
        <v>3</v>
      </c>
      <c r="AK370" s="143">
        <v>-105</v>
      </c>
      <c r="AL370" s="141">
        <f t="shared" si="99"/>
        <v>0</v>
      </c>
      <c r="AM370" s="141">
        <f t="shared" si="116"/>
        <v>0</v>
      </c>
      <c r="AN370" s="145">
        <f t="shared" si="100"/>
        <v>0</v>
      </c>
      <c r="AO370" s="141">
        <f t="shared" si="101"/>
        <v>0</v>
      </c>
      <c r="AP370" s="145">
        <f t="shared" si="102"/>
        <v>0</v>
      </c>
      <c r="AQ370" s="146">
        <f t="shared" si="103"/>
        <v>0</v>
      </c>
      <c r="AR370" s="146"/>
      <c r="AS370" s="143"/>
      <c r="AT370" s="150">
        <v>102</v>
      </c>
      <c r="AU370" s="143">
        <v>150</v>
      </c>
      <c r="AV370" s="147">
        <v>200</v>
      </c>
      <c r="AW370" s="147" t="s">
        <v>59</v>
      </c>
      <c r="AX370" s="148">
        <v>1.6551724137931034</v>
      </c>
      <c r="AY370" s="149">
        <v>-40.34482758620689</v>
      </c>
      <c r="AZ370" s="141">
        <f t="shared" si="104"/>
        <v>0</v>
      </c>
      <c r="BA370" s="141">
        <f t="shared" si="110"/>
        <v>0</v>
      </c>
      <c r="BB370" s="145">
        <f t="shared" si="105"/>
        <v>0</v>
      </c>
      <c r="BC370" s="141">
        <f t="shared" si="106"/>
        <v>0</v>
      </c>
      <c r="BD370" s="145">
        <f t="shared" si="107"/>
        <v>0</v>
      </c>
      <c r="BE370" s="146">
        <f t="shared" si="108"/>
        <v>0</v>
      </c>
      <c r="BF370" s="146"/>
      <c r="BG370" s="146"/>
      <c r="BH370" s="141">
        <v>49</v>
      </c>
      <c r="BI370" s="143">
        <v>100</v>
      </c>
      <c r="BJ370" s="141">
        <v>200</v>
      </c>
      <c r="BK370" s="141" t="s">
        <v>59</v>
      </c>
      <c r="BL370" s="148">
        <v>1.2195121951219512</v>
      </c>
      <c r="BM370" s="149">
        <v>3.6585365853658516</v>
      </c>
      <c r="BN370" s="141">
        <f t="shared" si="111"/>
        <v>0</v>
      </c>
      <c r="BO370" s="141">
        <f t="shared" si="112"/>
        <v>0</v>
      </c>
      <c r="BP370" s="145">
        <f t="shared" si="113"/>
        <v>0</v>
      </c>
      <c r="BQ370" s="141">
        <f t="shared" si="114"/>
        <v>0</v>
      </c>
      <c r="BR370" s="145">
        <f t="shared" si="115"/>
        <v>0</v>
      </c>
      <c r="BS370" s="146">
        <f t="shared" si="109"/>
        <v>0</v>
      </c>
    </row>
    <row r="371" spans="25:71" x14ac:dyDescent="0.2">
      <c r="Y371" s="154"/>
      <c r="AA371" s="137"/>
      <c r="AB371" s="137"/>
      <c r="AC371" s="137"/>
      <c r="AD371" s="142">
        <v>400</v>
      </c>
      <c r="AE371" s="143">
        <v>162</v>
      </c>
      <c r="AF371" s="143">
        <v>300</v>
      </c>
      <c r="AG371" s="143">
        <v>300</v>
      </c>
      <c r="AH371" s="144" t="s">
        <v>57</v>
      </c>
      <c r="AI371" s="144" t="s">
        <v>58</v>
      </c>
      <c r="AJ371" s="143">
        <v>3.1360000000000001</v>
      </c>
      <c r="AK371" s="143">
        <v>-117.14</v>
      </c>
      <c r="AL371" s="141">
        <f t="shared" si="99"/>
        <v>0</v>
      </c>
      <c r="AM371" s="141">
        <f t="shared" si="116"/>
        <v>0</v>
      </c>
      <c r="AN371" s="145">
        <f t="shared" si="100"/>
        <v>0</v>
      </c>
      <c r="AO371" s="141">
        <f t="shared" si="101"/>
        <v>0</v>
      </c>
      <c r="AP371" s="145">
        <f t="shared" si="102"/>
        <v>0</v>
      </c>
      <c r="AQ371" s="146">
        <f t="shared" si="103"/>
        <v>0</v>
      </c>
      <c r="AR371" s="146"/>
      <c r="AS371" s="143"/>
      <c r="AT371" s="150">
        <v>150</v>
      </c>
      <c r="AU371" s="143">
        <v>201</v>
      </c>
      <c r="AV371" s="147">
        <v>200</v>
      </c>
      <c r="AW371" s="147" t="s">
        <v>59</v>
      </c>
      <c r="AX371" s="148">
        <v>2.5499999999999998</v>
      </c>
      <c r="AY371" s="149">
        <v>-143.25</v>
      </c>
      <c r="AZ371" s="141">
        <f t="shared" si="104"/>
        <v>0</v>
      </c>
      <c r="BA371" s="141">
        <f t="shared" si="110"/>
        <v>0</v>
      </c>
      <c r="BB371" s="145">
        <f t="shared" si="105"/>
        <v>0</v>
      </c>
      <c r="BC371" s="141">
        <f t="shared" si="106"/>
        <v>0</v>
      </c>
      <c r="BD371" s="145">
        <f t="shared" si="107"/>
        <v>0</v>
      </c>
      <c r="BE371" s="146">
        <f t="shared" si="108"/>
        <v>0</v>
      </c>
      <c r="BF371" s="146"/>
      <c r="BG371" s="146"/>
      <c r="BH371" s="141">
        <v>100</v>
      </c>
      <c r="BI371" s="143">
        <v>151</v>
      </c>
      <c r="BJ371" s="141">
        <v>200</v>
      </c>
      <c r="BK371" s="141" t="s">
        <v>59</v>
      </c>
      <c r="BL371" s="148">
        <v>1.8888888888888888</v>
      </c>
      <c r="BM371" s="149">
        <v>-49.222222222222229</v>
      </c>
      <c r="BN371" s="141">
        <f t="shared" si="111"/>
        <v>0</v>
      </c>
      <c r="BO371" s="141">
        <f t="shared" si="112"/>
        <v>0</v>
      </c>
      <c r="BP371" s="145">
        <f t="shared" si="113"/>
        <v>0</v>
      </c>
      <c r="BQ371" s="141">
        <f t="shared" si="114"/>
        <v>0</v>
      </c>
      <c r="BR371" s="145">
        <f t="shared" si="115"/>
        <v>0</v>
      </c>
      <c r="BS371" s="146">
        <f t="shared" si="109"/>
        <v>0</v>
      </c>
    </row>
    <row r="372" spans="25:71" x14ac:dyDescent="0.2">
      <c r="Y372" s="154"/>
      <c r="AA372" s="137"/>
      <c r="AB372" s="137"/>
      <c r="AC372" s="137"/>
      <c r="AD372" s="142"/>
      <c r="AE372" s="143">
        <v>115</v>
      </c>
      <c r="AF372" s="143">
        <v>153</v>
      </c>
      <c r="AG372" s="143">
        <v>350</v>
      </c>
      <c r="AH372" s="144" t="s">
        <v>57</v>
      </c>
      <c r="AI372" s="144" t="s">
        <v>58</v>
      </c>
      <c r="AJ372" s="143">
        <v>2.5329999999999999</v>
      </c>
      <c r="AK372" s="143">
        <v>-49.665999999999997</v>
      </c>
      <c r="AL372" s="141">
        <f t="shared" si="99"/>
        <v>0</v>
      </c>
      <c r="AM372" s="141">
        <f t="shared" si="116"/>
        <v>0</v>
      </c>
      <c r="AN372" s="145">
        <f t="shared" si="100"/>
        <v>0</v>
      </c>
      <c r="AO372" s="141">
        <f t="shared" si="101"/>
        <v>0</v>
      </c>
      <c r="AP372" s="145">
        <f t="shared" si="102"/>
        <v>0</v>
      </c>
      <c r="AQ372" s="146">
        <f t="shared" si="103"/>
        <v>0</v>
      </c>
      <c r="AR372" s="146"/>
      <c r="AS372" s="143"/>
      <c r="AT372" s="150">
        <v>201</v>
      </c>
      <c r="AU372" s="143">
        <v>262</v>
      </c>
      <c r="AV372" s="147">
        <v>200</v>
      </c>
      <c r="AW372" s="147" t="s">
        <v>59</v>
      </c>
      <c r="AX372" s="148">
        <v>3.125</v>
      </c>
      <c r="AY372" s="149">
        <v>-220.875</v>
      </c>
      <c r="AZ372" s="141">
        <f t="shared" si="104"/>
        <v>0</v>
      </c>
      <c r="BA372" s="141">
        <f t="shared" si="110"/>
        <v>0</v>
      </c>
      <c r="BB372" s="145">
        <f t="shared" si="105"/>
        <v>0</v>
      </c>
      <c r="BC372" s="141">
        <f t="shared" si="106"/>
        <v>0</v>
      </c>
      <c r="BD372" s="145">
        <f t="shared" si="107"/>
        <v>0</v>
      </c>
      <c r="BE372" s="146">
        <f t="shared" si="108"/>
        <v>0</v>
      </c>
      <c r="BF372" s="146"/>
      <c r="BG372" s="146"/>
      <c r="BH372" s="141">
        <v>151</v>
      </c>
      <c r="BI372" s="143">
        <v>201</v>
      </c>
      <c r="BJ372" s="141">
        <v>200</v>
      </c>
      <c r="BK372" s="141" t="s">
        <v>59</v>
      </c>
      <c r="BL372" s="148">
        <v>2.6315789473684212</v>
      </c>
      <c r="BM372" s="149">
        <v>-127.94736842105266</v>
      </c>
      <c r="BN372" s="141">
        <f t="shared" si="111"/>
        <v>0</v>
      </c>
      <c r="BO372" s="141">
        <f t="shared" si="112"/>
        <v>0</v>
      </c>
      <c r="BP372" s="145">
        <f t="shared" si="113"/>
        <v>0</v>
      </c>
      <c r="BQ372" s="141">
        <f t="shared" si="114"/>
        <v>0</v>
      </c>
      <c r="BR372" s="145">
        <f t="shared" si="115"/>
        <v>0</v>
      </c>
      <c r="BS372" s="146">
        <f t="shared" si="109"/>
        <v>0</v>
      </c>
    </row>
    <row r="373" spans="25:71" x14ac:dyDescent="0.2">
      <c r="Y373" s="154"/>
      <c r="AA373" s="137"/>
      <c r="AB373" s="137"/>
      <c r="AC373" s="137"/>
      <c r="AD373" s="142"/>
      <c r="AE373" s="143">
        <v>153</v>
      </c>
      <c r="AF373" s="143">
        <v>209</v>
      </c>
      <c r="AG373" s="143">
        <v>350</v>
      </c>
      <c r="AH373" s="144" t="s">
        <v>57</v>
      </c>
      <c r="AI373" s="144" t="s">
        <v>58</v>
      </c>
      <c r="AJ373" s="143">
        <v>2.8</v>
      </c>
      <c r="AK373" s="143">
        <v>-71</v>
      </c>
      <c r="AL373" s="141">
        <f t="shared" si="99"/>
        <v>0</v>
      </c>
      <c r="AM373" s="141">
        <f t="shared" si="116"/>
        <v>0</v>
      </c>
      <c r="AN373" s="145">
        <f t="shared" si="100"/>
        <v>0</v>
      </c>
      <c r="AO373" s="141">
        <f t="shared" si="101"/>
        <v>0</v>
      </c>
      <c r="AP373" s="145">
        <f t="shared" si="102"/>
        <v>0</v>
      </c>
      <c r="AQ373" s="146">
        <f t="shared" si="103"/>
        <v>0</v>
      </c>
      <c r="AR373" s="146"/>
      <c r="AS373" s="143"/>
      <c r="AT373" s="147">
        <v>49</v>
      </c>
      <c r="AU373" s="143">
        <v>99</v>
      </c>
      <c r="AV373" s="147">
        <v>250</v>
      </c>
      <c r="AW373" s="147" t="s">
        <v>59</v>
      </c>
      <c r="AX373" s="148">
        <v>1.2820512820512822</v>
      </c>
      <c r="AY373" s="149">
        <v>-1.0000000000000071</v>
      </c>
      <c r="AZ373" s="141">
        <f t="shared" si="104"/>
        <v>0</v>
      </c>
      <c r="BA373" s="141">
        <f t="shared" si="110"/>
        <v>0</v>
      </c>
      <c r="BB373" s="145">
        <f t="shared" si="105"/>
        <v>0</v>
      </c>
      <c r="BC373" s="141">
        <f t="shared" si="106"/>
        <v>0</v>
      </c>
      <c r="BD373" s="145">
        <f t="shared" si="107"/>
        <v>0</v>
      </c>
      <c r="BE373" s="146">
        <f t="shared" si="108"/>
        <v>0</v>
      </c>
      <c r="BF373" s="146"/>
      <c r="BG373" s="146"/>
      <c r="BH373" s="141">
        <v>201</v>
      </c>
      <c r="BI373" s="143">
        <v>262</v>
      </c>
      <c r="BJ373" s="141">
        <v>200</v>
      </c>
      <c r="BK373" s="141" t="s">
        <v>59</v>
      </c>
      <c r="BL373" s="148">
        <v>2.9047619047619047</v>
      </c>
      <c r="BM373" s="149">
        <v>-162.09523809523807</v>
      </c>
      <c r="BN373" s="141">
        <f t="shared" si="111"/>
        <v>0</v>
      </c>
      <c r="BO373" s="141">
        <f t="shared" si="112"/>
        <v>0</v>
      </c>
      <c r="BP373" s="145">
        <f t="shared" si="113"/>
        <v>0</v>
      </c>
      <c r="BQ373" s="141">
        <f t="shared" si="114"/>
        <v>0</v>
      </c>
      <c r="BR373" s="145">
        <f t="shared" si="115"/>
        <v>0</v>
      </c>
      <c r="BS373" s="146">
        <f t="shared" si="109"/>
        <v>0</v>
      </c>
    </row>
    <row r="374" spans="25:71" x14ac:dyDescent="0.2">
      <c r="Y374" s="154"/>
      <c r="AA374" s="137"/>
      <c r="AB374" s="137"/>
      <c r="AC374" s="137"/>
      <c r="AD374" s="142"/>
      <c r="AE374" s="143">
        <v>209</v>
      </c>
      <c r="AF374" s="143">
        <v>300</v>
      </c>
      <c r="AG374" s="143">
        <v>350</v>
      </c>
      <c r="AH374" s="144" t="s">
        <v>57</v>
      </c>
      <c r="AI374" s="144" t="s">
        <v>58</v>
      </c>
      <c r="AJ374" s="143">
        <v>3.1379999999999999</v>
      </c>
      <c r="AK374" s="143">
        <v>-104.79</v>
      </c>
      <c r="AL374" s="141">
        <f t="shared" si="99"/>
        <v>0</v>
      </c>
      <c r="AM374" s="141">
        <f t="shared" si="116"/>
        <v>0</v>
      </c>
      <c r="AN374" s="145">
        <f t="shared" si="100"/>
        <v>0</v>
      </c>
      <c r="AO374" s="141">
        <f t="shared" si="101"/>
        <v>0</v>
      </c>
      <c r="AP374" s="145">
        <f t="shared" si="102"/>
        <v>0</v>
      </c>
      <c r="AQ374" s="146">
        <f t="shared" si="103"/>
        <v>0</v>
      </c>
      <c r="AR374" s="146"/>
      <c r="AS374" s="143"/>
      <c r="AT374" s="150">
        <v>99</v>
      </c>
      <c r="AU374" s="143">
        <v>149</v>
      </c>
      <c r="AV374" s="147">
        <v>250</v>
      </c>
      <c r="AW374" s="147" t="s">
        <v>59</v>
      </c>
      <c r="AX374" s="148">
        <v>1.6666666666666667</v>
      </c>
      <c r="AY374" s="149">
        <v>-31</v>
      </c>
      <c r="AZ374" s="141">
        <f t="shared" si="104"/>
        <v>0</v>
      </c>
      <c r="BA374" s="141">
        <f t="shared" si="110"/>
        <v>0</v>
      </c>
      <c r="BB374" s="145">
        <f t="shared" si="105"/>
        <v>0</v>
      </c>
      <c r="BC374" s="141">
        <f t="shared" si="106"/>
        <v>0</v>
      </c>
      <c r="BD374" s="145">
        <f t="shared" si="107"/>
        <v>0</v>
      </c>
      <c r="BE374" s="146">
        <f t="shared" si="108"/>
        <v>0</v>
      </c>
      <c r="BF374" s="146"/>
      <c r="BG374" s="146"/>
      <c r="BH374" s="141">
        <v>49</v>
      </c>
      <c r="BI374" s="143">
        <v>98</v>
      </c>
      <c r="BJ374" s="141">
        <v>250</v>
      </c>
      <c r="BK374" s="141" t="s">
        <v>59</v>
      </c>
      <c r="BL374" s="148">
        <v>1.2894736842105263</v>
      </c>
      <c r="BM374" s="149">
        <v>9.026315789473685</v>
      </c>
      <c r="BN374" s="141">
        <f t="shared" si="111"/>
        <v>0</v>
      </c>
      <c r="BO374" s="141">
        <f t="shared" si="112"/>
        <v>0</v>
      </c>
      <c r="BP374" s="145">
        <f t="shared" si="113"/>
        <v>0</v>
      </c>
      <c r="BQ374" s="141">
        <f t="shared" si="114"/>
        <v>0</v>
      </c>
      <c r="BR374" s="145">
        <f t="shared" si="115"/>
        <v>0</v>
      </c>
      <c r="BS374" s="146">
        <f t="shared" si="109"/>
        <v>0</v>
      </c>
    </row>
    <row r="375" spans="25:71" x14ac:dyDescent="0.2">
      <c r="Y375" s="154"/>
      <c r="AA375" s="137"/>
      <c r="AB375" s="137"/>
      <c r="AC375" s="137"/>
      <c r="AD375" s="142"/>
      <c r="AE375" s="143">
        <v>132</v>
      </c>
      <c r="AF375" s="143">
        <v>147</v>
      </c>
      <c r="AG375" s="143">
        <v>400</v>
      </c>
      <c r="AH375" s="144" t="s">
        <v>57</v>
      </c>
      <c r="AI375" s="144" t="s">
        <v>58</v>
      </c>
      <c r="AJ375" s="143">
        <v>3</v>
      </c>
      <c r="AK375" s="143">
        <v>-63</v>
      </c>
      <c r="AL375" s="141">
        <f t="shared" si="99"/>
        <v>0</v>
      </c>
      <c r="AM375" s="141">
        <f t="shared" si="116"/>
        <v>0</v>
      </c>
      <c r="AN375" s="145">
        <f t="shared" si="100"/>
        <v>0</v>
      </c>
      <c r="AO375" s="141">
        <f t="shared" si="101"/>
        <v>0</v>
      </c>
      <c r="AP375" s="145">
        <f t="shared" si="102"/>
        <v>0</v>
      </c>
      <c r="AQ375" s="146">
        <f t="shared" si="103"/>
        <v>0</v>
      </c>
      <c r="AR375" s="146"/>
      <c r="AS375" s="143"/>
      <c r="AT375" s="150">
        <v>149</v>
      </c>
      <c r="AU375" s="143">
        <v>200</v>
      </c>
      <c r="AV375" s="147">
        <v>250</v>
      </c>
      <c r="AW375" s="147" t="s">
        <v>59</v>
      </c>
      <c r="AX375" s="148">
        <v>2.5499999999999998</v>
      </c>
      <c r="AY375" s="149">
        <v>-126.4</v>
      </c>
      <c r="AZ375" s="141">
        <f t="shared" si="104"/>
        <v>0</v>
      </c>
      <c r="BA375" s="141">
        <f t="shared" si="110"/>
        <v>0</v>
      </c>
      <c r="BB375" s="145">
        <f t="shared" si="105"/>
        <v>0</v>
      </c>
      <c r="BC375" s="141">
        <f t="shared" si="106"/>
        <v>0</v>
      </c>
      <c r="BD375" s="145">
        <f t="shared" si="107"/>
        <v>0</v>
      </c>
      <c r="BE375" s="146">
        <f t="shared" si="108"/>
        <v>0</v>
      </c>
      <c r="BF375" s="146"/>
      <c r="BG375" s="146"/>
      <c r="BH375" s="141">
        <v>98</v>
      </c>
      <c r="BI375" s="143">
        <v>149</v>
      </c>
      <c r="BJ375" s="141">
        <v>250</v>
      </c>
      <c r="BK375" s="141" t="s">
        <v>59</v>
      </c>
      <c r="BL375" s="148">
        <v>1.7586206896551724</v>
      </c>
      <c r="BM375" s="149">
        <v>-23.34482758620689</v>
      </c>
      <c r="BN375" s="141">
        <f t="shared" si="111"/>
        <v>0</v>
      </c>
      <c r="BO375" s="141">
        <f t="shared" si="112"/>
        <v>0</v>
      </c>
      <c r="BP375" s="145">
        <f t="shared" si="113"/>
        <v>0</v>
      </c>
      <c r="BQ375" s="141">
        <f t="shared" si="114"/>
        <v>0</v>
      </c>
      <c r="BR375" s="145">
        <f t="shared" si="115"/>
        <v>0</v>
      </c>
      <c r="BS375" s="146">
        <f t="shared" si="109"/>
        <v>0</v>
      </c>
    </row>
    <row r="376" spans="25:71" x14ac:dyDescent="0.2">
      <c r="Y376" s="154"/>
      <c r="AA376" s="137"/>
      <c r="AB376" s="137"/>
      <c r="AC376" s="137"/>
      <c r="AD376" s="142"/>
      <c r="AE376" s="143">
        <v>147</v>
      </c>
      <c r="AF376" s="143">
        <v>233</v>
      </c>
      <c r="AG376" s="143">
        <v>400</v>
      </c>
      <c r="AH376" s="144" t="s">
        <v>57</v>
      </c>
      <c r="AI376" s="144" t="s">
        <v>58</v>
      </c>
      <c r="AJ376" s="143">
        <v>2.8660000000000001</v>
      </c>
      <c r="AK376" s="143">
        <v>-53.665999999999997</v>
      </c>
      <c r="AL376" s="141">
        <f t="shared" si="99"/>
        <v>0</v>
      </c>
      <c r="AM376" s="141">
        <f t="shared" si="116"/>
        <v>0</v>
      </c>
      <c r="AN376" s="145">
        <f t="shared" si="100"/>
        <v>0</v>
      </c>
      <c r="AO376" s="141">
        <f t="shared" si="101"/>
        <v>0</v>
      </c>
      <c r="AP376" s="145">
        <f t="shared" si="102"/>
        <v>0</v>
      </c>
      <c r="AQ376" s="146">
        <f t="shared" si="103"/>
        <v>0</v>
      </c>
      <c r="AR376" s="146"/>
      <c r="AS376" s="143">
        <v>349</v>
      </c>
      <c r="AT376" s="150">
        <v>200</v>
      </c>
      <c r="AU376" s="143">
        <v>262</v>
      </c>
      <c r="AV376" s="147">
        <v>250</v>
      </c>
      <c r="AW376" s="147" t="s">
        <v>59</v>
      </c>
      <c r="AX376" s="148">
        <v>3.0625</v>
      </c>
      <c r="AY376" s="149">
        <v>-192</v>
      </c>
      <c r="AZ376" s="141">
        <f t="shared" si="104"/>
        <v>0</v>
      </c>
      <c r="BA376" s="141">
        <f t="shared" si="110"/>
        <v>0</v>
      </c>
      <c r="BB376" s="145">
        <f t="shared" si="105"/>
        <v>0</v>
      </c>
      <c r="BC376" s="141">
        <f t="shared" si="106"/>
        <v>0</v>
      </c>
      <c r="BD376" s="145">
        <f t="shared" si="107"/>
        <v>0</v>
      </c>
      <c r="BE376" s="146">
        <f t="shared" si="108"/>
        <v>0</v>
      </c>
      <c r="BF376" s="146"/>
      <c r="BG376" s="146"/>
      <c r="BH376" s="141">
        <v>149</v>
      </c>
      <c r="BI376" s="143">
        <v>200</v>
      </c>
      <c r="BJ376" s="141">
        <v>250</v>
      </c>
      <c r="BK376" s="141" t="s">
        <v>59</v>
      </c>
      <c r="BL376" s="148">
        <v>2.6842105263157894</v>
      </c>
      <c r="BM376" s="149">
        <v>-114.05263157894734</v>
      </c>
      <c r="BN376" s="141">
        <f t="shared" si="111"/>
        <v>0</v>
      </c>
      <c r="BO376" s="141">
        <f t="shared" si="112"/>
        <v>0</v>
      </c>
      <c r="BP376" s="145">
        <f t="shared" si="113"/>
        <v>0</v>
      </c>
      <c r="BQ376" s="141">
        <f t="shared" si="114"/>
        <v>0</v>
      </c>
      <c r="BR376" s="145">
        <f t="shared" si="115"/>
        <v>0</v>
      </c>
      <c r="BS376" s="146">
        <f t="shared" si="109"/>
        <v>0</v>
      </c>
    </row>
    <row r="377" spans="25:71" x14ac:dyDescent="0.2">
      <c r="Y377" s="154"/>
      <c r="AA377" s="137"/>
      <c r="AB377" s="137"/>
      <c r="AC377" s="137"/>
      <c r="AD377" s="142"/>
      <c r="AE377" s="143">
        <v>233</v>
      </c>
      <c r="AF377" s="143">
        <v>300</v>
      </c>
      <c r="AG377" s="143">
        <v>400</v>
      </c>
      <c r="AH377" s="144" t="s">
        <v>57</v>
      </c>
      <c r="AI377" s="144" t="s">
        <v>58</v>
      </c>
      <c r="AJ377" s="143">
        <v>3.19</v>
      </c>
      <c r="AK377" s="143">
        <v>-86.048000000000002</v>
      </c>
      <c r="AL377" s="141">
        <f t="shared" si="99"/>
        <v>0</v>
      </c>
      <c r="AM377" s="141">
        <f t="shared" si="116"/>
        <v>0</v>
      </c>
      <c r="AN377" s="145">
        <f t="shared" si="100"/>
        <v>0</v>
      </c>
      <c r="AO377" s="141">
        <f t="shared" si="101"/>
        <v>0</v>
      </c>
      <c r="AP377" s="145">
        <f t="shared" si="102"/>
        <v>0</v>
      </c>
      <c r="AQ377" s="146">
        <f t="shared" si="103"/>
        <v>0</v>
      </c>
      <c r="AR377" s="146"/>
      <c r="AS377" s="143"/>
      <c r="AT377" s="147">
        <v>49</v>
      </c>
      <c r="AU377" s="143">
        <v>95</v>
      </c>
      <c r="AV377" s="147">
        <v>300</v>
      </c>
      <c r="AW377" s="147" t="s">
        <v>59</v>
      </c>
      <c r="AX377" s="148">
        <v>1.2571428571428571</v>
      </c>
      <c r="AY377" s="149">
        <v>8.2571428571428598</v>
      </c>
      <c r="AZ377" s="141">
        <f t="shared" si="104"/>
        <v>0</v>
      </c>
      <c r="BA377" s="141">
        <f t="shared" si="110"/>
        <v>0</v>
      </c>
      <c r="BB377" s="145">
        <f t="shared" si="105"/>
        <v>0</v>
      </c>
      <c r="BC377" s="141">
        <f t="shared" si="106"/>
        <v>0</v>
      </c>
      <c r="BD377" s="145">
        <f t="shared" si="107"/>
        <v>0</v>
      </c>
      <c r="BE377" s="146">
        <f t="shared" si="108"/>
        <v>0</v>
      </c>
      <c r="BF377" s="146"/>
      <c r="BG377" s="146">
        <v>349</v>
      </c>
      <c r="BH377" s="141">
        <v>200</v>
      </c>
      <c r="BI377" s="143">
        <v>262</v>
      </c>
      <c r="BJ377" s="141">
        <v>250</v>
      </c>
      <c r="BK377" s="141" t="s">
        <v>59</v>
      </c>
      <c r="BL377" s="148">
        <v>3.263157894736842</v>
      </c>
      <c r="BM377" s="149">
        <v>-181.78947368421052</v>
      </c>
      <c r="BN377" s="141">
        <f t="shared" si="111"/>
        <v>0</v>
      </c>
      <c r="BO377" s="141">
        <f t="shared" si="112"/>
        <v>0</v>
      </c>
      <c r="BP377" s="145">
        <f t="shared" si="113"/>
        <v>0</v>
      </c>
      <c r="BQ377" s="141">
        <f t="shared" si="114"/>
        <v>0</v>
      </c>
      <c r="BR377" s="145">
        <f t="shared" si="115"/>
        <v>0</v>
      </c>
      <c r="BS377" s="146">
        <f t="shared" si="109"/>
        <v>0</v>
      </c>
    </row>
    <row r="378" spans="25:71" x14ac:dyDescent="0.2">
      <c r="Y378" s="154"/>
      <c r="AA378" s="137"/>
      <c r="AB378" s="137"/>
      <c r="AC378" s="137"/>
      <c r="AD378" s="142"/>
      <c r="AE378" s="143">
        <v>150</v>
      </c>
      <c r="AF378" s="143">
        <v>160</v>
      </c>
      <c r="AG378" s="143">
        <v>450</v>
      </c>
      <c r="AH378" s="144" t="s">
        <v>57</v>
      </c>
      <c r="AI378" s="144" t="s">
        <v>58</v>
      </c>
      <c r="AJ378" s="143">
        <v>2</v>
      </c>
      <c r="AK378" s="143">
        <v>20</v>
      </c>
      <c r="AL378" s="141">
        <f t="shared" si="99"/>
        <v>0</v>
      </c>
      <c r="AM378" s="141">
        <f t="shared" si="116"/>
        <v>0</v>
      </c>
      <c r="AN378" s="145">
        <f t="shared" si="100"/>
        <v>0</v>
      </c>
      <c r="AO378" s="141">
        <f t="shared" si="101"/>
        <v>0</v>
      </c>
      <c r="AP378" s="145">
        <f t="shared" si="102"/>
        <v>0</v>
      </c>
      <c r="AQ378" s="146">
        <f t="shared" si="103"/>
        <v>0</v>
      </c>
      <c r="AR378" s="146"/>
      <c r="AS378" s="143"/>
      <c r="AT378" s="150">
        <v>95</v>
      </c>
      <c r="AU378" s="143">
        <v>152</v>
      </c>
      <c r="AV378" s="147">
        <v>300</v>
      </c>
      <c r="AW378" s="147" t="s">
        <v>59</v>
      </c>
      <c r="AX378" s="148">
        <v>1.8387096774193548</v>
      </c>
      <c r="AY378" s="149">
        <v>-31.870967741935473</v>
      </c>
      <c r="AZ378" s="141">
        <f t="shared" si="104"/>
        <v>0</v>
      </c>
      <c r="BA378" s="141">
        <f t="shared" si="110"/>
        <v>0</v>
      </c>
      <c r="BB378" s="145">
        <f t="shared" si="105"/>
        <v>0</v>
      </c>
      <c r="BC378" s="141">
        <f t="shared" si="106"/>
        <v>0</v>
      </c>
      <c r="BD378" s="145">
        <f t="shared" si="107"/>
        <v>0</v>
      </c>
      <c r="BE378" s="146">
        <f t="shared" si="108"/>
        <v>0</v>
      </c>
      <c r="BF378" s="146"/>
      <c r="BG378" s="146"/>
      <c r="BH378" s="141">
        <v>49</v>
      </c>
      <c r="BI378" s="143">
        <v>98</v>
      </c>
      <c r="BJ378" s="141">
        <v>300</v>
      </c>
      <c r="BK378" s="141" t="s">
        <v>59</v>
      </c>
      <c r="BL378" s="148">
        <v>1.2</v>
      </c>
      <c r="BM378" s="149">
        <v>23.6</v>
      </c>
      <c r="BN378" s="141">
        <f t="shared" si="111"/>
        <v>0</v>
      </c>
      <c r="BO378" s="141">
        <f t="shared" si="112"/>
        <v>0</v>
      </c>
      <c r="BP378" s="145">
        <f t="shared" si="113"/>
        <v>0</v>
      </c>
      <c r="BQ378" s="141">
        <f t="shared" si="114"/>
        <v>0</v>
      </c>
      <c r="BR378" s="145">
        <f t="shared" si="115"/>
        <v>0</v>
      </c>
      <c r="BS378" s="146">
        <f t="shared" si="109"/>
        <v>0</v>
      </c>
    </row>
    <row r="379" spans="25:71" x14ac:dyDescent="0.2">
      <c r="Y379" s="154"/>
      <c r="AA379" s="137"/>
      <c r="AB379" s="137"/>
      <c r="AC379" s="137"/>
      <c r="AD379" s="142"/>
      <c r="AE379" s="143">
        <v>160</v>
      </c>
      <c r="AF379" s="143">
        <v>174</v>
      </c>
      <c r="AG379" s="143">
        <v>450</v>
      </c>
      <c r="AH379" s="144" t="s">
        <v>57</v>
      </c>
      <c r="AI379" s="144" t="s">
        <v>58</v>
      </c>
      <c r="AJ379" s="143">
        <v>2.8</v>
      </c>
      <c r="AK379" s="143">
        <v>-36</v>
      </c>
      <c r="AL379" s="141">
        <f t="shared" si="99"/>
        <v>0</v>
      </c>
      <c r="AM379" s="141">
        <f t="shared" si="116"/>
        <v>0</v>
      </c>
      <c r="AN379" s="145">
        <f t="shared" si="100"/>
        <v>0</v>
      </c>
      <c r="AO379" s="141">
        <f t="shared" si="101"/>
        <v>0</v>
      </c>
      <c r="AP379" s="145">
        <f t="shared" si="102"/>
        <v>0</v>
      </c>
      <c r="AQ379" s="146">
        <f t="shared" si="103"/>
        <v>0</v>
      </c>
      <c r="AR379" s="146"/>
      <c r="AS379" s="143"/>
      <c r="AT379" s="150">
        <v>152</v>
      </c>
      <c r="AU379" s="143">
        <v>196</v>
      </c>
      <c r="AV379" s="147">
        <v>300</v>
      </c>
      <c r="AW379" s="147" t="s">
        <v>59</v>
      </c>
      <c r="AX379" s="148">
        <v>2.4444444444444446</v>
      </c>
      <c r="AY379" s="149">
        <v>-92.444444444444457</v>
      </c>
      <c r="AZ379" s="141">
        <f t="shared" si="104"/>
        <v>0</v>
      </c>
      <c r="BA379" s="141">
        <f t="shared" si="110"/>
        <v>0</v>
      </c>
      <c r="BB379" s="145">
        <f t="shared" si="105"/>
        <v>0</v>
      </c>
      <c r="BC379" s="141">
        <f t="shared" si="106"/>
        <v>0</v>
      </c>
      <c r="BD379" s="145">
        <f t="shared" si="107"/>
        <v>0</v>
      </c>
      <c r="BE379" s="146">
        <f t="shared" si="108"/>
        <v>0</v>
      </c>
      <c r="BF379" s="146"/>
      <c r="BG379" s="146"/>
      <c r="BH379" s="141">
        <v>98</v>
      </c>
      <c r="BI379" s="143">
        <v>148</v>
      </c>
      <c r="BJ379" s="141">
        <v>300</v>
      </c>
      <c r="BK379" s="141" t="s">
        <v>59</v>
      </c>
      <c r="BL379" s="148">
        <v>1.7241379310344827</v>
      </c>
      <c r="BM379" s="149">
        <v>-8.8965517241379217</v>
      </c>
      <c r="BN379" s="141">
        <f t="shared" si="111"/>
        <v>0</v>
      </c>
      <c r="BO379" s="141">
        <f t="shared" si="112"/>
        <v>0</v>
      </c>
      <c r="BP379" s="145">
        <f t="shared" si="113"/>
        <v>0</v>
      </c>
      <c r="BQ379" s="141">
        <f t="shared" si="114"/>
        <v>0</v>
      </c>
      <c r="BR379" s="145">
        <f t="shared" si="115"/>
        <v>0</v>
      </c>
      <c r="BS379" s="146">
        <f t="shared" si="109"/>
        <v>0</v>
      </c>
    </row>
    <row r="380" spans="25:71" x14ac:dyDescent="0.2">
      <c r="Y380" s="154"/>
      <c r="AA380" s="137"/>
      <c r="AB380" s="137"/>
      <c r="AC380" s="137"/>
      <c r="AD380" s="142"/>
      <c r="AE380" s="143">
        <v>174</v>
      </c>
      <c r="AF380" s="143">
        <v>197</v>
      </c>
      <c r="AG380" s="143">
        <v>450</v>
      </c>
      <c r="AH380" s="144" t="s">
        <v>57</v>
      </c>
      <c r="AI380" s="144" t="s">
        <v>58</v>
      </c>
      <c r="AJ380" s="143">
        <v>2.5550000000000002</v>
      </c>
      <c r="AK380" s="143">
        <v>-17.666</v>
      </c>
      <c r="AL380" s="141">
        <f t="shared" si="99"/>
        <v>0</v>
      </c>
      <c r="AM380" s="141">
        <f t="shared" si="116"/>
        <v>0</v>
      </c>
      <c r="AN380" s="145">
        <f t="shared" si="100"/>
        <v>0</v>
      </c>
      <c r="AO380" s="141">
        <f t="shared" si="101"/>
        <v>0</v>
      </c>
      <c r="AP380" s="145">
        <f t="shared" si="102"/>
        <v>0</v>
      </c>
      <c r="AQ380" s="146">
        <f t="shared" si="103"/>
        <v>0</v>
      </c>
      <c r="AR380" s="146"/>
      <c r="AS380" s="143">
        <v>349</v>
      </c>
      <c r="AT380" s="150">
        <v>196</v>
      </c>
      <c r="AU380" s="143">
        <v>262</v>
      </c>
      <c r="AV380" s="147">
        <v>300</v>
      </c>
      <c r="AW380" s="147" t="s">
        <v>59</v>
      </c>
      <c r="AX380" s="148">
        <v>2.8695652173913042</v>
      </c>
      <c r="AY380" s="149">
        <v>-142.60869565217388</v>
      </c>
      <c r="AZ380" s="141">
        <f t="shared" si="104"/>
        <v>0</v>
      </c>
      <c r="BA380" s="141">
        <f t="shared" si="110"/>
        <v>0</v>
      </c>
      <c r="BB380" s="145">
        <f t="shared" si="105"/>
        <v>0</v>
      </c>
      <c r="BC380" s="141">
        <f t="shared" si="106"/>
        <v>0</v>
      </c>
      <c r="BD380" s="145">
        <f t="shared" si="107"/>
        <v>0</v>
      </c>
      <c r="BE380" s="146">
        <f t="shared" si="108"/>
        <v>0</v>
      </c>
      <c r="BF380" s="146"/>
      <c r="BG380" s="146"/>
      <c r="BH380" s="141">
        <v>148</v>
      </c>
      <c r="BI380" s="143">
        <v>201</v>
      </c>
      <c r="BJ380" s="141">
        <v>300</v>
      </c>
      <c r="BK380" s="141" t="s">
        <v>59</v>
      </c>
      <c r="BL380" s="148">
        <v>2.7894736842105261</v>
      </c>
      <c r="BM380" s="149">
        <v>-105.84210526315786</v>
      </c>
      <c r="BN380" s="141">
        <f t="shared" si="111"/>
        <v>0</v>
      </c>
      <c r="BO380" s="141">
        <f t="shared" si="112"/>
        <v>0</v>
      </c>
      <c r="BP380" s="145">
        <f t="shared" si="113"/>
        <v>0</v>
      </c>
      <c r="BQ380" s="141">
        <f t="shared" si="114"/>
        <v>0</v>
      </c>
      <c r="BR380" s="145">
        <f t="shared" si="115"/>
        <v>0</v>
      </c>
      <c r="BS380" s="146">
        <f t="shared" si="109"/>
        <v>0</v>
      </c>
    </row>
    <row r="381" spans="25:71" x14ac:dyDescent="0.2">
      <c r="Y381" s="154"/>
      <c r="AA381" s="137"/>
      <c r="AB381" s="137"/>
      <c r="AC381" s="137"/>
      <c r="AD381" s="142"/>
      <c r="AE381" s="143">
        <v>197</v>
      </c>
      <c r="AF381" s="143">
        <v>300</v>
      </c>
      <c r="AG381" s="143">
        <v>450</v>
      </c>
      <c r="AH381" s="144" t="s">
        <v>57</v>
      </c>
      <c r="AI381" s="144" t="s">
        <v>58</v>
      </c>
      <c r="AJ381" s="143">
        <v>2.5122</v>
      </c>
      <c r="AK381" s="143">
        <v>-14.023999999999999</v>
      </c>
      <c r="AL381" s="141">
        <f t="shared" si="99"/>
        <v>0</v>
      </c>
      <c r="AM381" s="141">
        <f t="shared" si="116"/>
        <v>0</v>
      </c>
      <c r="AN381" s="145">
        <f t="shared" si="100"/>
        <v>0</v>
      </c>
      <c r="AO381" s="141">
        <f t="shared" si="101"/>
        <v>0</v>
      </c>
      <c r="AP381" s="145">
        <f t="shared" si="102"/>
        <v>0</v>
      </c>
      <c r="AQ381" s="146">
        <f t="shared" si="103"/>
        <v>0</v>
      </c>
      <c r="AR381" s="146"/>
      <c r="AS381" s="143"/>
      <c r="AT381" s="147">
        <v>49</v>
      </c>
      <c r="AU381" s="143">
        <v>93</v>
      </c>
      <c r="AV381" s="147">
        <v>350</v>
      </c>
      <c r="AW381" s="147" t="s">
        <v>59</v>
      </c>
      <c r="AX381" s="148">
        <v>1.3793103448275863</v>
      </c>
      <c r="AY381" s="149">
        <v>10.241379310344826</v>
      </c>
      <c r="AZ381" s="141">
        <f t="shared" si="104"/>
        <v>0</v>
      </c>
      <c r="BA381" s="141">
        <f t="shared" si="110"/>
        <v>0</v>
      </c>
      <c r="BB381" s="145">
        <f t="shared" si="105"/>
        <v>0</v>
      </c>
      <c r="BC381" s="141">
        <f t="shared" si="106"/>
        <v>0</v>
      </c>
      <c r="BD381" s="145">
        <f t="shared" si="107"/>
        <v>0</v>
      </c>
      <c r="BE381" s="146">
        <f t="shared" si="108"/>
        <v>0</v>
      </c>
      <c r="BF381" s="146"/>
      <c r="BG381" s="146">
        <v>349</v>
      </c>
      <c r="BH381" s="141">
        <v>201</v>
      </c>
      <c r="BI381" s="143">
        <v>262</v>
      </c>
      <c r="BJ381" s="141">
        <v>300</v>
      </c>
      <c r="BK381" s="141" t="s">
        <v>59</v>
      </c>
      <c r="BL381" s="148">
        <v>3.5882352941176472</v>
      </c>
      <c r="BM381" s="149">
        <v>-193.70588235294122</v>
      </c>
      <c r="BN381" s="141">
        <f t="shared" si="111"/>
        <v>0</v>
      </c>
      <c r="BO381" s="141">
        <f t="shared" si="112"/>
        <v>0</v>
      </c>
      <c r="BP381" s="145">
        <f t="shared" si="113"/>
        <v>0</v>
      </c>
      <c r="BQ381" s="141">
        <f t="shared" si="114"/>
        <v>0</v>
      </c>
      <c r="BR381" s="145">
        <f t="shared" si="115"/>
        <v>0</v>
      </c>
      <c r="BS381" s="146">
        <f t="shared" si="109"/>
        <v>0</v>
      </c>
    </row>
    <row r="382" spans="25:71" x14ac:dyDescent="0.2">
      <c r="Y382" s="154"/>
      <c r="AA382" s="137"/>
      <c r="AB382" s="137"/>
      <c r="AC382" s="137"/>
      <c r="AD382" s="142"/>
      <c r="AE382" s="143">
        <v>164</v>
      </c>
      <c r="AF382" s="143">
        <v>180</v>
      </c>
      <c r="AG382" s="143">
        <v>500</v>
      </c>
      <c r="AH382" s="144" t="s">
        <v>57</v>
      </c>
      <c r="AI382" s="144" t="s">
        <v>58</v>
      </c>
      <c r="AJ382" s="143">
        <v>3.2</v>
      </c>
      <c r="AK382" s="143">
        <v>-44</v>
      </c>
      <c r="AL382" s="141">
        <f t="shared" si="99"/>
        <v>0</v>
      </c>
      <c r="AM382" s="141">
        <f t="shared" si="116"/>
        <v>0</v>
      </c>
      <c r="AN382" s="145">
        <f t="shared" si="100"/>
        <v>0</v>
      </c>
      <c r="AO382" s="141">
        <f t="shared" si="101"/>
        <v>0</v>
      </c>
      <c r="AP382" s="145">
        <f t="shared" si="102"/>
        <v>0</v>
      </c>
      <c r="AQ382" s="146">
        <f t="shared" si="103"/>
        <v>0</v>
      </c>
      <c r="AR382" s="146"/>
      <c r="AS382" s="143"/>
      <c r="AT382" s="150">
        <v>93</v>
      </c>
      <c r="AU382" s="143">
        <v>147</v>
      </c>
      <c r="AV382" s="147">
        <v>350</v>
      </c>
      <c r="AW382" s="147" t="s">
        <v>59</v>
      </c>
      <c r="AX382" s="148">
        <v>1.8</v>
      </c>
      <c r="AY382" s="149">
        <v>-15</v>
      </c>
      <c r="AZ382" s="141">
        <f t="shared" si="104"/>
        <v>0</v>
      </c>
      <c r="BA382" s="141">
        <f t="shared" si="110"/>
        <v>0</v>
      </c>
      <c r="BB382" s="145">
        <f t="shared" si="105"/>
        <v>0</v>
      </c>
      <c r="BC382" s="141">
        <f t="shared" si="106"/>
        <v>0</v>
      </c>
      <c r="BD382" s="145">
        <f t="shared" si="107"/>
        <v>0</v>
      </c>
      <c r="BE382" s="146">
        <f t="shared" si="108"/>
        <v>0</v>
      </c>
      <c r="BF382" s="146"/>
      <c r="BG382" s="146"/>
      <c r="BH382" s="141">
        <v>60</v>
      </c>
      <c r="BI382" s="143">
        <v>99</v>
      </c>
      <c r="BJ382" s="141">
        <v>350</v>
      </c>
      <c r="BK382" s="141" t="s">
        <v>59</v>
      </c>
      <c r="BL382" s="148">
        <v>1.1714285714285715</v>
      </c>
      <c r="BM382" s="149">
        <v>40.428571428571431</v>
      </c>
      <c r="BN382" s="141">
        <f t="shared" si="111"/>
        <v>0</v>
      </c>
      <c r="BO382" s="141">
        <f t="shared" si="112"/>
        <v>0</v>
      </c>
      <c r="BP382" s="145">
        <f t="shared" si="113"/>
        <v>0</v>
      </c>
      <c r="BQ382" s="141">
        <f t="shared" si="114"/>
        <v>0</v>
      </c>
      <c r="BR382" s="145">
        <f t="shared" si="115"/>
        <v>0</v>
      </c>
      <c r="BS382" s="146">
        <f t="shared" si="109"/>
        <v>0</v>
      </c>
    </row>
    <row r="383" spans="25:71" x14ac:dyDescent="0.2">
      <c r="Y383" s="154"/>
      <c r="AA383" s="137"/>
      <c r="AB383" s="137"/>
      <c r="AC383" s="137"/>
      <c r="AD383" s="142"/>
      <c r="AE383" s="143">
        <v>180</v>
      </c>
      <c r="AF383" s="143">
        <v>194</v>
      </c>
      <c r="AG383" s="143">
        <v>500</v>
      </c>
      <c r="AH383" s="144" t="s">
        <v>57</v>
      </c>
      <c r="AI383" s="144" t="s">
        <v>58</v>
      </c>
      <c r="AJ383" s="143">
        <v>2.8</v>
      </c>
      <c r="AK383" s="143">
        <v>-16</v>
      </c>
      <c r="AL383" s="141">
        <f t="shared" si="99"/>
        <v>0</v>
      </c>
      <c r="AM383" s="141">
        <f t="shared" si="116"/>
        <v>0</v>
      </c>
      <c r="AN383" s="145">
        <f t="shared" si="100"/>
        <v>0</v>
      </c>
      <c r="AO383" s="141">
        <f t="shared" si="101"/>
        <v>0</v>
      </c>
      <c r="AP383" s="145">
        <f t="shared" si="102"/>
        <v>0</v>
      </c>
      <c r="AQ383" s="146">
        <f t="shared" si="103"/>
        <v>0</v>
      </c>
      <c r="AR383" s="146"/>
      <c r="AS383" s="143"/>
      <c r="AT383" s="150">
        <v>147</v>
      </c>
      <c r="AU383" s="143">
        <v>200</v>
      </c>
      <c r="AV383" s="147">
        <v>350</v>
      </c>
      <c r="AW383" s="147" t="s">
        <v>59</v>
      </c>
      <c r="AX383" s="148">
        <v>2.5238095238095237</v>
      </c>
      <c r="AY383" s="149">
        <v>-80.142857142857139</v>
      </c>
      <c r="AZ383" s="141">
        <f t="shared" si="104"/>
        <v>0</v>
      </c>
      <c r="BA383" s="141">
        <f t="shared" si="110"/>
        <v>0</v>
      </c>
      <c r="BB383" s="145">
        <f t="shared" si="105"/>
        <v>0</v>
      </c>
      <c r="BC383" s="141">
        <f t="shared" si="106"/>
        <v>0</v>
      </c>
      <c r="BD383" s="145">
        <f t="shared" si="107"/>
        <v>0</v>
      </c>
      <c r="BE383" s="146">
        <f t="shared" si="108"/>
        <v>0</v>
      </c>
      <c r="BF383" s="146"/>
      <c r="BG383" s="146"/>
      <c r="BH383" s="141">
        <v>99</v>
      </c>
      <c r="BI383" s="143">
        <v>150</v>
      </c>
      <c r="BJ383" s="141">
        <v>350</v>
      </c>
      <c r="BK383" s="141" t="s">
        <v>59</v>
      </c>
      <c r="BL383" s="148">
        <v>1.7</v>
      </c>
      <c r="BM383" s="149">
        <v>14</v>
      </c>
      <c r="BN383" s="141">
        <f t="shared" si="111"/>
        <v>0</v>
      </c>
      <c r="BO383" s="141">
        <f t="shared" si="112"/>
        <v>0</v>
      </c>
      <c r="BP383" s="145">
        <f t="shared" si="113"/>
        <v>0</v>
      </c>
      <c r="BQ383" s="141">
        <f t="shared" si="114"/>
        <v>0</v>
      </c>
      <c r="BR383" s="145">
        <f t="shared" si="115"/>
        <v>0</v>
      </c>
      <c r="BS383" s="146">
        <f t="shared" si="109"/>
        <v>0</v>
      </c>
    </row>
    <row r="384" spans="25:71" x14ac:dyDescent="0.2">
      <c r="Y384" s="154"/>
      <c r="AA384" s="137"/>
      <c r="AB384" s="137"/>
      <c r="AC384" s="137"/>
      <c r="AD384" s="142"/>
      <c r="AE384" s="143">
        <v>194</v>
      </c>
      <c r="AF384" s="143">
        <v>230</v>
      </c>
      <c r="AG384" s="143">
        <v>500</v>
      </c>
      <c r="AH384" s="144" t="s">
        <v>57</v>
      </c>
      <c r="AI384" s="144" t="s">
        <v>58</v>
      </c>
      <c r="AJ384" s="143">
        <v>3.6</v>
      </c>
      <c r="AK384" s="143">
        <v>-76</v>
      </c>
      <c r="AL384" s="141">
        <f t="shared" si="99"/>
        <v>0</v>
      </c>
      <c r="AM384" s="141">
        <f t="shared" si="116"/>
        <v>0</v>
      </c>
      <c r="AN384" s="145">
        <f t="shared" si="100"/>
        <v>0</v>
      </c>
      <c r="AO384" s="141">
        <f t="shared" si="101"/>
        <v>0</v>
      </c>
      <c r="AP384" s="145">
        <f t="shared" si="102"/>
        <v>0</v>
      </c>
      <c r="AQ384" s="146">
        <f t="shared" si="103"/>
        <v>0</v>
      </c>
      <c r="AR384" s="146"/>
      <c r="AS384" s="143"/>
      <c r="AT384" s="150">
        <v>200</v>
      </c>
      <c r="AU384" s="143">
        <v>262</v>
      </c>
      <c r="AV384" s="147">
        <v>350</v>
      </c>
      <c r="AW384" s="147" t="s">
        <v>59</v>
      </c>
      <c r="AX384" s="148">
        <v>2.8129629629629642</v>
      </c>
      <c r="AY384" s="149">
        <v>-112.23888888888905</v>
      </c>
      <c r="AZ384" s="141">
        <f t="shared" si="104"/>
        <v>0</v>
      </c>
      <c r="BA384" s="141">
        <f t="shared" si="110"/>
        <v>0</v>
      </c>
      <c r="BB384" s="145">
        <f t="shared" si="105"/>
        <v>0</v>
      </c>
      <c r="BC384" s="141">
        <f t="shared" si="106"/>
        <v>0</v>
      </c>
      <c r="BD384" s="145">
        <f t="shared" si="107"/>
        <v>0</v>
      </c>
      <c r="BE384" s="146">
        <f t="shared" si="108"/>
        <v>0</v>
      </c>
      <c r="BF384" s="146"/>
      <c r="BG384" s="146"/>
      <c r="BH384" s="141">
        <v>150</v>
      </c>
      <c r="BI384" s="143">
        <v>200</v>
      </c>
      <c r="BJ384" s="141">
        <v>350</v>
      </c>
      <c r="BK384" s="141" t="s">
        <v>59</v>
      </c>
      <c r="BL384" s="148">
        <v>2.3809523809523809</v>
      </c>
      <c r="BM384" s="149">
        <v>-40.476190476190482</v>
      </c>
      <c r="BN384" s="141">
        <f t="shared" si="111"/>
        <v>0</v>
      </c>
      <c r="BO384" s="141">
        <f t="shared" si="112"/>
        <v>0</v>
      </c>
      <c r="BP384" s="145">
        <f t="shared" si="113"/>
        <v>0</v>
      </c>
      <c r="BQ384" s="141">
        <f t="shared" si="114"/>
        <v>0</v>
      </c>
      <c r="BR384" s="145">
        <f t="shared" si="115"/>
        <v>0</v>
      </c>
      <c r="BS384" s="146">
        <f t="shared" si="109"/>
        <v>0</v>
      </c>
    </row>
    <row r="385" spans="25:71" x14ac:dyDescent="0.2">
      <c r="Y385" s="154"/>
      <c r="AA385" s="137"/>
      <c r="AB385" s="137"/>
      <c r="AC385" s="137"/>
      <c r="AD385" s="142"/>
      <c r="AE385" s="143">
        <v>230</v>
      </c>
      <c r="AF385" s="143">
        <v>250</v>
      </c>
      <c r="AG385" s="143">
        <v>500</v>
      </c>
      <c r="AH385" s="144" t="s">
        <v>57</v>
      </c>
      <c r="AI385" s="144" t="s">
        <v>58</v>
      </c>
      <c r="AJ385" s="143">
        <v>4</v>
      </c>
      <c r="AK385" s="143">
        <v>-110</v>
      </c>
      <c r="AL385" s="141">
        <f t="shared" si="99"/>
        <v>0</v>
      </c>
      <c r="AM385" s="141">
        <f t="shared" si="116"/>
        <v>0</v>
      </c>
      <c r="AN385" s="145">
        <f t="shared" si="100"/>
        <v>0</v>
      </c>
      <c r="AO385" s="141">
        <f t="shared" si="101"/>
        <v>0</v>
      </c>
      <c r="AP385" s="145">
        <f t="shared" si="102"/>
        <v>0</v>
      </c>
      <c r="AQ385" s="146">
        <f t="shared" si="103"/>
        <v>0</v>
      </c>
      <c r="AR385" s="146"/>
      <c r="AS385" s="143"/>
      <c r="AT385" s="147">
        <v>49</v>
      </c>
      <c r="AU385" s="143">
        <v>109</v>
      </c>
      <c r="AV385" s="147">
        <v>400</v>
      </c>
      <c r="AW385" s="147" t="s">
        <v>59</v>
      </c>
      <c r="AX385" s="148">
        <v>1.5</v>
      </c>
      <c r="AY385" s="149">
        <v>13</v>
      </c>
      <c r="AZ385" s="141">
        <f t="shared" si="104"/>
        <v>0</v>
      </c>
      <c r="BA385" s="141">
        <f t="shared" si="110"/>
        <v>0</v>
      </c>
      <c r="BB385" s="145">
        <f t="shared" si="105"/>
        <v>0</v>
      </c>
      <c r="BC385" s="141">
        <f t="shared" si="106"/>
        <v>0</v>
      </c>
      <c r="BD385" s="145">
        <f t="shared" si="107"/>
        <v>0</v>
      </c>
      <c r="BE385" s="146">
        <f t="shared" si="108"/>
        <v>0</v>
      </c>
      <c r="BF385" s="146"/>
      <c r="BG385" s="146"/>
      <c r="BH385" s="141">
        <v>200</v>
      </c>
      <c r="BI385" s="143">
        <v>262</v>
      </c>
      <c r="BJ385" s="141">
        <v>350</v>
      </c>
      <c r="BK385" s="141" t="s">
        <v>59</v>
      </c>
      <c r="BL385" s="148">
        <v>3.3333333333333335</v>
      </c>
      <c r="BM385" s="149">
        <v>-136.66666666666669</v>
      </c>
      <c r="BN385" s="141">
        <f t="shared" si="111"/>
        <v>0</v>
      </c>
      <c r="BO385" s="141">
        <f t="shared" si="112"/>
        <v>0</v>
      </c>
      <c r="BP385" s="145">
        <f t="shared" si="113"/>
        <v>0</v>
      </c>
      <c r="BQ385" s="141">
        <f t="shared" si="114"/>
        <v>0</v>
      </c>
      <c r="BR385" s="145">
        <f t="shared" si="115"/>
        <v>0</v>
      </c>
      <c r="BS385" s="146">
        <f t="shared" si="109"/>
        <v>0</v>
      </c>
    </row>
    <row r="386" spans="25:71" x14ac:dyDescent="0.2">
      <c r="Y386" s="154"/>
      <c r="AA386" s="137"/>
      <c r="AB386" s="137"/>
      <c r="AC386" s="137"/>
      <c r="AD386" s="142"/>
      <c r="AE386" s="143">
        <v>250</v>
      </c>
      <c r="AF386" s="143">
        <v>300</v>
      </c>
      <c r="AG386" s="143">
        <v>500</v>
      </c>
      <c r="AH386" s="144" t="s">
        <v>57</v>
      </c>
      <c r="AI386" s="144" t="s">
        <v>58</v>
      </c>
      <c r="AJ386" s="143">
        <v>4.5449999999999999</v>
      </c>
      <c r="AK386" s="143">
        <v>-159.09</v>
      </c>
      <c r="AL386" s="141">
        <f t="shared" si="99"/>
        <v>0</v>
      </c>
      <c r="AM386" s="141">
        <f t="shared" si="116"/>
        <v>0</v>
      </c>
      <c r="AN386" s="145">
        <f t="shared" si="100"/>
        <v>0</v>
      </c>
      <c r="AO386" s="141">
        <f t="shared" si="101"/>
        <v>0</v>
      </c>
      <c r="AP386" s="145">
        <f t="shared" si="102"/>
        <v>0</v>
      </c>
      <c r="AQ386" s="146">
        <f t="shared" si="103"/>
        <v>0</v>
      </c>
      <c r="AR386" s="146"/>
      <c r="AS386" s="143"/>
      <c r="AT386" s="150">
        <v>109</v>
      </c>
      <c r="AU386" s="143">
        <v>155</v>
      </c>
      <c r="AV386" s="147">
        <v>400</v>
      </c>
      <c r="AW386" s="147" t="s">
        <v>59</v>
      </c>
      <c r="AX386" s="148">
        <v>2.1904761904761907</v>
      </c>
      <c r="AY386" s="149">
        <v>-31.190476190476204</v>
      </c>
      <c r="AZ386" s="141">
        <f t="shared" si="104"/>
        <v>0</v>
      </c>
      <c r="BA386" s="141">
        <f t="shared" si="110"/>
        <v>0</v>
      </c>
      <c r="BB386" s="145">
        <f t="shared" si="105"/>
        <v>0</v>
      </c>
      <c r="BC386" s="141">
        <f t="shared" si="106"/>
        <v>0</v>
      </c>
      <c r="BD386" s="145">
        <f t="shared" si="107"/>
        <v>0</v>
      </c>
      <c r="BE386" s="146">
        <f t="shared" si="108"/>
        <v>0</v>
      </c>
      <c r="BF386" s="146"/>
      <c r="BG386" s="146"/>
      <c r="BH386" s="141">
        <v>99</v>
      </c>
      <c r="BI386" s="143">
        <v>150</v>
      </c>
      <c r="BJ386" s="141">
        <v>400</v>
      </c>
      <c r="BK386" s="141" t="s">
        <v>59</v>
      </c>
      <c r="BL386" s="148">
        <v>1.5483870967741935</v>
      </c>
      <c r="BM386" s="149">
        <v>40.064516129032256</v>
      </c>
      <c r="BN386" s="141">
        <f t="shared" si="111"/>
        <v>0</v>
      </c>
      <c r="BO386" s="141">
        <f t="shared" si="112"/>
        <v>0</v>
      </c>
      <c r="BP386" s="145">
        <f t="shared" si="113"/>
        <v>0</v>
      </c>
      <c r="BQ386" s="141">
        <f t="shared" si="114"/>
        <v>0</v>
      </c>
      <c r="BR386" s="145">
        <f t="shared" si="115"/>
        <v>0</v>
      </c>
      <c r="BS386" s="146">
        <f t="shared" si="109"/>
        <v>0</v>
      </c>
    </row>
    <row r="387" spans="25:71" x14ac:dyDescent="0.2">
      <c r="Y387" s="154"/>
      <c r="AA387" s="137"/>
      <c r="AB387" s="137"/>
      <c r="AC387" s="137"/>
      <c r="AD387" s="142"/>
      <c r="AE387" s="143">
        <v>50</v>
      </c>
      <c r="AF387" s="143">
        <v>70</v>
      </c>
      <c r="AG387" s="143">
        <v>50</v>
      </c>
      <c r="AH387" s="144" t="s">
        <v>59</v>
      </c>
      <c r="AI387" s="144" t="s">
        <v>60</v>
      </c>
      <c r="AJ387" s="143">
        <v>1.1759999999999999</v>
      </c>
      <c r="AK387" s="143">
        <v>-6.4710000000000001</v>
      </c>
      <c r="AL387" s="141">
        <f t="shared" si="99"/>
        <v>0</v>
      </c>
      <c r="AM387" s="141">
        <f t="shared" si="116"/>
        <v>0</v>
      </c>
      <c r="AN387" s="145">
        <f t="shared" si="100"/>
        <v>0</v>
      </c>
      <c r="AO387" s="141">
        <f t="shared" si="101"/>
        <v>0</v>
      </c>
      <c r="AP387" s="145">
        <f t="shared" si="102"/>
        <v>0</v>
      </c>
      <c r="AQ387" s="146">
        <f t="shared" si="103"/>
        <v>0</v>
      </c>
      <c r="AR387" s="146"/>
      <c r="AS387" s="143"/>
      <c r="AT387" s="150">
        <v>155</v>
      </c>
      <c r="AU387" s="143">
        <v>201</v>
      </c>
      <c r="AV387" s="147">
        <v>400</v>
      </c>
      <c r="AW387" s="147" t="s">
        <v>59</v>
      </c>
      <c r="AX387" s="148">
        <v>2.7058823529411766</v>
      </c>
      <c r="AY387" s="149">
        <v>-75</v>
      </c>
      <c r="AZ387" s="141">
        <f t="shared" si="104"/>
        <v>0</v>
      </c>
      <c r="BA387" s="141">
        <f t="shared" si="110"/>
        <v>0</v>
      </c>
      <c r="BB387" s="145">
        <f t="shared" si="105"/>
        <v>0</v>
      </c>
      <c r="BC387" s="141">
        <f t="shared" si="106"/>
        <v>0</v>
      </c>
      <c r="BD387" s="145">
        <f t="shared" si="107"/>
        <v>0</v>
      </c>
      <c r="BE387" s="146">
        <f t="shared" si="108"/>
        <v>0</v>
      </c>
      <c r="BF387" s="146"/>
      <c r="BG387" s="146"/>
      <c r="BH387" s="141">
        <v>150</v>
      </c>
      <c r="BI387" s="143">
        <v>203</v>
      </c>
      <c r="BJ387" s="141">
        <v>400</v>
      </c>
      <c r="BK387" s="141" t="s">
        <v>59</v>
      </c>
      <c r="BL387" s="148">
        <v>2.3043478260869565</v>
      </c>
      <c r="BM387" s="149">
        <v>-13.608695652173907</v>
      </c>
      <c r="BN387" s="141">
        <f t="shared" si="111"/>
        <v>0</v>
      </c>
      <c r="BO387" s="141">
        <f t="shared" si="112"/>
        <v>0</v>
      </c>
      <c r="BP387" s="145">
        <f t="shared" si="113"/>
        <v>0</v>
      </c>
      <c r="BQ387" s="141">
        <f t="shared" si="114"/>
        <v>0</v>
      </c>
      <c r="BR387" s="145">
        <f t="shared" si="115"/>
        <v>0</v>
      </c>
      <c r="BS387" s="146">
        <f t="shared" si="109"/>
        <v>0</v>
      </c>
    </row>
    <row r="388" spans="25:71" x14ac:dyDescent="0.2">
      <c r="Y388" s="154"/>
      <c r="AA388" s="137"/>
      <c r="AB388" s="137"/>
      <c r="AC388" s="137"/>
      <c r="AD388" s="142"/>
      <c r="AE388" s="143">
        <v>70</v>
      </c>
      <c r="AF388" s="143">
        <v>107</v>
      </c>
      <c r="AG388" s="143">
        <v>50</v>
      </c>
      <c r="AH388" s="144" t="s">
        <v>59</v>
      </c>
      <c r="AI388" s="144" t="s">
        <v>60</v>
      </c>
      <c r="AJ388" s="143">
        <v>1.0569999999999999</v>
      </c>
      <c r="AK388" s="143">
        <v>1.286</v>
      </c>
      <c r="AL388" s="141">
        <f t="shared" si="99"/>
        <v>0</v>
      </c>
      <c r="AM388" s="141">
        <f t="shared" si="116"/>
        <v>0</v>
      </c>
      <c r="AN388" s="145">
        <f t="shared" si="100"/>
        <v>0</v>
      </c>
      <c r="AO388" s="141">
        <f t="shared" si="101"/>
        <v>0</v>
      </c>
      <c r="AP388" s="145">
        <f t="shared" si="102"/>
        <v>0</v>
      </c>
      <c r="AQ388" s="146">
        <f t="shared" si="103"/>
        <v>0</v>
      </c>
      <c r="AR388" s="146"/>
      <c r="AS388" s="143"/>
      <c r="AT388" s="150">
        <v>201</v>
      </c>
      <c r="AU388" s="143">
        <v>262</v>
      </c>
      <c r="AV388" s="147">
        <v>400</v>
      </c>
      <c r="AW388" s="147" t="s">
        <v>59</v>
      </c>
      <c r="AX388" s="148">
        <v>2.6842105263157903</v>
      </c>
      <c r="AY388" s="149">
        <v>-72.789473684210634</v>
      </c>
      <c r="AZ388" s="141">
        <f t="shared" si="104"/>
        <v>0</v>
      </c>
      <c r="BA388" s="141">
        <f t="shared" si="110"/>
        <v>0</v>
      </c>
      <c r="BB388" s="145">
        <f t="shared" si="105"/>
        <v>0</v>
      </c>
      <c r="BC388" s="141">
        <f t="shared" si="106"/>
        <v>0</v>
      </c>
      <c r="BD388" s="145">
        <f t="shared" si="107"/>
        <v>0</v>
      </c>
      <c r="BE388" s="146">
        <f t="shared" si="108"/>
        <v>0</v>
      </c>
      <c r="BF388" s="146"/>
      <c r="BG388" s="146"/>
      <c r="BH388" s="141">
        <v>203</v>
      </c>
      <c r="BI388" s="143">
        <v>262</v>
      </c>
      <c r="BJ388" s="141">
        <v>400</v>
      </c>
      <c r="BK388" s="141" t="s">
        <v>59</v>
      </c>
      <c r="BL388" s="148">
        <v>3.2777777777777777</v>
      </c>
      <c r="BM388" s="149">
        <v>-105.11111111111109</v>
      </c>
      <c r="BN388" s="141">
        <f t="shared" si="111"/>
        <v>0</v>
      </c>
      <c r="BO388" s="141">
        <f t="shared" si="112"/>
        <v>0</v>
      </c>
      <c r="BP388" s="145">
        <f t="shared" si="113"/>
        <v>0</v>
      </c>
      <c r="BQ388" s="141">
        <f t="shared" si="114"/>
        <v>0</v>
      </c>
      <c r="BR388" s="145">
        <f t="shared" si="115"/>
        <v>0</v>
      </c>
      <c r="BS388" s="146">
        <f t="shared" si="109"/>
        <v>0</v>
      </c>
    </row>
    <row r="389" spans="25:71" x14ac:dyDescent="0.2">
      <c r="Y389" s="154"/>
      <c r="AA389" s="137"/>
      <c r="AB389" s="137"/>
      <c r="AC389" s="137"/>
      <c r="AD389" s="142"/>
      <c r="AE389" s="143">
        <v>107</v>
      </c>
      <c r="AF389" s="143">
        <v>145</v>
      </c>
      <c r="AG389" s="143">
        <v>50</v>
      </c>
      <c r="AH389" s="144" t="s">
        <v>59</v>
      </c>
      <c r="AI389" s="144" t="s">
        <v>60</v>
      </c>
      <c r="AJ389" s="143">
        <v>1.9</v>
      </c>
      <c r="AK389" s="143">
        <v>-83</v>
      </c>
      <c r="AL389" s="141">
        <f t="shared" si="99"/>
        <v>0</v>
      </c>
      <c r="AM389" s="141">
        <f t="shared" si="116"/>
        <v>0</v>
      </c>
      <c r="AN389" s="145">
        <f t="shared" si="100"/>
        <v>0</v>
      </c>
      <c r="AO389" s="141">
        <f t="shared" si="101"/>
        <v>0</v>
      </c>
      <c r="AP389" s="145">
        <f t="shared" si="102"/>
        <v>0</v>
      </c>
      <c r="AQ389" s="146">
        <f t="shared" si="103"/>
        <v>0</v>
      </c>
      <c r="AR389" s="146"/>
      <c r="AS389" s="143"/>
      <c r="AT389" s="147">
        <v>49</v>
      </c>
      <c r="AU389" s="143">
        <v>106</v>
      </c>
      <c r="AV389" s="147">
        <v>450</v>
      </c>
      <c r="AW389" s="147" t="s">
        <v>59</v>
      </c>
      <c r="AX389" s="148">
        <v>1.606060606060606</v>
      </c>
      <c r="AY389" s="149">
        <v>19.272727272727273</v>
      </c>
      <c r="AZ389" s="141">
        <f t="shared" si="104"/>
        <v>0</v>
      </c>
      <c r="BA389" s="141">
        <f t="shared" si="110"/>
        <v>0</v>
      </c>
      <c r="BB389" s="145">
        <f t="shared" si="105"/>
        <v>0</v>
      </c>
      <c r="BC389" s="141">
        <f t="shared" si="106"/>
        <v>0</v>
      </c>
      <c r="BD389" s="145">
        <f t="shared" si="107"/>
        <v>0</v>
      </c>
      <c r="BE389" s="146">
        <f t="shared" si="108"/>
        <v>0</v>
      </c>
      <c r="BF389" s="146"/>
      <c r="BG389" s="146"/>
      <c r="BH389" s="141">
        <v>95</v>
      </c>
      <c r="BI389" s="143">
        <v>148</v>
      </c>
      <c r="BJ389" s="141">
        <v>450</v>
      </c>
      <c r="BK389" s="141" t="s">
        <v>59</v>
      </c>
      <c r="BL389" s="148">
        <v>1.3243243243243243</v>
      </c>
      <c r="BM389" s="149">
        <v>71.189189189189193</v>
      </c>
      <c r="BN389" s="141">
        <f t="shared" si="111"/>
        <v>0</v>
      </c>
      <c r="BO389" s="141">
        <f t="shared" si="112"/>
        <v>0</v>
      </c>
      <c r="BP389" s="145">
        <f t="shared" si="113"/>
        <v>0</v>
      </c>
      <c r="BQ389" s="141">
        <f t="shared" si="114"/>
        <v>0</v>
      </c>
      <c r="BR389" s="145">
        <f t="shared" si="115"/>
        <v>0</v>
      </c>
      <c r="BS389" s="146">
        <f t="shared" si="109"/>
        <v>0</v>
      </c>
    </row>
    <row r="390" spans="25:71" x14ac:dyDescent="0.2">
      <c r="Y390" s="154"/>
      <c r="AA390" s="137"/>
      <c r="AB390" s="137"/>
      <c r="AC390" s="137"/>
      <c r="AD390" s="142"/>
      <c r="AE390" s="143">
        <v>145</v>
      </c>
      <c r="AF390" s="143">
        <v>168</v>
      </c>
      <c r="AG390" s="143">
        <v>50</v>
      </c>
      <c r="AH390" s="144" t="s">
        <v>59</v>
      </c>
      <c r="AI390" s="144" t="s">
        <v>60</v>
      </c>
      <c r="AJ390" s="143">
        <v>2.2999999999999998</v>
      </c>
      <c r="AK390" s="143">
        <v>-131</v>
      </c>
      <c r="AL390" s="141">
        <f t="shared" si="99"/>
        <v>0</v>
      </c>
      <c r="AM390" s="141">
        <f t="shared" si="116"/>
        <v>0</v>
      </c>
      <c r="AN390" s="145">
        <f t="shared" si="100"/>
        <v>0</v>
      </c>
      <c r="AO390" s="141">
        <f t="shared" si="101"/>
        <v>0</v>
      </c>
      <c r="AP390" s="145">
        <f t="shared" si="102"/>
        <v>0</v>
      </c>
      <c r="AQ390" s="146">
        <f t="shared" si="103"/>
        <v>0</v>
      </c>
      <c r="AR390" s="146"/>
      <c r="AS390" s="143"/>
      <c r="AT390" s="150">
        <v>106</v>
      </c>
      <c r="AU390" s="143">
        <v>152</v>
      </c>
      <c r="AV390" s="147">
        <v>450</v>
      </c>
      <c r="AW390" s="147" t="s">
        <v>59</v>
      </c>
      <c r="AX390" s="148">
        <v>2.0909090909090908</v>
      </c>
      <c r="AY390" s="149">
        <v>-6.9090909090909065</v>
      </c>
      <c r="AZ390" s="141">
        <f t="shared" si="104"/>
        <v>0</v>
      </c>
      <c r="BA390" s="141">
        <f t="shared" si="110"/>
        <v>0</v>
      </c>
      <c r="BB390" s="145">
        <f t="shared" si="105"/>
        <v>0</v>
      </c>
      <c r="BC390" s="141">
        <f t="shared" si="106"/>
        <v>0</v>
      </c>
      <c r="BD390" s="145">
        <f t="shared" si="107"/>
        <v>0</v>
      </c>
      <c r="BE390" s="146">
        <f t="shared" si="108"/>
        <v>0</v>
      </c>
      <c r="BF390" s="146"/>
      <c r="BG390" s="146"/>
      <c r="BH390" s="141">
        <v>148</v>
      </c>
      <c r="BI390" s="143">
        <v>199</v>
      </c>
      <c r="BJ390" s="141">
        <v>450</v>
      </c>
      <c r="BK390" s="141" t="s">
        <v>59</v>
      </c>
      <c r="BL390" s="148">
        <v>1.8888888888888888</v>
      </c>
      <c r="BM390" s="149">
        <v>38.444444444444443</v>
      </c>
      <c r="BN390" s="141">
        <f t="shared" si="111"/>
        <v>0</v>
      </c>
      <c r="BO390" s="141">
        <f t="shared" si="112"/>
        <v>0</v>
      </c>
      <c r="BP390" s="145">
        <f t="shared" si="113"/>
        <v>0</v>
      </c>
      <c r="BQ390" s="141">
        <f t="shared" si="114"/>
        <v>0</v>
      </c>
      <c r="BR390" s="145">
        <f t="shared" si="115"/>
        <v>0</v>
      </c>
      <c r="BS390" s="146">
        <f t="shared" si="109"/>
        <v>0</v>
      </c>
    </row>
    <row r="391" spans="25:71" x14ac:dyDescent="0.2">
      <c r="Y391" s="154"/>
      <c r="AA391" s="137"/>
      <c r="AB391" s="137"/>
      <c r="AC391" s="137"/>
      <c r="AD391" s="142"/>
      <c r="AE391" s="143">
        <v>168</v>
      </c>
      <c r="AF391" s="143">
        <v>197</v>
      </c>
      <c r="AG391" s="143">
        <v>50</v>
      </c>
      <c r="AH391" s="144" t="s">
        <v>59</v>
      </c>
      <c r="AI391" s="144" t="s">
        <v>60</v>
      </c>
      <c r="AJ391" s="143">
        <v>2.9</v>
      </c>
      <c r="AK391" s="143">
        <v>-209</v>
      </c>
      <c r="AL391" s="141">
        <f t="shared" si="99"/>
        <v>0</v>
      </c>
      <c r="AM391" s="141">
        <f t="shared" si="116"/>
        <v>0</v>
      </c>
      <c r="AN391" s="145">
        <f t="shared" si="100"/>
        <v>0</v>
      </c>
      <c r="AO391" s="141">
        <f t="shared" si="101"/>
        <v>0</v>
      </c>
      <c r="AP391" s="145">
        <f t="shared" si="102"/>
        <v>0</v>
      </c>
      <c r="AQ391" s="146">
        <f t="shared" si="103"/>
        <v>0</v>
      </c>
      <c r="AR391" s="146"/>
      <c r="AS391" s="143"/>
      <c r="AT391" s="150">
        <v>152</v>
      </c>
      <c r="AU391" s="143">
        <v>196</v>
      </c>
      <c r="AV391" s="147">
        <v>450</v>
      </c>
      <c r="AW391" s="147" t="s">
        <v>59</v>
      </c>
      <c r="AX391" s="148">
        <v>2.5882352941176472</v>
      </c>
      <c r="AY391" s="149">
        <v>-44.705882352941188</v>
      </c>
      <c r="AZ391" s="141">
        <f t="shared" si="104"/>
        <v>0</v>
      </c>
      <c r="BA391" s="141">
        <f t="shared" si="110"/>
        <v>0</v>
      </c>
      <c r="BB391" s="145">
        <f t="shared" si="105"/>
        <v>0</v>
      </c>
      <c r="BC391" s="141">
        <f t="shared" si="106"/>
        <v>0</v>
      </c>
      <c r="BD391" s="145">
        <f t="shared" si="107"/>
        <v>0</v>
      </c>
      <c r="BE391" s="146">
        <f t="shared" si="108"/>
        <v>0</v>
      </c>
      <c r="BF391" s="146"/>
      <c r="BG391" s="146"/>
      <c r="BH391" s="141">
        <v>199</v>
      </c>
      <c r="BI391" s="143">
        <v>262</v>
      </c>
      <c r="BJ391" s="141">
        <v>450</v>
      </c>
      <c r="BK391" s="141" t="s">
        <v>59</v>
      </c>
      <c r="BL391" s="148">
        <v>3.7058823529411766</v>
      </c>
      <c r="BM391" s="149">
        <v>-116</v>
      </c>
      <c r="BN391" s="141">
        <f t="shared" si="111"/>
        <v>0</v>
      </c>
      <c r="BO391" s="141">
        <f t="shared" si="112"/>
        <v>0</v>
      </c>
      <c r="BP391" s="145">
        <f t="shared" si="113"/>
        <v>0</v>
      </c>
      <c r="BQ391" s="141">
        <f t="shared" si="114"/>
        <v>0</v>
      </c>
      <c r="BR391" s="145">
        <f t="shared" si="115"/>
        <v>0</v>
      </c>
      <c r="BS391" s="146">
        <f t="shared" si="109"/>
        <v>0</v>
      </c>
    </row>
    <row r="392" spans="25:71" x14ac:dyDescent="0.2">
      <c r="Y392" s="154"/>
      <c r="AA392" s="137"/>
      <c r="AB392" s="137"/>
      <c r="AC392" s="137"/>
      <c r="AD392" s="142"/>
      <c r="AE392" s="143">
        <v>197</v>
      </c>
      <c r="AF392" s="143">
        <v>262</v>
      </c>
      <c r="AG392" s="143">
        <v>50</v>
      </c>
      <c r="AH392" s="144" t="s">
        <v>59</v>
      </c>
      <c r="AI392" s="144" t="s">
        <v>60</v>
      </c>
      <c r="AJ392" s="143">
        <v>2.2599999999999998</v>
      </c>
      <c r="AK392" s="143">
        <v>-119.4</v>
      </c>
      <c r="AL392" s="141">
        <f t="shared" si="99"/>
        <v>0</v>
      </c>
      <c r="AM392" s="141">
        <f t="shared" si="116"/>
        <v>0</v>
      </c>
      <c r="AN392" s="145">
        <f t="shared" si="100"/>
        <v>0</v>
      </c>
      <c r="AO392" s="141">
        <f t="shared" si="101"/>
        <v>0</v>
      </c>
      <c r="AP392" s="145">
        <f t="shared" si="102"/>
        <v>0</v>
      </c>
      <c r="AQ392" s="146">
        <f t="shared" si="103"/>
        <v>0</v>
      </c>
      <c r="AR392" s="146"/>
      <c r="AS392" s="143"/>
      <c r="AT392" s="150">
        <v>196</v>
      </c>
      <c r="AU392" s="143">
        <v>262</v>
      </c>
      <c r="AV392" s="147">
        <v>450</v>
      </c>
      <c r="AW392" s="147" t="s">
        <v>59</v>
      </c>
      <c r="AX392" s="148">
        <v>2.9125728559533726</v>
      </c>
      <c r="AY392" s="149">
        <v>-74.869275603663652</v>
      </c>
      <c r="AZ392" s="141">
        <f t="shared" si="104"/>
        <v>0</v>
      </c>
      <c r="BA392" s="141">
        <f t="shared" si="110"/>
        <v>0</v>
      </c>
      <c r="BB392" s="145">
        <f t="shared" si="105"/>
        <v>0</v>
      </c>
      <c r="BC392" s="141">
        <f t="shared" si="106"/>
        <v>0</v>
      </c>
      <c r="BD392" s="145">
        <f t="shared" si="107"/>
        <v>0</v>
      </c>
      <c r="BE392" s="146">
        <f t="shared" si="108"/>
        <v>0</v>
      </c>
      <c r="BF392" s="146"/>
      <c r="BG392" s="146"/>
      <c r="BH392" s="141">
        <v>105</v>
      </c>
      <c r="BI392" s="143">
        <v>149</v>
      </c>
      <c r="BJ392" s="141">
        <v>500</v>
      </c>
      <c r="BK392" s="141" t="s">
        <v>59</v>
      </c>
      <c r="BL392" s="148">
        <v>1.6333333333333333</v>
      </c>
      <c r="BM392" s="149">
        <v>75.5</v>
      </c>
      <c r="BN392" s="141">
        <f t="shared" si="111"/>
        <v>0</v>
      </c>
      <c r="BO392" s="141">
        <f t="shared" si="112"/>
        <v>0</v>
      </c>
      <c r="BP392" s="145">
        <f t="shared" si="113"/>
        <v>0</v>
      </c>
      <c r="BQ392" s="141">
        <f t="shared" si="114"/>
        <v>0</v>
      </c>
      <c r="BR392" s="145">
        <f t="shared" si="115"/>
        <v>0</v>
      </c>
      <c r="BS392" s="146">
        <f t="shared" si="109"/>
        <v>0</v>
      </c>
    </row>
    <row r="393" spans="25:71" x14ac:dyDescent="0.2">
      <c r="Y393" s="154"/>
      <c r="AA393" s="137"/>
      <c r="AB393" s="137"/>
      <c r="AC393" s="137"/>
      <c r="AD393" s="142"/>
      <c r="AE393" s="143">
        <v>50</v>
      </c>
      <c r="AF393" s="143">
        <v>72</v>
      </c>
      <c r="AG393" s="143">
        <v>100</v>
      </c>
      <c r="AH393" s="144" t="s">
        <v>59</v>
      </c>
      <c r="AI393" s="144" t="s">
        <v>60</v>
      </c>
      <c r="AJ393" s="143">
        <v>1.1000000000000001</v>
      </c>
      <c r="AK393" s="143">
        <v>0.5</v>
      </c>
      <c r="AL393" s="141">
        <f t="shared" si="99"/>
        <v>0</v>
      </c>
      <c r="AM393" s="141">
        <f t="shared" si="116"/>
        <v>0</v>
      </c>
      <c r="AN393" s="145">
        <f t="shared" si="100"/>
        <v>0</v>
      </c>
      <c r="AO393" s="141">
        <f t="shared" si="101"/>
        <v>0</v>
      </c>
      <c r="AP393" s="145">
        <f t="shared" si="102"/>
        <v>0</v>
      </c>
      <c r="AQ393" s="146">
        <f t="shared" si="103"/>
        <v>0</v>
      </c>
      <c r="AR393" s="146"/>
      <c r="AS393" s="143"/>
      <c r="AT393" s="150">
        <v>99</v>
      </c>
      <c r="AU393" s="143">
        <v>148</v>
      </c>
      <c r="AV393" s="147">
        <v>500</v>
      </c>
      <c r="AW393" s="147" t="s">
        <v>59</v>
      </c>
      <c r="AX393" s="148">
        <v>2.1363636363636362</v>
      </c>
      <c r="AY393" s="149">
        <v>2.7272727272727337</v>
      </c>
      <c r="AZ393" s="141">
        <f t="shared" si="104"/>
        <v>0</v>
      </c>
      <c r="BA393" s="141">
        <f t="shared" si="110"/>
        <v>0</v>
      </c>
      <c r="BB393" s="145">
        <f t="shared" si="105"/>
        <v>0</v>
      </c>
      <c r="BC393" s="141">
        <f t="shared" si="106"/>
        <v>0</v>
      </c>
      <c r="BD393" s="145">
        <f t="shared" si="107"/>
        <v>0</v>
      </c>
      <c r="BE393" s="146">
        <f t="shared" si="108"/>
        <v>0</v>
      </c>
      <c r="BF393" s="146"/>
      <c r="BG393" s="146"/>
      <c r="BH393" s="141">
        <v>149</v>
      </c>
      <c r="BI393" s="143">
        <v>202</v>
      </c>
      <c r="BJ393" s="141">
        <v>500</v>
      </c>
      <c r="BK393" s="141" t="s">
        <v>59</v>
      </c>
      <c r="BL393" s="148">
        <v>1.8928571428571428</v>
      </c>
      <c r="BM393" s="149">
        <v>63.821428571428569</v>
      </c>
      <c r="BN393" s="141">
        <f t="shared" si="111"/>
        <v>0</v>
      </c>
      <c r="BO393" s="141">
        <f t="shared" si="112"/>
        <v>0</v>
      </c>
      <c r="BP393" s="145">
        <f t="shared" si="113"/>
        <v>0</v>
      </c>
      <c r="BQ393" s="141">
        <f t="shared" si="114"/>
        <v>0</v>
      </c>
      <c r="BR393" s="145">
        <f t="shared" si="115"/>
        <v>0</v>
      </c>
      <c r="BS393" s="146">
        <f t="shared" si="109"/>
        <v>0</v>
      </c>
    </row>
    <row r="394" spans="25:71" x14ac:dyDescent="0.2">
      <c r="Y394" s="154"/>
      <c r="AA394" s="137"/>
      <c r="AB394" s="137"/>
      <c r="AC394" s="137"/>
      <c r="AD394" s="142"/>
      <c r="AE394" s="143">
        <v>72</v>
      </c>
      <c r="AF394" s="143">
        <v>95</v>
      </c>
      <c r="AG394" s="143">
        <v>100</v>
      </c>
      <c r="AH394" s="144" t="s">
        <v>59</v>
      </c>
      <c r="AI394" s="144" t="s">
        <v>60</v>
      </c>
      <c r="AJ394" s="143">
        <v>1.095</v>
      </c>
      <c r="AK394" s="143">
        <v>0.80600000000000005</v>
      </c>
      <c r="AL394" s="141">
        <f t="shared" si="99"/>
        <v>0</v>
      </c>
      <c r="AM394" s="141">
        <f t="shared" si="116"/>
        <v>0</v>
      </c>
      <c r="AN394" s="145">
        <f t="shared" si="100"/>
        <v>0</v>
      </c>
      <c r="AO394" s="141">
        <f t="shared" si="101"/>
        <v>0</v>
      </c>
      <c r="AP394" s="145">
        <f t="shared" si="102"/>
        <v>0</v>
      </c>
      <c r="AQ394" s="146">
        <f t="shared" si="103"/>
        <v>0</v>
      </c>
      <c r="AR394" s="146"/>
      <c r="AS394" s="143"/>
      <c r="AT394" s="150">
        <v>148</v>
      </c>
      <c r="AU394" s="143">
        <v>201</v>
      </c>
      <c r="AV394" s="147">
        <v>500</v>
      </c>
      <c r="AW394" s="147" t="s">
        <v>59</v>
      </c>
      <c r="AX394" s="148">
        <v>2.7894736842105261</v>
      </c>
      <c r="AY394" s="149">
        <v>-41.68421052631578</v>
      </c>
      <c r="AZ394" s="141">
        <f t="shared" si="104"/>
        <v>0</v>
      </c>
      <c r="BA394" s="141">
        <f t="shared" si="110"/>
        <v>0</v>
      </c>
      <c r="BB394" s="145">
        <f t="shared" si="105"/>
        <v>0</v>
      </c>
      <c r="BC394" s="141">
        <f t="shared" si="106"/>
        <v>0</v>
      </c>
      <c r="BD394" s="145">
        <f t="shared" si="107"/>
        <v>0</v>
      </c>
      <c r="BE394" s="146">
        <f t="shared" si="108"/>
        <v>0</v>
      </c>
      <c r="BF394" s="146"/>
      <c r="BG394" s="146"/>
      <c r="BH394" s="141">
        <v>202</v>
      </c>
      <c r="BI394" s="143">
        <v>262</v>
      </c>
      <c r="BJ394" s="141">
        <v>500</v>
      </c>
      <c r="BK394" s="141" t="s">
        <v>59</v>
      </c>
      <c r="BL394" s="148">
        <v>3</v>
      </c>
      <c r="BM394" s="149">
        <v>-17</v>
      </c>
      <c r="BN394" s="141">
        <f t="shared" si="111"/>
        <v>0</v>
      </c>
      <c r="BO394" s="141">
        <f t="shared" si="112"/>
        <v>0</v>
      </c>
      <c r="BP394" s="145">
        <f t="shared" si="113"/>
        <v>0</v>
      </c>
      <c r="BQ394" s="141">
        <f t="shared" si="114"/>
        <v>0</v>
      </c>
      <c r="BR394" s="145">
        <f t="shared" si="115"/>
        <v>0</v>
      </c>
      <c r="BS394" s="146">
        <f t="shared" si="109"/>
        <v>0</v>
      </c>
    </row>
    <row r="395" spans="25:71" x14ac:dyDescent="0.2">
      <c r="Y395" s="154"/>
      <c r="AA395" s="137"/>
      <c r="AB395" s="137"/>
      <c r="AC395" s="137"/>
      <c r="AD395" s="142"/>
      <c r="AE395" s="143">
        <v>95</v>
      </c>
      <c r="AF395" s="143">
        <v>112</v>
      </c>
      <c r="AG395" s="143">
        <v>100</v>
      </c>
      <c r="AH395" s="144" t="s">
        <v>59</v>
      </c>
      <c r="AI395" s="144" t="s">
        <v>60</v>
      </c>
      <c r="AJ395" s="143">
        <v>1.5449999999999999</v>
      </c>
      <c r="AK395" s="143">
        <v>-37.908999999999999</v>
      </c>
      <c r="AL395" s="141">
        <f t="shared" si="99"/>
        <v>0</v>
      </c>
      <c r="AM395" s="141">
        <f t="shared" si="116"/>
        <v>0</v>
      </c>
      <c r="AN395" s="145">
        <f t="shared" si="100"/>
        <v>0</v>
      </c>
      <c r="AO395" s="141">
        <f t="shared" si="101"/>
        <v>0</v>
      </c>
      <c r="AP395" s="145">
        <f t="shared" si="102"/>
        <v>0</v>
      </c>
      <c r="AQ395" s="146">
        <f t="shared" si="103"/>
        <v>0</v>
      </c>
      <c r="AR395" s="146"/>
      <c r="AS395" s="143"/>
      <c r="AT395" s="150">
        <v>201</v>
      </c>
      <c r="AU395" s="143">
        <v>262</v>
      </c>
      <c r="AV395" s="147">
        <v>500</v>
      </c>
      <c r="AW395" s="147" t="s">
        <v>59</v>
      </c>
      <c r="AX395" s="148">
        <v>2.7885714285714287</v>
      </c>
      <c r="AY395" s="149">
        <v>-41.605714285714299</v>
      </c>
      <c r="AZ395" s="141">
        <f t="shared" si="104"/>
        <v>0</v>
      </c>
      <c r="BA395" s="141">
        <f t="shared" si="110"/>
        <v>0</v>
      </c>
      <c r="BB395" s="145">
        <f t="shared" si="105"/>
        <v>0</v>
      </c>
      <c r="BC395" s="141">
        <f t="shared" si="106"/>
        <v>0</v>
      </c>
      <c r="BD395" s="145">
        <f t="shared" si="107"/>
        <v>0</v>
      </c>
      <c r="BE395" s="146">
        <f t="shared" si="108"/>
        <v>0</v>
      </c>
      <c r="BF395" s="146"/>
      <c r="BG395" s="146"/>
      <c r="BH395" s="141">
        <v>49</v>
      </c>
      <c r="BI395" s="143">
        <v>100</v>
      </c>
      <c r="BJ395" s="141">
        <v>50</v>
      </c>
      <c r="BK395" s="141" t="s">
        <v>61</v>
      </c>
      <c r="BL395" s="148">
        <v>0.99009900990099009</v>
      </c>
      <c r="BM395" s="149">
        <v>0.49504950495049371</v>
      </c>
      <c r="BN395" s="141">
        <f t="shared" si="111"/>
        <v>0</v>
      </c>
      <c r="BO395" s="141">
        <f t="shared" si="112"/>
        <v>0</v>
      </c>
      <c r="BP395" s="145">
        <f t="shared" si="113"/>
        <v>0</v>
      </c>
      <c r="BQ395" s="141">
        <f t="shared" si="114"/>
        <v>0</v>
      </c>
      <c r="BR395" s="145">
        <f t="shared" si="115"/>
        <v>0</v>
      </c>
      <c r="BS395" s="146">
        <f t="shared" si="109"/>
        <v>0</v>
      </c>
    </row>
    <row r="396" spans="25:71" x14ac:dyDescent="0.2">
      <c r="Y396" s="154"/>
      <c r="AA396" s="137"/>
      <c r="AB396" s="137"/>
      <c r="AC396" s="137"/>
      <c r="AD396" s="142"/>
      <c r="AE396" s="143">
        <v>112</v>
      </c>
      <c r="AF396" s="143">
        <v>158</v>
      </c>
      <c r="AG396" s="143">
        <v>100</v>
      </c>
      <c r="AH396" s="144" t="s">
        <v>59</v>
      </c>
      <c r="AI396" s="144" t="s">
        <v>60</v>
      </c>
      <c r="AJ396" s="143">
        <v>2</v>
      </c>
      <c r="AK396" s="143">
        <v>-82</v>
      </c>
      <c r="AL396" s="141">
        <f t="shared" si="99"/>
        <v>0</v>
      </c>
      <c r="AM396" s="141">
        <f t="shared" si="116"/>
        <v>0</v>
      </c>
      <c r="AN396" s="145">
        <f t="shared" si="100"/>
        <v>0</v>
      </c>
      <c r="AO396" s="141">
        <f t="shared" si="101"/>
        <v>0</v>
      </c>
      <c r="AP396" s="145">
        <f t="shared" si="102"/>
        <v>0</v>
      </c>
      <c r="AQ396" s="146">
        <f t="shared" si="103"/>
        <v>0</v>
      </c>
      <c r="AR396" s="146"/>
      <c r="AS396" s="143"/>
      <c r="AT396" s="147">
        <v>49</v>
      </c>
      <c r="AU396" s="143">
        <v>100</v>
      </c>
      <c r="AV396" s="147">
        <v>50</v>
      </c>
      <c r="AW396" s="147" t="s">
        <v>61</v>
      </c>
      <c r="AX396" s="148">
        <v>1.02</v>
      </c>
      <c r="AY396" s="149">
        <v>-0.98000000000000398</v>
      </c>
      <c r="AZ396" s="141">
        <f t="shared" si="104"/>
        <v>0</v>
      </c>
      <c r="BA396" s="141">
        <f t="shared" si="110"/>
        <v>0</v>
      </c>
      <c r="BB396" s="145">
        <f t="shared" si="105"/>
        <v>0</v>
      </c>
      <c r="BC396" s="141">
        <f t="shared" si="106"/>
        <v>0</v>
      </c>
      <c r="BD396" s="145">
        <f t="shared" si="107"/>
        <v>0</v>
      </c>
      <c r="BE396" s="146">
        <f t="shared" si="108"/>
        <v>0</v>
      </c>
      <c r="BF396" s="146"/>
      <c r="BG396" s="146"/>
      <c r="BH396" s="141">
        <v>100</v>
      </c>
      <c r="BI396" s="143">
        <v>150</v>
      </c>
      <c r="BJ396" s="141">
        <v>50</v>
      </c>
      <c r="BK396" s="141" t="s">
        <v>61</v>
      </c>
      <c r="BL396" s="148">
        <v>1.4492753623188406</v>
      </c>
      <c r="BM396" s="149">
        <v>-45.65217391304347</v>
      </c>
      <c r="BN396" s="141">
        <f t="shared" si="111"/>
        <v>0</v>
      </c>
      <c r="BO396" s="141">
        <f t="shared" si="112"/>
        <v>0</v>
      </c>
      <c r="BP396" s="145">
        <f t="shared" si="113"/>
        <v>0</v>
      </c>
      <c r="BQ396" s="141">
        <f t="shared" si="114"/>
        <v>0</v>
      </c>
      <c r="BR396" s="145">
        <f t="shared" si="115"/>
        <v>0</v>
      </c>
      <c r="BS396" s="146">
        <f t="shared" si="109"/>
        <v>0</v>
      </c>
    </row>
    <row r="397" spans="25:71" x14ac:dyDescent="0.2">
      <c r="Y397" s="154"/>
      <c r="AA397" s="137"/>
      <c r="AB397" s="137"/>
      <c r="AC397" s="137"/>
      <c r="AD397" s="142"/>
      <c r="AE397" s="143">
        <v>158</v>
      </c>
      <c r="AF397" s="143">
        <v>180</v>
      </c>
      <c r="AG397" s="143">
        <v>100</v>
      </c>
      <c r="AH397" s="144" t="s">
        <v>59</v>
      </c>
      <c r="AI397" s="144" t="s">
        <v>60</v>
      </c>
      <c r="AJ397" s="143">
        <v>2.2000000000000002</v>
      </c>
      <c r="AK397" s="143">
        <v>-106</v>
      </c>
      <c r="AL397" s="141">
        <f t="shared" si="99"/>
        <v>0</v>
      </c>
      <c r="AM397" s="141">
        <f t="shared" si="116"/>
        <v>0</v>
      </c>
      <c r="AN397" s="145">
        <f t="shared" si="100"/>
        <v>0</v>
      </c>
      <c r="AO397" s="141">
        <f t="shared" si="101"/>
        <v>0</v>
      </c>
      <c r="AP397" s="145">
        <f t="shared" si="102"/>
        <v>0</v>
      </c>
      <c r="AQ397" s="146">
        <f t="shared" si="103"/>
        <v>0</v>
      </c>
      <c r="AR397" s="146"/>
      <c r="AS397" s="143"/>
      <c r="AT397" s="150">
        <v>100</v>
      </c>
      <c r="AU397" s="143">
        <v>145</v>
      </c>
      <c r="AV397" s="147">
        <v>50</v>
      </c>
      <c r="AW397" s="147" t="s">
        <v>61</v>
      </c>
      <c r="AX397" s="148">
        <v>1.2857142857142858</v>
      </c>
      <c r="AY397" s="149">
        <v>-27.285714285714292</v>
      </c>
      <c r="AZ397" s="141">
        <f t="shared" si="104"/>
        <v>0</v>
      </c>
      <c r="BA397" s="141">
        <f t="shared" si="110"/>
        <v>0</v>
      </c>
      <c r="BB397" s="145">
        <f t="shared" si="105"/>
        <v>0</v>
      </c>
      <c r="BC397" s="141">
        <f t="shared" si="106"/>
        <v>0</v>
      </c>
      <c r="BD397" s="145">
        <f t="shared" si="107"/>
        <v>0</v>
      </c>
      <c r="BE397" s="146">
        <f t="shared" si="108"/>
        <v>0</v>
      </c>
      <c r="BF397" s="146"/>
      <c r="BG397" s="146"/>
      <c r="BH397" s="141">
        <v>150</v>
      </c>
      <c r="BI397" s="143">
        <v>200</v>
      </c>
      <c r="BJ397" s="141">
        <v>50</v>
      </c>
      <c r="BK397" s="141" t="s">
        <v>61</v>
      </c>
      <c r="BL397" s="148">
        <v>2.3809523809523809</v>
      </c>
      <c r="BM397" s="149">
        <v>-171.42857142857144</v>
      </c>
      <c r="BN397" s="141">
        <f t="shared" si="111"/>
        <v>0</v>
      </c>
      <c r="BO397" s="141">
        <f t="shared" si="112"/>
        <v>0</v>
      </c>
      <c r="BP397" s="145">
        <f t="shared" si="113"/>
        <v>0</v>
      </c>
      <c r="BQ397" s="141">
        <f t="shared" si="114"/>
        <v>0</v>
      </c>
      <c r="BR397" s="145">
        <f t="shared" si="115"/>
        <v>0</v>
      </c>
      <c r="BS397" s="146">
        <f t="shared" si="109"/>
        <v>0</v>
      </c>
    </row>
    <row r="398" spans="25:71" x14ac:dyDescent="0.2">
      <c r="Y398" s="154"/>
      <c r="AA398" s="137"/>
      <c r="AB398" s="137"/>
      <c r="AC398" s="137"/>
      <c r="AD398" s="142"/>
      <c r="AE398" s="143">
        <v>180</v>
      </c>
      <c r="AF398" s="143">
        <v>262</v>
      </c>
      <c r="AG398" s="143">
        <v>100</v>
      </c>
      <c r="AH398" s="144" t="s">
        <v>59</v>
      </c>
      <c r="AI398" s="144" t="s">
        <v>60</v>
      </c>
      <c r="AJ398" s="143">
        <v>2.4849999999999999</v>
      </c>
      <c r="AK398" s="143">
        <v>-143.03</v>
      </c>
      <c r="AL398" s="141">
        <f t="shared" si="99"/>
        <v>0</v>
      </c>
      <c r="AM398" s="141">
        <f t="shared" si="116"/>
        <v>0</v>
      </c>
      <c r="AN398" s="145">
        <f t="shared" si="100"/>
        <v>0</v>
      </c>
      <c r="AO398" s="141">
        <f t="shared" si="101"/>
        <v>0</v>
      </c>
      <c r="AP398" s="145">
        <f t="shared" si="102"/>
        <v>0</v>
      </c>
      <c r="AQ398" s="146">
        <f t="shared" si="103"/>
        <v>0</v>
      </c>
      <c r="AR398" s="146"/>
      <c r="AS398" s="143"/>
      <c r="AT398" s="150">
        <v>145</v>
      </c>
      <c r="AU398" s="143">
        <v>200</v>
      </c>
      <c r="AV398" s="147">
        <v>50</v>
      </c>
      <c r="AW398" s="147" t="s">
        <v>61</v>
      </c>
      <c r="AX398" s="148">
        <v>2.3913043478260869</v>
      </c>
      <c r="AY398" s="149">
        <v>-175.43478260869563</v>
      </c>
      <c r="AZ398" s="141">
        <f t="shared" si="104"/>
        <v>0</v>
      </c>
      <c r="BA398" s="141">
        <f t="shared" si="110"/>
        <v>0</v>
      </c>
      <c r="BB398" s="145">
        <f t="shared" si="105"/>
        <v>0</v>
      </c>
      <c r="BC398" s="141">
        <f t="shared" si="106"/>
        <v>0</v>
      </c>
      <c r="BD398" s="145">
        <f t="shared" si="107"/>
        <v>0</v>
      </c>
      <c r="BE398" s="146">
        <f t="shared" si="108"/>
        <v>0</v>
      </c>
      <c r="BF398" s="146"/>
      <c r="BG398" s="146"/>
      <c r="BH398" s="141">
        <v>49</v>
      </c>
      <c r="BI398" s="143">
        <v>100</v>
      </c>
      <c r="BJ398" s="141">
        <v>100</v>
      </c>
      <c r="BK398" s="141" t="s">
        <v>61</v>
      </c>
      <c r="BL398" s="148">
        <v>1.075268817204301</v>
      </c>
      <c r="BM398" s="149">
        <v>-3.7634408602150486</v>
      </c>
      <c r="BN398" s="141">
        <f t="shared" si="111"/>
        <v>0</v>
      </c>
      <c r="BO398" s="141">
        <f t="shared" si="112"/>
        <v>0</v>
      </c>
      <c r="BP398" s="145">
        <f t="shared" si="113"/>
        <v>0</v>
      </c>
      <c r="BQ398" s="141">
        <f t="shared" si="114"/>
        <v>0</v>
      </c>
      <c r="BR398" s="145">
        <f t="shared" si="115"/>
        <v>0</v>
      </c>
      <c r="BS398" s="146">
        <f t="shared" si="109"/>
        <v>0</v>
      </c>
    </row>
    <row r="399" spans="25:71" x14ac:dyDescent="0.2">
      <c r="Y399" s="154"/>
      <c r="AA399" s="137"/>
      <c r="AB399" s="137"/>
      <c r="AC399" s="137"/>
      <c r="AD399" s="142"/>
      <c r="AE399" s="143">
        <v>50</v>
      </c>
      <c r="AF399" s="143">
        <v>76</v>
      </c>
      <c r="AG399" s="143">
        <v>150</v>
      </c>
      <c r="AH399" s="144" t="s">
        <v>59</v>
      </c>
      <c r="AI399" s="144" t="s">
        <v>60</v>
      </c>
      <c r="AJ399" s="143">
        <v>1.04</v>
      </c>
      <c r="AK399" s="143">
        <v>8.4</v>
      </c>
      <c r="AL399" s="141">
        <f t="shared" si="99"/>
        <v>0</v>
      </c>
      <c r="AM399" s="141">
        <f t="shared" si="116"/>
        <v>0</v>
      </c>
      <c r="AN399" s="145">
        <f t="shared" si="100"/>
        <v>0</v>
      </c>
      <c r="AO399" s="141">
        <f t="shared" si="101"/>
        <v>0</v>
      </c>
      <c r="AP399" s="145">
        <f t="shared" si="102"/>
        <v>0</v>
      </c>
      <c r="AQ399" s="146">
        <f t="shared" si="103"/>
        <v>0</v>
      </c>
      <c r="AR399" s="146"/>
      <c r="AS399" s="143"/>
      <c r="AT399" s="147">
        <v>49</v>
      </c>
      <c r="AU399" s="143">
        <v>100</v>
      </c>
      <c r="AV399" s="147">
        <v>100</v>
      </c>
      <c r="AW399" s="147" t="s">
        <v>61</v>
      </c>
      <c r="AX399" s="148">
        <v>1.0851063829787233</v>
      </c>
      <c r="AY399" s="149">
        <v>-4.1702127659574444</v>
      </c>
      <c r="AZ399" s="141">
        <f t="shared" si="104"/>
        <v>0</v>
      </c>
      <c r="BA399" s="141">
        <f t="shared" si="110"/>
        <v>0</v>
      </c>
      <c r="BB399" s="145">
        <f t="shared" si="105"/>
        <v>0</v>
      </c>
      <c r="BC399" s="141">
        <f t="shared" si="106"/>
        <v>0</v>
      </c>
      <c r="BD399" s="145">
        <f t="shared" si="107"/>
        <v>0</v>
      </c>
      <c r="BE399" s="146">
        <f t="shared" si="108"/>
        <v>0</v>
      </c>
      <c r="BF399" s="146"/>
      <c r="BG399" s="146"/>
      <c r="BH399" s="141">
        <v>100</v>
      </c>
      <c r="BI399" s="143">
        <v>150</v>
      </c>
      <c r="BJ399" s="141">
        <v>100</v>
      </c>
      <c r="BK399" s="141" t="s">
        <v>61</v>
      </c>
      <c r="BL399" s="148">
        <v>1.6949152542372881</v>
      </c>
      <c r="BM399" s="149">
        <v>-63.559322033898297</v>
      </c>
      <c r="BN399" s="141">
        <f t="shared" si="111"/>
        <v>0</v>
      </c>
      <c r="BO399" s="141">
        <f t="shared" si="112"/>
        <v>0</v>
      </c>
      <c r="BP399" s="145">
        <f t="shared" si="113"/>
        <v>0</v>
      </c>
      <c r="BQ399" s="141">
        <f t="shared" si="114"/>
        <v>0</v>
      </c>
      <c r="BR399" s="145">
        <f t="shared" si="115"/>
        <v>0</v>
      </c>
      <c r="BS399" s="146">
        <f t="shared" si="109"/>
        <v>0</v>
      </c>
    </row>
    <row r="400" spans="25:71" x14ac:dyDescent="0.2">
      <c r="Y400" s="154"/>
      <c r="AA400" s="137"/>
      <c r="AB400" s="137"/>
      <c r="AC400" s="137"/>
      <c r="AD400" s="142"/>
      <c r="AE400" s="143">
        <v>76</v>
      </c>
      <c r="AF400" s="143">
        <v>93</v>
      </c>
      <c r="AG400" s="143">
        <v>150</v>
      </c>
      <c r="AH400" s="144" t="s">
        <v>59</v>
      </c>
      <c r="AI400" s="144" t="s">
        <v>60</v>
      </c>
      <c r="AJ400" s="143">
        <v>1.133</v>
      </c>
      <c r="AK400" s="143">
        <v>2.3330000000000002</v>
      </c>
      <c r="AL400" s="141">
        <f t="shared" si="99"/>
        <v>0</v>
      </c>
      <c r="AM400" s="141">
        <f t="shared" si="116"/>
        <v>0</v>
      </c>
      <c r="AN400" s="145">
        <f t="shared" si="100"/>
        <v>0</v>
      </c>
      <c r="AO400" s="141">
        <f t="shared" si="101"/>
        <v>0</v>
      </c>
      <c r="AP400" s="145">
        <f t="shared" si="102"/>
        <v>0</v>
      </c>
      <c r="AQ400" s="146">
        <f t="shared" si="103"/>
        <v>0</v>
      </c>
      <c r="AR400" s="146"/>
      <c r="AS400" s="143"/>
      <c r="AT400" s="150">
        <v>100</v>
      </c>
      <c r="AU400" s="143">
        <v>149</v>
      </c>
      <c r="AV400" s="147">
        <v>100</v>
      </c>
      <c r="AW400" s="147" t="s">
        <v>61</v>
      </c>
      <c r="AX400" s="148">
        <v>1.2894736842105263</v>
      </c>
      <c r="AY400" s="149">
        <v>-23.78947368421052</v>
      </c>
      <c r="AZ400" s="141">
        <f t="shared" si="104"/>
        <v>0</v>
      </c>
      <c r="BA400" s="141">
        <f t="shared" si="110"/>
        <v>0</v>
      </c>
      <c r="BB400" s="145">
        <f t="shared" si="105"/>
        <v>0</v>
      </c>
      <c r="BC400" s="141">
        <f t="shared" si="106"/>
        <v>0</v>
      </c>
      <c r="BD400" s="145">
        <f t="shared" si="107"/>
        <v>0</v>
      </c>
      <c r="BE400" s="146">
        <f t="shared" si="108"/>
        <v>0</v>
      </c>
      <c r="BF400" s="146"/>
      <c r="BG400" s="146"/>
      <c r="BH400" s="141">
        <v>150</v>
      </c>
      <c r="BI400" s="143">
        <v>200</v>
      </c>
      <c r="BJ400" s="141">
        <v>100</v>
      </c>
      <c r="BK400" s="141" t="s">
        <v>61</v>
      </c>
      <c r="BL400" s="148">
        <v>2.5</v>
      </c>
      <c r="BM400" s="149">
        <v>-165</v>
      </c>
      <c r="BN400" s="141">
        <f t="shared" si="111"/>
        <v>0</v>
      </c>
      <c r="BO400" s="141">
        <f t="shared" si="112"/>
        <v>0</v>
      </c>
      <c r="BP400" s="145">
        <f t="shared" si="113"/>
        <v>0</v>
      </c>
      <c r="BQ400" s="141">
        <f t="shared" si="114"/>
        <v>0</v>
      </c>
      <c r="BR400" s="145">
        <f t="shared" si="115"/>
        <v>0</v>
      </c>
      <c r="BS400" s="146">
        <f t="shared" si="109"/>
        <v>0</v>
      </c>
    </row>
    <row r="401" spans="25:71" x14ac:dyDescent="0.2">
      <c r="Y401" s="154"/>
      <c r="AA401" s="137"/>
      <c r="AB401" s="137"/>
      <c r="AC401" s="137"/>
      <c r="AD401" s="142"/>
      <c r="AE401" s="143">
        <v>93</v>
      </c>
      <c r="AF401" s="143">
        <v>107</v>
      </c>
      <c r="AG401" s="143">
        <v>150</v>
      </c>
      <c r="AH401" s="144" t="s">
        <v>59</v>
      </c>
      <c r="AI401" s="144" t="s">
        <v>60</v>
      </c>
      <c r="AJ401" s="143">
        <v>1.4</v>
      </c>
      <c r="AK401" s="143">
        <v>-19</v>
      </c>
      <c r="AL401" s="141">
        <f t="shared" si="99"/>
        <v>0</v>
      </c>
      <c r="AM401" s="141">
        <f t="shared" si="116"/>
        <v>0</v>
      </c>
      <c r="AN401" s="145">
        <f t="shared" si="100"/>
        <v>0</v>
      </c>
      <c r="AO401" s="141">
        <f t="shared" si="101"/>
        <v>0</v>
      </c>
      <c r="AP401" s="145">
        <f t="shared" si="102"/>
        <v>0</v>
      </c>
      <c r="AQ401" s="146">
        <f t="shared" si="103"/>
        <v>0</v>
      </c>
      <c r="AR401" s="146"/>
      <c r="AS401" s="143"/>
      <c r="AT401" s="150">
        <v>149</v>
      </c>
      <c r="AU401" s="143">
        <v>200</v>
      </c>
      <c r="AV401" s="147">
        <v>100</v>
      </c>
      <c r="AW401" s="147" t="s">
        <v>61</v>
      </c>
      <c r="AX401" s="148">
        <v>2.5499999999999998</v>
      </c>
      <c r="AY401" s="149">
        <v>-192.7</v>
      </c>
      <c r="AZ401" s="141">
        <f t="shared" si="104"/>
        <v>0</v>
      </c>
      <c r="BA401" s="141">
        <f t="shared" si="110"/>
        <v>0</v>
      </c>
      <c r="BB401" s="145">
        <f t="shared" si="105"/>
        <v>0</v>
      </c>
      <c r="BC401" s="141">
        <f t="shared" si="106"/>
        <v>0</v>
      </c>
      <c r="BD401" s="145">
        <f t="shared" si="107"/>
        <v>0</v>
      </c>
      <c r="BE401" s="146">
        <f t="shared" si="108"/>
        <v>0</v>
      </c>
      <c r="BF401" s="146"/>
      <c r="BG401" s="146"/>
      <c r="BH401" s="141">
        <v>49</v>
      </c>
      <c r="BI401" s="143">
        <v>100</v>
      </c>
      <c r="BJ401" s="141">
        <v>150</v>
      </c>
      <c r="BK401" s="141" t="s">
        <v>61</v>
      </c>
      <c r="BL401" s="148">
        <v>1.098901098901099</v>
      </c>
      <c r="BM401" s="149">
        <v>0.5494505494505475</v>
      </c>
      <c r="BN401" s="141">
        <f t="shared" si="111"/>
        <v>0</v>
      </c>
      <c r="BO401" s="141">
        <f t="shared" si="112"/>
        <v>0</v>
      </c>
      <c r="BP401" s="145">
        <f t="shared" si="113"/>
        <v>0</v>
      </c>
      <c r="BQ401" s="141">
        <f t="shared" si="114"/>
        <v>0</v>
      </c>
      <c r="BR401" s="145">
        <f t="shared" si="115"/>
        <v>0</v>
      </c>
      <c r="BS401" s="146">
        <f t="shared" si="109"/>
        <v>0</v>
      </c>
    </row>
    <row r="402" spans="25:71" x14ac:dyDescent="0.2">
      <c r="Y402" s="154"/>
      <c r="AA402" s="137"/>
      <c r="AB402" s="137"/>
      <c r="AC402" s="137"/>
      <c r="AD402" s="142"/>
      <c r="AE402" s="143">
        <v>107</v>
      </c>
      <c r="AF402" s="143">
        <v>128</v>
      </c>
      <c r="AG402" s="143">
        <v>150</v>
      </c>
      <c r="AH402" s="144" t="s">
        <v>59</v>
      </c>
      <c r="AI402" s="144" t="s">
        <v>60</v>
      </c>
      <c r="AJ402" s="143">
        <v>2.1</v>
      </c>
      <c r="AK402" s="143">
        <v>-82</v>
      </c>
      <c r="AL402" s="141">
        <f t="shared" si="99"/>
        <v>0</v>
      </c>
      <c r="AM402" s="141">
        <f t="shared" si="116"/>
        <v>0</v>
      </c>
      <c r="AN402" s="145">
        <f t="shared" si="100"/>
        <v>0</v>
      </c>
      <c r="AO402" s="141">
        <f t="shared" si="101"/>
        <v>0</v>
      </c>
      <c r="AP402" s="145">
        <f t="shared" si="102"/>
        <v>0</v>
      </c>
      <c r="AQ402" s="146">
        <f t="shared" si="103"/>
        <v>0</v>
      </c>
      <c r="AR402" s="146"/>
      <c r="AS402" s="143"/>
      <c r="AT402" s="147">
        <v>49</v>
      </c>
      <c r="AU402" s="143">
        <v>100</v>
      </c>
      <c r="AV402" s="147">
        <v>150</v>
      </c>
      <c r="AW402" s="147" t="s">
        <v>61</v>
      </c>
      <c r="AX402" s="148">
        <v>1.0869565217391304</v>
      </c>
      <c r="AY402" s="149">
        <v>-1.0869565217391255</v>
      </c>
      <c r="AZ402" s="141">
        <f t="shared" si="104"/>
        <v>0</v>
      </c>
      <c r="BA402" s="141">
        <f t="shared" si="110"/>
        <v>0</v>
      </c>
      <c r="BB402" s="145">
        <f t="shared" si="105"/>
        <v>0</v>
      </c>
      <c r="BC402" s="141">
        <f t="shared" si="106"/>
        <v>0</v>
      </c>
      <c r="BD402" s="145">
        <f t="shared" si="107"/>
        <v>0</v>
      </c>
      <c r="BE402" s="146">
        <f t="shared" si="108"/>
        <v>0</v>
      </c>
      <c r="BF402" s="146"/>
      <c r="BG402" s="146"/>
      <c r="BH402" s="141">
        <v>100</v>
      </c>
      <c r="BI402" s="143">
        <v>150</v>
      </c>
      <c r="BJ402" s="141">
        <v>150</v>
      </c>
      <c r="BK402" s="141" t="s">
        <v>61</v>
      </c>
      <c r="BL402" s="148">
        <v>1.8867924528301887</v>
      </c>
      <c r="BM402" s="149">
        <v>-70.754716981132077</v>
      </c>
      <c r="BN402" s="141">
        <f t="shared" si="111"/>
        <v>0</v>
      </c>
      <c r="BO402" s="141">
        <f t="shared" si="112"/>
        <v>0</v>
      </c>
      <c r="BP402" s="145">
        <f t="shared" si="113"/>
        <v>0</v>
      </c>
      <c r="BQ402" s="141">
        <f t="shared" si="114"/>
        <v>0</v>
      </c>
      <c r="BR402" s="145">
        <f t="shared" si="115"/>
        <v>0</v>
      </c>
      <c r="BS402" s="146">
        <f t="shared" si="109"/>
        <v>0</v>
      </c>
    </row>
    <row r="403" spans="25:71" x14ac:dyDescent="0.2">
      <c r="Y403" s="154"/>
      <c r="AA403" s="137"/>
      <c r="AB403" s="137"/>
      <c r="AC403" s="137"/>
      <c r="AD403" s="142"/>
      <c r="AE403" s="143">
        <v>128</v>
      </c>
      <c r="AF403" s="143">
        <v>262</v>
      </c>
      <c r="AG403" s="143">
        <v>150</v>
      </c>
      <c r="AH403" s="144" t="s">
        <v>59</v>
      </c>
      <c r="AI403" s="144" t="s">
        <v>60</v>
      </c>
      <c r="AJ403" s="143">
        <v>2.351</v>
      </c>
      <c r="AK403" s="143">
        <v>-107.09</v>
      </c>
      <c r="AL403" s="141">
        <f t="shared" si="99"/>
        <v>0</v>
      </c>
      <c r="AM403" s="141">
        <f t="shared" si="116"/>
        <v>0</v>
      </c>
      <c r="AN403" s="145">
        <f t="shared" si="100"/>
        <v>0</v>
      </c>
      <c r="AO403" s="141">
        <f t="shared" si="101"/>
        <v>0</v>
      </c>
      <c r="AP403" s="145">
        <f t="shared" si="102"/>
        <v>0</v>
      </c>
      <c r="AQ403" s="146">
        <f t="shared" si="103"/>
        <v>0</v>
      </c>
      <c r="AR403" s="146"/>
      <c r="AS403" s="143"/>
      <c r="AT403" s="150">
        <v>100</v>
      </c>
      <c r="AU403" s="143">
        <v>148</v>
      </c>
      <c r="AV403" s="147">
        <v>150</v>
      </c>
      <c r="AW403" s="147" t="s">
        <v>61</v>
      </c>
      <c r="AX403" s="148">
        <v>1.4545454545454546</v>
      </c>
      <c r="AY403" s="149">
        <v>-35.27272727272728</v>
      </c>
      <c r="AZ403" s="141">
        <f t="shared" si="104"/>
        <v>0</v>
      </c>
      <c r="BA403" s="141">
        <f t="shared" si="110"/>
        <v>0</v>
      </c>
      <c r="BB403" s="145">
        <f t="shared" si="105"/>
        <v>0</v>
      </c>
      <c r="BC403" s="141">
        <f t="shared" si="106"/>
        <v>0</v>
      </c>
      <c r="BD403" s="145">
        <f t="shared" si="107"/>
        <v>0</v>
      </c>
      <c r="BE403" s="146">
        <f t="shared" si="108"/>
        <v>0</v>
      </c>
      <c r="BF403" s="146"/>
      <c r="BG403" s="146"/>
      <c r="BH403" s="141">
        <v>150</v>
      </c>
      <c r="BI403" s="143">
        <v>200</v>
      </c>
      <c r="BJ403" s="141">
        <v>150</v>
      </c>
      <c r="BK403" s="141" t="s">
        <v>61</v>
      </c>
      <c r="BL403" s="148">
        <v>2.5</v>
      </c>
      <c r="BM403" s="149">
        <v>-142.5</v>
      </c>
      <c r="BN403" s="141">
        <f t="shared" si="111"/>
        <v>0</v>
      </c>
      <c r="BO403" s="141">
        <f t="shared" si="112"/>
        <v>0</v>
      </c>
      <c r="BP403" s="145">
        <f t="shared" si="113"/>
        <v>0</v>
      </c>
      <c r="BQ403" s="141">
        <f t="shared" si="114"/>
        <v>0</v>
      </c>
      <c r="BR403" s="145">
        <f t="shared" si="115"/>
        <v>0</v>
      </c>
      <c r="BS403" s="146">
        <f t="shared" si="109"/>
        <v>0</v>
      </c>
    </row>
    <row r="404" spans="25:71" x14ac:dyDescent="0.2">
      <c r="Y404" s="154"/>
      <c r="AA404" s="137"/>
      <c r="AB404" s="137"/>
      <c r="AC404" s="137"/>
      <c r="AD404" s="142"/>
      <c r="AE404" s="143">
        <v>50</v>
      </c>
      <c r="AF404" s="143">
        <v>80</v>
      </c>
      <c r="AG404" s="143">
        <v>200</v>
      </c>
      <c r="AH404" s="144" t="s">
        <v>59</v>
      </c>
      <c r="AI404" s="144" t="s">
        <v>60</v>
      </c>
      <c r="AJ404" s="143">
        <v>1.071</v>
      </c>
      <c r="AK404" s="143">
        <v>10.356999999999999</v>
      </c>
      <c r="AL404" s="141">
        <f t="shared" si="99"/>
        <v>0</v>
      </c>
      <c r="AM404" s="141">
        <f t="shared" si="116"/>
        <v>0</v>
      </c>
      <c r="AN404" s="145">
        <f t="shared" si="100"/>
        <v>0</v>
      </c>
      <c r="AO404" s="141">
        <f t="shared" si="101"/>
        <v>0</v>
      </c>
      <c r="AP404" s="145">
        <f t="shared" si="102"/>
        <v>0</v>
      </c>
      <c r="AQ404" s="146">
        <f t="shared" si="103"/>
        <v>0</v>
      </c>
      <c r="AR404" s="146"/>
      <c r="AS404" s="143"/>
      <c r="AT404" s="150">
        <v>148</v>
      </c>
      <c r="AU404" s="143">
        <v>200</v>
      </c>
      <c r="AV404" s="147">
        <v>150</v>
      </c>
      <c r="AW404" s="147" t="s">
        <v>61</v>
      </c>
      <c r="AX404" s="148">
        <v>2.6</v>
      </c>
      <c r="AY404" s="149">
        <v>-179.6</v>
      </c>
      <c r="AZ404" s="141">
        <f t="shared" si="104"/>
        <v>0</v>
      </c>
      <c r="BA404" s="141">
        <f t="shared" si="110"/>
        <v>0</v>
      </c>
      <c r="BB404" s="145">
        <f t="shared" si="105"/>
        <v>0</v>
      </c>
      <c r="BC404" s="141">
        <f t="shared" si="106"/>
        <v>0</v>
      </c>
      <c r="BD404" s="145">
        <f t="shared" si="107"/>
        <v>0</v>
      </c>
      <c r="BE404" s="146">
        <f t="shared" si="108"/>
        <v>0</v>
      </c>
      <c r="BF404" s="146"/>
      <c r="BG404" s="146"/>
      <c r="BH404" s="141">
        <v>49</v>
      </c>
      <c r="BI404" s="143">
        <v>100</v>
      </c>
      <c r="BJ404" s="141">
        <v>200</v>
      </c>
      <c r="BK404" s="141" t="s">
        <v>61</v>
      </c>
      <c r="BL404" s="148">
        <v>1.0416666666666667</v>
      </c>
      <c r="BM404" s="149">
        <v>9.375</v>
      </c>
      <c r="BN404" s="141">
        <f t="shared" si="111"/>
        <v>0</v>
      </c>
      <c r="BO404" s="141">
        <f t="shared" si="112"/>
        <v>0</v>
      </c>
      <c r="BP404" s="145">
        <f t="shared" si="113"/>
        <v>0</v>
      </c>
      <c r="BQ404" s="141">
        <f t="shared" si="114"/>
        <v>0</v>
      </c>
      <c r="BR404" s="145">
        <f t="shared" si="115"/>
        <v>0</v>
      </c>
      <c r="BS404" s="146">
        <f t="shared" si="109"/>
        <v>0</v>
      </c>
    </row>
    <row r="405" spans="25:71" x14ac:dyDescent="0.2">
      <c r="Y405" s="154"/>
      <c r="AA405" s="137"/>
      <c r="AB405" s="137"/>
      <c r="AC405" s="137"/>
      <c r="AD405" s="142"/>
      <c r="AE405" s="143">
        <v>80</v>
      </c>
      <c r="AF405" s="143">
        <v>100</v>
      </c>
      <c r="AG405" s="143">
        <v>200</v>
      </c>
      <c r="AH405" s="144" t="s">
        <v>59</v>
      </c>
      <c r="AI405" s="144" t="s">
        <v>60</v>
      </c>
      <c r="AJ405" s="143">
        <v>1.333</v>
      </c>
      <c r="AK405" s="143">
        <v>-6.6660000000000004</v>
      </c>
      <c r="AL405" s="141">
        <f t="shared" si="99"/>
        <v>0</v>
      </c>
      <c r="AM405" s="141">
        <f t="shared" si="116"/>
        <v>0</v>
      </c>
      <c r="AN405" s="145">
        <f t="shared" si="100"/>
        <v>0</v>
      </c>
      <c r="AO405" s="141">
        <f t="shared" si="101"/>
        <v>0</v>
      </c>
      <c r="AP405" s="145">
        <f t="shared" si="102"/>
        <v>0</v>
      </c>
      <c r="AQ405" s="146">
        <f t="shared" si="103"/>
        <v>0</v>
      </c>
      <c r="AR405" s="146"/>
      <c r="AS405" s="143"/>
      <c r="AT405" s="147">
        <v>49</v>
      </c>
      <c r="AU405" s="143">
        <v>100</v>
      </c>
      <c r="AV405" s="147">
        <v>200</v>
      </c>
      <c r="AW405" s="147" t="s">
        <v>61</v>
      </c>
      <c r="AX405" s="148">
        <v>1.1304347826086956</v>
      </c>
      <c r="AY405" s="149">
        <v>0.52173913043478848</v>
      </c>
      <c r="AZ405" s="141">
        <f t="shared" si="104"/>
        <v>0</v>
      </c>
      <c r="BA405" s="141">
        <f t="shared" si="110"/>
        <v>0</v>
      </c>
      <c r="BB405" s="145">
        <f t="shared" si="105"/>
        <v>0</v>
      </c>
      <c r="BC405" s="141">
        <f t="shared" si="106"/>
        <v>0</v>
      </c>
      <c r="BD405" s="145">
        <f t="shared" si="107"/>
        <v>0</v>
      </c>
      <c r="BE405" s="146">
        <f t="shared" si="108"/>
        <v>0</v>
      </c>
      <c r="BF405" s="146"/>
      <c r="BG405" s="146"/>
      <c r="BH405" s="141">
        <v>100</v>
      </c>
      <c r="BI405" s="143">
        <v>150</v>
      </c>
      <c r="BJ405" s="141">
        <v>200</v>
      </c>
      <c r="BK405" s="141" t="s">
        <v>61</v>
      </c>
      <c r="BL405" s="148">
        <v>2.0833333333333335</v>
      </c>
      <c r="BM405" s="149">
        <v>-81.25</v>
      </c>
      <c r="BN405" s="141">
        <f t="shared" si="111"/>
        <v>0</v>
      </c>
      <c r="BO405" s="141">
        <f t="shared" si="112"/>
        <v>0</v>
      </c>
      <c r="BP405" s="145">
        <f t="shared" si="113"/>
        <v>0</v>
      </c>
      <c r="BQ405" s="141">
        <f t="shared" si="114"/>
        <v>0</v>
      </c>
      <c r="BR405" s="145">
        <f t="shared" si="115"/>
        <v>0</v>
      </c>
      <c r="BS405" s="146">
        <f t="shared" si="109"/>
        <v>0</v>
      </c>
    </row>
    <row r="406" spans="25:71" x14ac:dyDescent="0.2">
      <c r="Y406" s="154"/>
      <c r="AA406" s="137"/>
      <c r="AB406" s="137"/>
      <c r="AC406" s="137"/>
      <c r="AD406" s="142"/>
      <c r="AE406" s="143">
        <v>100</v>
      </c>
      <c r="AF406" s="143">
        <v>120</v>
      </c>
      <c r="AG406" s="143">
        <v>200</v>
      </c>
      <c r="AH406" s="144" t="s">
        <v>59</v>
      </c>
      <c r="AI406" s="144" t="s">
        <v>60</v>
      </c>
      <c r="AJ406" s="143">
        <v>2</v>
      </c>
      <c r="AK406" s="143">
        <v>-60</v>
      </c>
      <c r="AL406" s="141">
        <f t="shared" ref="AL406:AL469" si="117">IF(AND(AG406-$D$10&lt;25,$D$10-AG406&lt;=25),1,0)</f>
        <v>0</v>
      </c>
      <c r="AM406" s="141">
        <f t="shared" si="116"/>
        <v>0</v>
      </c>
      <c r="AN406" s="145">
        <f t="shared" ref="AN406:AN469" si="118">($C$10-AK406)/AJ406*AM406*AL406</f>
        <v>0</v>
      </c>
      <c r="AO406" s="141">
        <f t="shared" ref="AO406:AO469" si="119">IF(AND(AG406-$D$10&lt;50,$D$10-AG406&lt;=50),1,0)</f>
        <v>0</v>
      </c>
      <c r="AP406" s="145">
        <f t="shared" ref="AP406:AP469" si="120">($C$10-AK406)/AJ406*AM406*AO406</f>
        <v>0</v>
      </c>
      <c r="AQ406" s="146">
        <f t="shared" ref="AQ406:AQ469" si="121">IF(AND(AG406-$D$10&lt;50,$D$10-AG406&lt;=50),IF($D$10-AG406&lt;=50,ABS(($D$10-AG406)/50*AL406*AM406),0),0)</f>
        <v>0</v>
      </c>
      <c r="AR406" s="146"/>
      <c r="AS406" s="143"/>
      <c r="AT406" s="150">
        <v>100</v>
      </c>
      <c r="AU406" s="143">
        <v>149</v>
      </c>
      <c r="AV406" s="147">
        <v>200</v>
      </c>
      <c r="AW406" s="147" t="s">
        <v>61</v>
      </c>
      <c r="AX406" s="148">
        <v>1.4848484848484849</v>
      </c>
      <c r="AY406" s="149">
        <v>-30.666666666666657</v>
      </c>
      <c r="AZ406" s="141">
        <f t="shared" ref="AZ406:AZ424" si="122">IF(AND(AV406-$D$10&lt;25,$D$10-AV406&lt;=25),1,0)</f>
        <v>0</v>
      </c>
      <c r="BA406" s="141">
        <f t="shared" si="110"/>
        <v>0</v>
      </c>
      <c r="BB406" s="145">
        <f t="shared" ref="BB406:BB424" si="123">($C$10-AY406)/AX406*BA406*AZ406</f>
        <v>0</v>
      </c>
      <c r="BC406" s="141">
        <f t="shared" ref="BC406:BC424" si="124">IF(AND(AV406-$D$10&lt;50,$D$10-AV406&lt;=50),1,0)</f>
        <v>0</v>
      </c>
      <c r="BD406" s="145">
        <f t="shared" ref="BD406:BD424" si="125">($C$10-AY406)/AX406*BA406*BC406</f>
        <v>0</v>
      </c>
      <c r="BE406" s="146">
        <f t="shared" ref="BE406:BE424" si="126">IF(AND(AV406-$D$10&lt;50,$D$10-AV406&lt;=50),IF($D$10-AV406&lt;=50,ABS(($D$10-AV406)/50*AZ406*BA406),0),0)</f>
        <v>0</v>
      </c>
      <c r="BF406" s="146"/>
      <c r="BG406" s="146"/>
      <c r="BH406" s="141">
        <v>150</v>
      </c>
      <c r="BI406" s="143">
        <v>200</v>
      </c>
      <c r="BJ406" s="141">
        <v>200</v>
      </c>
      <c r="BK406" s="141" t="s">
        <v>61</v>
      </c>
      <c r="BL406" s="148">
        <v>2.7777777777777777</v>
      </c>
      <c r="BM406" s="149">
        <v>-158.33333333333331</v>
      </c>
      <c r="BN406" s="141">
        <f t="shared" si="111"/>
        <v>0</v>
      </c>
      <c r="BO406" s="141">
        <f t="shared" si="112"/>
        <v>0</v>
      </c>
      <c r="BP406" s="145">
        <f t="shared" si="113"/>
        <v>0</v>
      </c>
      <c r="BQ406" s="141">
        <f t="shared" si="114"/>
        <v>0</v>
      </c>
      <c r="BR406" s="145">
        <f t="shared" si="115"/>
        <v>0</v>
      </c>
      <c r="BS406" s="146">
        <f t="shared" ref="BS406:BS422" si="127">IF(AND(BJ406-$D$10&lt;50,$D$10-BJ406&lt;=50),IF($D$10-BJ406&lt;=50,ABS(($D$10-BJ406)/50*BN406*BO406),0),0)</f>
        <v>0</v>
      </c>
    </row>
    <row r="407" spans="25:71" x14ac:dyDescent="0.2">
      <c r="Y407" s="154"/>
      <c r="AA407" s="137"/>
      <c r="AB407" s="137"/>
      <c r="AC407" s="137"/>
      <c r="AD407" s="142"/>
      <c r="AE407" s="143">
        <v>120</v>
      </c>
      <c r="AF407" s="143">
        <v>173</v>
      </c>
      <c r="AG407" s="143">
        <v>200</v>
      </c>
      <c r="AH407" s="144" t="s">
        <v>59</v>
      </c>
      <c r="AI407" s="144" t="s">
        <v>60</v>
      </c>
      <c r="AJ407" s="143">
        <v>2.65</v>
      </c>
      <c r="AK407" s="143">
        <v>-118.5</v>
      </c>
      <c r="AL407" s="141">
        <f t="shared" si="117"/>
        <v>0</v>
      </c>
      <c r="AM407" s="141">
        <f t="shared" si="116"/>
        <v>0</v>
      </c>
      <c r="AN407" s="145">
        <f t="shared" si="118"/>
        <v>0</v>
      </c>
      <c r="AO407" s="141">
        <f t="shared" si="119"/>
        <v>0</v>
      </c>
      <c r="AP407" s="145">
        <f t="shared" si="120"/>
        <v>0</v>
      </c>
      <c r="AQ407" s="146">
        <f t="shared" si="121"/>
        <v>0</v>
      </c>
      <c r="AR407" s="146"/>
      <c r="AS407" s="143"/>
      <c r="AT407" s="150">
        <v>149</v>
      </c>
      <c r="AU407" s="143">
        <v>200</v>
      </c>
      <c r="AV407" s="147">
        <v>200</v>
      </c>
      <c r="AW407" s="147" t="s">
        <v>61</v>
      </c>
      <c r="AX407" s="148">
        <v>2.6842105263157894</v>
      </c>
      <c r="AY407" s="149">
        <v>-175.78947368421052</v>
      </c>
      <c r="AZ407" s="141">
        <f t="shared" si="122"/>
        <v>0</v>
      </c>
      <c r="BA407" s="141">
        <f t="shared" ref="BA407:BA424" si="128">IF(AND(AND($C$10&gt;AU407,$C$10&lt;AS407),AND($D$10&gt;=250,$D$10&lt;=300)),IF(AND($C$10&gt;AT407,$C$10&lt;=AS407),1,0),IF(AND($C$10&gt;AT407,$C$10&lt;=AU407),1,0))</f>
        <v>0</v>
      </c>
      <c r="BB407" s="145">
        <f t="shared" si="123"/>
        <v>0</v>
      </c>
      <c r="BC407" s="141">
        <f t="shared" si="124"/>
        <v>0</v>
      </c>
      <c r="BD407" s="145">
        <f t="shared" si="125"/>
        <v>0</v>
      </c>
      <c r="BE407" s="146">
        <f t="shared" si="126"/>
        <v>0</v>
      </c>
      <c r="BF407" s="146"/>
      <c r="BG407" s="146"/>
      <c r="BH407" s="141">
        <v>49</v>
      </c>
      <c r="BI407" s="143">
        <v>100</v>
      </c>
      <c r="BJ407" s="141">
        <v>250</v>
      </c>
      <c r="BK407" s="141" t="s">
        <v>61</v>
      </c>
      <c r="BL407" s="148">
        <v>1.075268817204301</v>
      </c>
      <c r="BM407" s="149">
        <v>15.591397849462368</v>
      </c>
      <c r="BN407" s="141">
        <f t="shared" ref="BN407:BN422" si="129">IF(AND(BJ407-$D$10&lt;25,$D$10-BJ407&lt;=25),1,0)</f>
        <v>0</v>
      </c>
      <c r="BO407" s="141">
        <f t="shared" ref="BO407:BO422" si="130">IF(AND(AND($C$10&gt;BI407,$C$10&lt;BG407),AND($D$10&gt;=250,$D$10&lt;=300)),IF(AND($C$10&gt;BH407,$C$10&lt;=BG407),1,0),IF(AND($C$10&gt;BH407,$C$10&lt;=BI407),1,0))</f>
        <v>0</v>
      </c>
      <c r="BP407" s="145">
        <f t="shared" ref="BP407:BP422" si="131">($C$10-BM407)/BL407*BO407*BN407</f>
        <v>0</v>
      </c>
      <c r="BQ407" s="141">
        <f t="shared" ref="BQ407:BQ422" si="132">IF(AND(BJ407-$D$10&lt;50,$D$10-BJ407&lt;=50),1,0)</f>
        <v>0</v>
      </c>
      <c r="BR407" s="145">
        <f t="shared" ref="BR407:BR422" si="133">($C$10-BM407)/BL407*BO407*BQ407</f>
        <v>0</v>
      </c>
      <c r="BS407" s="146">
        <f t="shared" si="127"/>
        <v>0</v>
      </c>
    </row>
    <row r="408" spans="25:71" x14ac:dyDescent="0.2">
      <c r="Y408" s="154"/>
      <c r="AA408" s="137"/>
      <c r="AB408" s="137"/>
      <c r="AC408" s="137"/>
      <c r="AD408" s="142"/>
      <c r="AE408" s="143">
        <v>173</v>
      </c>
      <c r="AF408" s="143">
        <v>262</v>
      </c>
      <c r="AG408" s="143">
        <v>200</v>
      </c>
      <c r="AH408" s="144" t="s">
        <v>59</v>
      </c>
      <c r="AI408" s="144" t="s">
        <v>60</v>
      </c>
      <c r="AJ408" s="143">
        <v>2.9670000000000001</v>
      </c>
      <c r="AK408" s="143">
        <v>-153.33000000000001</v>
      </c>
      <c r="AL408" s="141">
        <f t="shared" si="117"/>
        <v>0</v>
      </c>
      <c r="AM408" s="141">
        <f t="shared" si="116"/>
        <v>0</v>
      </c>
      <c r="AN408" s="145">
        <f t="shared" si="118"/>
        <v>0</v>
      </c>
      <c r="AO408" s="141">
        <f t="shared" si="119"/>
        <v>0</v>
      </c>
      <c r="AP408" s="145">
        <f t="shared" si="120"/>
        <v>0</v>
      </c>
      <c r="AQ408" s="146">
        <f t="shared" si="121"/>
        <v>0</v>
      </c>
      <c r="AR408" s="146"/>
      <c r="AS408" s="143"/>
      <c r="AT408" s="147">
        <v>49</v>
      </c>
      <c r="AU408" s="143">
        <v>100</v>
      </c>
      <c r="AV408" s="147">
        <v>250</v>
      </c>
      <c r="AW408" s="147" t="s">
        <v>61</v>
      </c>
      <c r="AX408" s="148">
        <v>1.2439024390243902</v>
      </c>
      <c r="AY408" s="149">
        <v>-3.2439024390243887</v>
      </c>
      <c r="AZ408" s="141">
        <f t="shared" si="122"/>
        <v>0</v>
      </c>
      <c r="BA408" s="141">
        <f t="shared" si="128"/>
        <v>0</v>
      </c>
      <c r="BB408" s="145">
        <f t="shared" si="123"/>
        <v>0</v>
      </c>
      <c r="BC408" s="141">
        <f t="shared" si="124"/>
        <v>0</v>
      </c>
      <c r="BD408" s="145">
        <f t="shared" si="125"/>
        <v>0</v>
      </c>
      <c r="BE408" s="146">
        <f t="shared" si="126"/>
        <v>0</v>
      </c>
      <c r="BF408" s="146"/>
      <c r="BG408" s="146"/>
      <c r="BH408" s="141">
        <v>100</v>
      </c>
      <c r="BI408" s="143">
        <v>150</v>
      </c>
      <c r="BJ408" s="141">
        <v>250</v>
      </c>
      <c r="BK408" s="141" t="s">
        <v>61</v>
      </c>
      <c r="BL408" s="148">
        <v>1.8867924528301887</v>
      </c>
      <c r="BM408" s="149">
        <v>-48.113207547169822</v>
      </c>
      <c r="BN408" s="141">
        <f t="shared" si="129"/>
        <v>0</v>
      </c>
      <c r="BO408" s="141">
        <f t="shared" si="130"/>
        <v>0</v>
      </c>
      <c r="BP408" s="145">
        <f t="shared" si="131"/>
        <v>0</v>
      </c>
      <c r="BQ408" s="141">
        <f t="shared" si="132"/>
        <v>0</v>
      </c>
      <c r="BR408" s="145">
        <f t="shared" si="133"/>
        <v>0</v>
      </c>
      <c r="BS408" s="146">
        <f t="shared" si="127"/>
        <v>0</v>
      </c>
    </row>
    <row r="409" spans="25:71" x14ac:dyDescent="0.2">
      <c r="Y409" s="154"/>
      <c r="AA409" s="137"/>
      <c r="AB409" s="137"/>
      <c r="AC409" s="137"/>
      <c r="AD409" s="142"/>
      <c r="AE409" s="143">
        <v>50</v>
      </c>
      <c r="AF409" s="143">
        <v>88</v>
      </c>
      <c r="AG409" s="143">
        <v>250</v>
      </c>
      <c r="AH409" s="144" t="s">
        <v>59</v>
      </c>
      <c r="AI409" s="144" t="s">
        <v>63</v>
      </c>
      <c r="AJ409" s="143">
        <v>1.1180000000000001</v>
      </c>
      <c r="AK409" s="143">
        <v>15.3529</v>
      </c>
      <c r="AL409" s="141">
        <f t="shared" si="117"/>
        <v>0</v>
      </c>
      <c r="AM409" s="141">
        <f t="shared" si="116"/>
        <v>0</v>
      </c>
      <c r="AN409" s="145">
        <f t="shared" si="118"/>
        <v>0</v>
      </c>
      <c r="AO409" s="141">
        <f t="shared" si="119"/>
        <v>0</v>
      </c>
      <c r="AP409" s="145">
        <f t="shared" si="120"/>
        <v>0</v>
      </c>
      <c r="AQ409" s="146">
        <f t="shared" si="121"/>
        <v>0</v>
      </c>
      <c r="AR409" s="146"/>
      <c r="AS409" s="143"/>
      <c r="AT409" s="150">
        <v>100</v>
      </c>
      <c r="AU409" s="143">
        <v>149</v>
      </c>
      <c r="AV409" s="147">
        <v>250</v>
      </c>
      <c r="AW409" s="147" t="s">
        <v>61</v>
      </c>
      <c r="AX409" s="148">
        <v>1.4848484848484849</v>
      </c>
      <c r="AY409" s="149">
        <v>-23.242424242424249</v>
      </c>
      <c r="AZ409" s="141">
        <f t="shared" si="122"/>
        <v>0</v>
      </c>
      <c r="BA409" s="141">
        <f t="shared" si="128"/>
        <v>0</v>
      </c>
      <c r="BB409" s="145">
        <f t="shared" si="123"/>
        <v>0</v>
      </c>
      <c r="BC409" s="141">
        <f t="shared" si="124"/>
        <v>0</v>
      </c>
      <c r="BD409" s="145">
        <f t="shared" si="125"/>
        <v>0</v>
      </c>
      <c r="BE409" s="146">
        <f t="shared" si="126"/>
        <v>0</v>
      </c>
      <c r="BF409" s="146"/>
      <c r="BG409" s="146">
        <v>252</v>
      </c>
      <c r="BH409" s="141">
        <v>150</v>
      </c>
      <c r="BI409" s="143">
        <v>200</v>
      </c>
      <c r="BJ409" s="141">
        <v>250</v>
      </c>
      <c r="BK409" s="141" t="s">
        <v>61</v>
      </c>
      <c r="BL409" s="148">
        <v>2.7027027027027026</v>
      </c>
      <c r="BM409" s="149">
        <v>-133.7837837837838</v>
      </c>
      <c r="BN409" s="141">
        <f t="shared" si="129"/>
        <v>0</v>
      </c>
      <c r="BO409" s="141">
        <f t="shared" si="130"/>
        <v>0</v>
      </c>
      <c r="BP409" s="145">
        <f t="shared" si="131"/>
        <v>0</v>
      </c>
      <c r="BQ409" s="141">
        <f t="shared" si="132"/>
        <v>0</v>
      </c>
      <c r="BR409" s="145">
        <f t="shared" si="133"/>
        <v>0</v>
      </c>
      <c r="BS409" s="146">
        <f t="shared" si="127"/>
        <v>0</v>
      </c>
    </row>
    <row r="410" spans="25:71" x14ac:dyDescent="0.2">
      <c r="Y410" s="154"/>
      <c r="AA410" s="137"/>
      <c r="AB410" s="137"/>
      <c r="AC410" s="137"/>
      <c r="AD410" s="142"/>
      <c r="AE410" s="143">
        <v>88</v>
      </c>
      <c r="AF410" s="143">
        <v>110</v>
      </c>
      <c r="AG410" s="143">
        <v>250</v>
      </c>
      <c r="AH410" s="144" t="s">
        <v>59</v>
      </c>
      <c r="AI410" s="144" t="s">
        <v>63</v>
      </c>
      <c r="AJ410" s="143">
        <v>1.466</v>
      </c>
      <c r="AK410" s="143">
        <v>-7.3330000000000002</v>
      </c>
      <c r="AL410" s="141">
        <f t="shared" si="117"/>
        <v>0</v>
      </c>
      <c r="AM410" s="141">
        <f t="shared" si="116"/>
        <v>0</v>
      </c>
      <c r="AN410" s="145">
        <f t="shared" si="118"/>
        <v>0</v>
      </c>
      <c r="AO410" s="141">
        <f t="shared" si="119"/>
        <v>0</v>
      </c>
      <c r="AP410" s="145">
        <f t="shared" si="120"/>
        <v>0</v>
      </c>
      <c r="AQ410" s="146">
        <f t="shared" si="121"/>
        <v>0</v>
      </c>
      <c r="AR410" s="146"/>
      <c r="AS410" s="143">
        <v>252</v>
      </c>
      <c r="AT410" s="150">
        <v>149</v>
      </c>
      <c r="AU410" s="143">
        <v>200</v>
      </c>
      <c r="AV410" s="147">
        <v>250</v>
      </c>
      <c r="AW410" s="147" t="s">
        <v>61</v>
      </c>
      <c r="AX410" s="148">
        <v>2.6842105263157894</v>
      </c>
      <c r="AY410" s="149">
        <v>-162.36842105263156</v>
      </c>
      <c r="AZ410" s="141">
        <f t="shared" si="122"/>
        <v>0</v>
      </c>
      <c r="BA410" s="141">
        <f t="shared" si="128"/>
        <v>0</v>
      </c>
      <c r="BB410" s="145">
        <f t="shared" si="123"/>
        <v>0</v>
      </c>
      <c r="BC410" s="141">
        <f t="shared" si="124"/>
        <v>0</v>
      </c>
      <c r="BD410" s="145">
        <f t="shared" si="125"/>
        <v>0</v>
      </c>
      <c r="BE410" s="146">
        <f t="shared" si="126"/>
        <v>0</v>
      </c>
      <c r="BF410" s="146"/>
      <c r="BG410" s="146"/>
      <c r="BH410" s="141">
        <v>49</v>
      </c>
      <c r="BI410" s="143">
        <v>100</v>
      </c>
      <c r="BJ410" s="141">
        <v>300</v>
      </c>
      <c r="BK410" s="141" t="s">
        <v>61</v>
      </c>
      <c r="BL410" s="148">
        <v>1.098901098901099</v>
      </c>
      <c r="BM410" s="149">
        <v>23.626373626373624</v>
      </c>
      <c r="BN410" s="141">
        <f t="shared" si="129"/>
        <v>0</v>
      </c>
      <c r="BO410" s="141">
        <f t="shared" si="130"/>
        <v>0</v>
      </c>
      <c r="BP410" s="145">
        <f t="shared" si="131"/>
        <v>0</v>
      </c>
      <c r="BQ410" s="141">
        <f t="shared" si="132"/>
        <v>0</v>
      </c>
      <c r="BR410" s="145">
        <f t="shared" si="133"/>
        <v>0</v>
      </c>
      <c r="BS410" s="146">
        <f t="shared" si="127"/>
        <v>0</v>
      </c>
    </row>
    <row r="411" spans="25:71" x14ac:dyDescent="0.2">
      <c r="Y411" s="154"/>
      <c r="AA411" s="137"/>
      <c r="AB411" s="137"/>
      <c r="AC411" s="137"/>
      <c r="AD411" s="142"/>
      <c r="AE411" s="143">
        <v>110</v>
      </c>
      <c r="AF411" s="143">
        <v>120</v>
      </c>
      <c r="AG411" s="143">
        <v>250</v>
      </c>
      <c r="AH411" s="144" t="s">
        <v>59</v>
      </c>
      <c r="AI411" s="144" t="s">
        <v>63</v>
      </c>
      <c r="AJ411" s="143">
        <v>2</v>
      </c>
      <c r="AK411" s="143">
        <v>-50</v>
      </c>
      <c r="AL411" s="141">
        <f t="shared" si="117"/>
        <v>0</v>
      </c>
      <c r="AM411" s="141">
        <f t="shared" si="116"/>
        <v>0</v>
      </c>
      <c r="AN411" s="145">
        <f t="shared" si="118"/>
        <v>0</v>
      </c>
      <c r="AO411" s="141">
        <f t="shared" si="119"/>
        <v>0</v>
      </c>
      <c r="AP411" s="145">
        <f t="shared" si="120"/>
        <v>0</v>
      </c>
      <c r="AQ411" s="146">
        <f t="shared" si="121"/>
        <v>0</v>
      </c>
      <c r="AR411" s="146"/>
      <c r="AS411" s="143"/>
      <c r="AT411" s="147">
        <v>49</v>
      </c>
      <c r="AU411" s="143">
        <v>100</v>
      </c>
      <c r="AV411" s="147">
        <v>300</v>
      </c>
      <c r="AW411" s="147" t="s">
        <v>61</v>
      </c>
      <c r="AX411" s="148">
        <v>1.3333333333333333</v>
      </c>
      <c r="AY411" s="149">
        <v>-2.6666666666666643</v>
      </c>
      <c r="AZ411" s="141">
        <f t="shared" si="122"/>
        <v>0</v>
      </c>
      <c r="BA411" s="141">
        <f t="shared" si="128"/>
        <v>0</v>
      </c>
      <c r="BB411" s="145">
        <f t="shared" si="123"/>
        <v>0</v>
      </c>
      <c r="BC411" s="141">
        <f t="shared" si="124"/>
        <v>0</v>
      </c>
      <c r="BD411" s="145">
        <f t="shared" si="125"/>
        <v>0</v>
      </c>
      <c r="BE411" s="146">
        <f t="shared" si="126"/>
        <v>0</v>
      </c>
      <c r="BF411" s="146"/>
      <c r="BG411" s="146"/>
      <c r="BH411" s="141">
        <v>100</v>
      </c>
      <c r="BI411" s="143">
        <v>150</v>
      </c>
      <c r="BJ411" s="141">
        <v>300</v>
      </c>
      <c r="BK411" s="141" t="s">
        <v>61</v>
      </c>
      <c r="BL411" s="148">
        <v>1.8867924528301887</v>
      </c>
      <c r="BM411" s="149">
        <v>-31.132075471698101</v>
      </c>
      <c r="BN411" s="141">
        <f t="shared" si="129"/>
        <v>0</v>
      </c>
      <c r="BO411" s="141">
        <f t="shared" si="130"/>
        <v>0</v>
      </c>
      <c r="BP411" s="145">
        <f t="shared" si="131"/>
        <v>0</v>
      </c>
      <c r="BQ411" s="141">
        <f t="shared" si="132"/>
        <v>0</v>
      </c>
      <c r="BR411" s="145">
        <f t="shared" si="133"/>
        <v>0</v>
      </c>
      <c r="BS411" s="146">
        <f t="shared" si="127"/>
        <v>0</v>
      </c>
    </row>
    <row r="412" spans="25:71" x14ac:dyDescent="0.2">
      <c r="Y412" s="154"/>
      <c r="AA412" s="137"/>
      <c r="AB412" s="137"/>
      <c r="AC412" s="137"/>
      <c r="AD412" s="142"/>
      <c r="AE412" s="143">
        <v>120</v>
      </c>
      <c r="AF412" s="143">
        <v>160</v>
      </c>
      <c r="AG412" s="143">
        <v>250</v>
      </c>
      <c r="AH412" s="144" t="s">
        <v>59</v>
      </c>
      <c r="AI412" s="144" t="s">
        <v>63</v>
      </c>
      <c r="AJ412" s="143">
        <v>2.5</v>
      </c>
      <c r="AK412" s="143">
        <v>-92.5</v>
      </c>
      <c r="AL412" s="141">
        <f t="shared" si="117"/>
        <v>0</v>
      </c>
      <c r="AM412" s="141">
        <f t="shared" si="116"/>
        <v>0</v>
      </c>
      <c r="AN412" s="145">
        <f t="shared" si="118"/>
        <v>0</v>
      </c>
      <c r="AO412" s="141">
        <f t="shared" si="119"/>
        <v>0</v>
      </c>
      <c r="AP412" s="145">
        <f t="shared" si="120"/>
        <v>0</v>
      </c>
      <c r="AQ412" s="146">
        <f t="shared" si="121"/>
        <v>0</v>
      </c>
      <c r="AR412" s="146"/>
      <c r="AS412" s="143"/>
      <c r="AT412" s="150">
        <v>100</v>
      </c>
      <c r="AU412" s="143">
        <v>147</v>
      </c>
      <c r="AV412" s="147">
        <v>300</v>
      </c>
      <c r="AW412" s="147" t="s">
        <v>61</v>
      </c>
      <c r="AX412" s="148">
        <v>1.6785714285714286</v>
      </c>
      <c r="AY412" s="149">
        <v>-29.25</v>
      </c>
      <c r="AZ412" s="141">
        <f t="shared" si="122"/>
        <v>0</v>
      </c>
      <c r="BA412" s="141">
        <f t="shared" si="128"/>
        <v>0</v>
      </c>
      <c r="BB412" s="145">
        <f t="shared" si="123"/>
        <v>0</v>
      </c>
      <c r="BC412" s="141">
        <f t="shared" si="124"/>
        <v>0</v>
      </c>
      <c r="BD412" s="145">
        <f t="shared" si="125"/>
        <v>0</v>
      </c>
      <c r="BE412" s="146">
        <f t="shared" si="126"/>
        <v>0</v>
      </c>
      <c r="BF412" s="146"/>
      <c r="BG412" s="146">
        <v>252</v>
      </c>
      <c r="BH412" s="141">
        <v>150</v>
      </c>
      <c r="BI412" s="143">
        <v>200</v>
      </c>
      <c r="BJ412" s="141">
        <v>300</v>
      </c>
      <c r="BK412" s="141" t="s">
        <v>61</v>
      </c>
      <c r="BL412" s="148">
        <v>2.6315789473684212</v>
      </c>
      <c r="BM412" s="149">
        <v>-102.63157894736844</v>
      </c>
      <c r="BN412" s="141">
        <f t="shared" si="129"/>
        <v>0</v>
      </c>
      <c r="BO412" s="141">
        <f t="shared" si="130"/>
        <v>0</v>
      </c>
      <c r="BP412" s="145">
        <f t="shared" si="131"/>
        <v>0</v>
      </c>
      <c r="BQ412" s="141">
        <f t="shared" si="132"/>
        <v>0</v>
      </c>
      <c r="BR412" s="145">
        <f t="shared" si="133"/>
        <v>0</v>
      </c>
      <c r="BS412" s="146">
        <f t="shared" si="127"/>
        <v>0</v>
      </c>
    </row>
    <row r="413" spans="25:71" x14ac:dyDescent="0.2">
      <c r="Y413" s="154"/>
      <c r="AA413" s="137"/>
      <c r="AB413" s="137"/>
      <c r="AC413" s="137"/>
      <c r="AD413" s="142"/>
      <c r="AE413" s="143">
        <v>160</v>
      </c>
      <c r="AF413" s="143">
        <v>200</v>
      </c>
      <c r="AG413" s="143">
        <v>250</v>
      </c>
      <c r="AH413" s="144" t="s">
        <v>59</v>
      </c>
      <c r="AI413" s="144" t="s">
        <v>63</v>
      </c>
      <c r="AJ413" s="143">
        <v>2.8570000000000002</v>
      </c>
      <c r="AK413" s="143">
        <v>-128.571</v>
      </c>
      <c r="AL413" s="141">
        <f t="shared" si="117"/>
        <v>0</v>
      </c>
      <c r="AM413" s="141">
        <f t="shared" si="116"/>
        <v>0</v>
      </c>
      <c r="AN413" s="145">
        <f t="shared" si="118"/>
        <v>0</v>
      </c>
      <c r="AO413" s="141">
        <f t="shared" si="119"/>
        <v>0</v>
      </c>
      <c r="AP413" s="145">
        <f t="shared" si="120"/>
        <v>0</v>
      </c>
      <c r="AQ413" s="146">
        <f t="shared" si="121"/>
        <v>0</v>
      </c>
      <c r="AR413" s="146"/>
      <c r="AS413" s="143">
        <v>252</v>
      </c>
      <c r="AT413" s="150">
        <v>147</v>
      </c>
      <c r="AU413" s="143">
        <v>200</v>
      </c>
      <c r="AV413" s="147">
        <v>300</v>
      </c>
      <c r="AW413" s="147" t="s">
        <v>61</v>
      </c>
      <c r="AX413" s="148">
        <v>2.4090909090909092</v>
      </c>
      <c r="AY413" s="149">
        <v>-105.95454545454547</v>
      </c>
      <c r="AZ413" s="141">
        <f t="shared" si="122"/>
        <v>0</v>
      </c>
      <c r="BA413" s="141">
        <f t="shared" si="128"/>
        <v>0</v>
      </c>
      <c r="BB413" s="145">
        <f t="shared" si="123"/>
        <v>0</v>
      </c>
      <c r="BC413" s="141">
        <f t="shared" si="124"/>
        <v>0</v>
      </c>
      <c r="BD413" s="145">
        <f t="shared" si="125"/>
        <v>0</v>
      </c>
      <c r="BE413" s="146">
        <f t="shared" si="126"/>
        <v>0</v>
      </c>
      <c r="BF413" s="146"/>
      <c r="BG413" s="146"/>
      <c r="BH413" s="141">
        <v>50</v>
      </c>
      <c r="BI413" s="143">
        <v>100</v>
      </c>
      <c r="BJ413" s="141">
        <v>350</v>
      </c>
      <c r="BK413" s="141" t="s">
        <v>61</v>
      </c>
      <c r="BL413" s="148">
        <v>1.1494252873563218</v>
      </c>
      <c r="BM413" s="149">
        <v>31.609195402298852</v>
      </c>
      <c r="BN413" s="141">
        <f t="shared" si="129"/>
        <v>0</v>
      </c>
      <c r="BO413" s="141">
        <f t="shared" si="130"/>
        <v>0</v>
      </c>
      <c r="BP413" s="145">
        <f t="shared" si="131"/>
        <v>0</v>
      </c>
      <c r="BQ413" s="141">
        <f t="shared" si="132"/>
        <v>0</v>
      </c>
      <c r="BR413" s="145">
        <f t="shared" si="133"/>
        <v>0</v>
      </c>
      <c r="BS413" s="146">
        <f t="shared" si="127"/>
        <v>0</v>
      </c>
    </row>
    <row r="414" spans="25:71" x14ac:dyDescent="0.2">
      <c r="Y414" s="154"/>
      <c r="AA414" s="137"/>
      <c r="AB414" s="137"/>
      <c r="AC414" s="137"/>
      <c r="AD414" s="142">
        <v>349</v>
      </c>
      <c r="AE414" s="143">
        <v>200</v>
      </c>
      <c r="AF414" s="143">
        <v>262</v>
      </c>
      <c r="AG414" s="143">
        <v>250</v>
      </c>
      <c r="AH414" s="144" t="s">
        <v>59</v>
      </c>
      <c r="AI414" s="144" t="s">
        <v>63</v>
      </c>
      <c r="AJ414" s="143">
        <v>3.1</v>
      </c>
      <c r="AK414" s="143">
        <v>-156.5</v>
      </c>
      <c r="AL414" s="141">
        <f t="shared" si="117"/>
        <v>0</v>
      </c>
      <c r="AM414" s="141">
        <f t="shared" si="116"/>
        <v>0</v>
      </c>
      <c r="AN414" s="145">
        <f t="shared" si="118"/>
        <v>0</v>
      </c>
      <c r="AO414" s="141">
        <f t="shared" si="119"/>
        <v>0</v>
      </c>
      <c r="AP414" s="145">
        <f t="shared" si="120"/>
        <v>0</v>
      </c>
      <c r="AQ414" s="146">
        <f t="shared" si="121"/>
        <v>0</v>
      </c>
      <c r="AR414" s="146"/>
      <c r="AS414" s="143"/>
      <c r="AT414" s="147">
        <v>49</v>
      </c>
      <c r="AU414" s="143">
        <v>100</v>
      </c>
      <c r="AV414" s="147">
        <v>350</v>
      </c>
      <c r="AW414" s="147" t="s">
        <v>61</v>
      </c>
      <c r="AX414" s="148">
        <v>1.3157894736842106</v>
      </c>
      <c r="AY414" s="149">
        <v>5.2631578947368354</v>
      </c>
      <c r="AZ414" s="141">
        <f t="shared" si="122"/>
        <v>0</v>
      </c>
      <c r="BA414" s="141">
        <f t="shared" si="128"/>
        <v>0</v>
      </c>
      <c r="BB414" s="145">
        <f t="shared" si="123"/>
        <v>0</v>
      </c>
      <c r="BC414" s="141">
        <f t="shared" si="124"/>
        <v>0</v>
      </c>
      <c r="BD414" s="145">
        <f t="shared" si="125"/>
        <v>0</v>
      </c>
      <c r="BE414" s="146">
        <f t="shared" si="126"/>
        <v>0</v>
      </c>
      <c r="BF414" s="146"/>
      <c r="BG414" s="146"/>
      <c r="BH414" s="141">
        <v>100</v>
      </c>
      <c r="BI414" s="143">
        <v>150</v>
      </c>
      <c r="BJ414" s="141">
        <v>350</v>
      </c>
      <c r="BK414" s="141" t="s">
        <v>61</v>
      </c>
      <c r="BL414" s="148">
        <v>1.9607843137254901</v>
      </c>
      <c r="BM414" s="149">
        <v>-16.666666666666657</v>
      </c>
      <c r="BN414" s="141">
        <f t="shared" si="129"/>
        <v>0</v>
      </c>
      <c r="BO414" s="141">
        <f t="shared" si="130"/>
        <v>0</v>
      </c>
      <c r="BP414" s="145">
        <f t="shared" si="131"/>
        <v>0</v>
      </c>
      <c r="BQ414" s="141">
        <f t="shared" si="132"/>
        <v>0</v>
      </c>
      <c r="BR414" s="145">
        <f t="shared" si="133"/>
        <v>0</v>
      </c>
      <c r="BS414" s="146">
        <f t="shared" si="127"/>
        <v>0</v>
      </c>
    </row>
    <row r="415" spans="25:71" x14ac:dyDescent="0.2">
      <c r="Y415" s="154"/>
      <c r="AA415" s="137"/>
      <c r="AB415" s="137"/>
      <c r="AC415" s="137"/>
      <c r="AD415" s="142"/>
      <c r="AE415" s="143">
        <v>50</v>
      </c>
      <c r="AF415" s="143">
        <v>90</v>
      </c>
      <c r="AG415" s="143">
        <v>300</v>
      </c>
      <c r="AH415" s="144" t="s">
        <v>59</v>
      </c>
      <c r="AI415" s="144" t="s">
        <v>60</v>
      </c>
      <c r="AJ415" s="143">
        <v>1</v>
      </c>
      <c r="AK415" s="143">
        <v>25</v>
      </c>
      <c r="AL415" s="141">
        <f t="shared" si="117"/>
        <v>0</v>
      </c>
      <c r="AM415" s="141">
        <f t="shared" si="116"/>
        <v>0</v>
      </c>
      <c r="AN415" s="145">
        <f t="shared" si="118"/>
        <v>0</v>
      </c>
      <c r="AO415" s="141">
        <f t="shared" si="119"/>
        <v>0</v>
      </c>
      <c r="AP415" s="145">
        <f t="shared" si="120"/>
        <v>0</v>
      </c>
      <c r="AQ415" s="146">
        <f t="shared" si="121"/>
        <v>0</v>
      </c>
      <c r="AR415" s="146"/>
      <c r="AS415" s="143"/>
      <c r="AT415" s="150">
        <v>100</v>
      </c>
      <c r="AU415" s="143">
        <v>148</v>
      </c>
      <c r="AV415" s="147">
        <v>350</v>
      </c>
      <c r="AW415" s="147" t="s">
        <v>61</v>
      </c>
      <c r="AX415" s="148">
        <v>1.7777777777777777</v>
      </c>
      <c r="AY415" s="149">
        <v>-28</v>
      </c>
      <c r="AZ415" s="141">
        <f t="shared" si="122"/>
        <v>0</v>
      </c>
      <c r="BA415" s="141">
        <f t="shared" si="128"/>
        <v>0</v>
      </c>
      <c r="BB415" s="145">
        <f t="shared" si="123"/>
        <v>0</v>
      </c>
      <c r="BC415" s="141">
        <f t="shared" si="124"/>
        <v>0</v>
      </c>
      <c r="BD415" s="145">
        <f t="shared" si="125"/>
        <v>0</v>
      </c>
      <c r="BE415" s="146">
        <f t="shared" si="126"/>
        <v>0</v>
      </c>
      <c r="BF415" s="146"/>
      <c r="BG415" s="146"/>
      <c r="BH415" s="141">
        <v>150</v>
      </c>
      <c r="BI415" s="143">
        <v>200</v>
      </c>
      <c r="BJ415" s="141">
        <v>350</v>
      </c>
      <c r="BK415" s="141" t="s">
        <v>61</v>
      </c>
      <c r="BL415" s="148">
        <v>2.3255813953488373</v>
      </c>
      <c r="BM415" s="149">
        <v>-47.67441860465118</v>
      </c>
      <c r="BN415" s="141">
        <f t="shared" si="129"/>
        <v>0</v>
      </c>
      <c r="BO415" s="141">
        <f t="shared" si="130"/>
        <v>0</v>
      </c>
      <c r="BP415" s="145">
        <f t="shared" si="131"/>
        <v>0</v>
      </c>
      <c r="BQ415" s="141">
        <f t="shared" si="132"/>
        <v>0</v>
      </c>
      <c r="BR415" s="145">
        <f t="shared" si="133"/>
        <v>0</v>
      </c>
      <c r="BS415" s="146">
        <f t="shared" si="127"/>
        <v>0</v>
      </c>
    </row>
    <row r="416" spans="25:71" x14ac:dyDescent="0.2">
      <c r="Y416" s="154"/>
      <c r="AA416" s="137"/>
      <c r="AB416" s="137"/>
      <c r="AC416" s="137"/>
      <c r="AD416" s="142"/>
      <c r="AE416" s="143">
        <v>90</v>
      </c>
      <c r="AF416" s="143">
        <v>118</v>
      </c>
      <c r="AG416" s="143">
        <v>300</v>
      </c>
      <c r="AH416" s="144" t="s">
        <v>59</v>
      </c>
      <c r="AI416" s="144" t="s">
        <v>60</v>
      </c>
      <c r="AJ416" s="143">
        <v>1.8660000000000001</v>
      </c>
      <c r="AK416" s="143">
        <v>-31.332999999999998</v>
      </c>
      <c r="AL416" s="141">
        <f t="shared" si="117"/>
        <v>0</v>
      </c>
      <c r="AM416" s="141">
        <f t="shared" si="116"/>
        <v>0</v>
      </c>
      <c r="AN416" s="145">
        <f t="shared" si="118"/>
        <v>0</v>
      </c>
      <c r="AO416" s="141">
        <f t="shared" si="119"/>
        <v>0</v>
      </c>
      <c r="AP416" s="145">
        <f t="shared" si="120"/>
        <v>0</v>
      </c>
      <c r="AQ416" s="146">
        <f t="shared" si="121"/>
        <v>0</v>
      </c>
      <c r="AR416" s="146"/>
      <c r="AS416" s="143"/>
      <c r="AT416" s="150">
        <v>148</v>
      </c>
      <c r="AU416" s="143">
        <v>200</v>
      </c>
      <c r="AV416" s="147">
        <v>350</v>
      </c>
      <c r="AW416" s="147" t="s">
        <v>61</v>
      </c>
      <c r="AX416" s="148">
        <v>2.6</v>
      </c>
      <c r="AY416" s="149">
        <v>-109.4</v>
      </c>
      <c r="AZ416" s="141">
        <f t="shared" si="122"/>
        <v>0</v>
      </c>
      <c r="BA416" s="141">
        <f t="shared" si="128"/>
        <v>0</v>
      </c>
      <c r="BB416" s="145">
        <f t="shared" si="123"/>
        <v>0</v>
      </c>
      <c r="BC416" s="141">
        <f t="shared" si="124"/>
        <v>0</v>
      </c>
      <c r="BD416" s="145">
        <f t="shared" si="125"/>
        <v>0</v>
      </c>
      <c r="BE416" s="146">
        <f t="shared" si="126"/>
        <v>0</v>
      </c>
      <c r="BF416" s="146"/>
      <c r="BG416" s="146"/>
      <c r="BH416" s="141">
        <v>60</v>
      </c>
      <c r="BI416" s="143">
        <v>100</v>
      </c>
      <c r="BJ416" s="141">
        <v>400</v>
      </c>
      <c r="BK416" s="141" t="s">
        <v>61</v>
      </c>
      <c r="BL416" s="148">
        <v>1.2820512820512822</v>
      </c>
      <c r="BM416" s="149">
        <v>34.615384615384613</v>
      </c>
      <c r="BN416" s="141">
        <f t="shared" si="129"/>
        <v>0</v>
      </c>
      <c r="BO416" s="141">
        <f t="shared" si="130"/>
        <v>0</v>
      </c>
      <c r="BP416" s="145">
        <f t="shared" si="131"/>
        <v>0</v>
      </c>
      <c r="BQ416" s="141">
        <f t="shared" si="132"/>
        <v>0</v>
      </c>
      <c r="BR416" s="145">
        <f t="shared" si="133"/>
        <v>0</v>
      </c>
      <c r="BS416" s="146">
        <f t="shared" si="127"/>
        <v>0</v>
      </c>
    </row>
    <row r="417" spans="25:71" x14ac:dyDescent="0.2">
      <c r="Y417" s="154"/>
      <c r="AA417" s="137"/>
      <c r="AB417" s="137"/>
      <c r="AC417" s="137"/>
      <c r="AD417" s="142"/>
      <c r="AE417" s="143">
        <v>118</v>
      </c>
      <c r="AF417" s="143">
        <v>170</v>
      </c>
      <c r="AG417" s="143">
        <v>300</v>
      </c>
      <c r="AH417" s="144" t="s">
        <v>59</v>
      </c>
      <c r="AI417" s="144" t="s">
        <v>60</v>
      </c>
      <c r="AJ417" s="143">
        <v>2.6</v>
      </c>
      <c r="AK417" s="143">
        <v>-90</v>
      </c>
      <c r="AL417" s="141">
        <f t="shared" si="117"/>
        <v>0</v>
      </c>
      <c r="AM417" s="141">
        <f t="shared" si="116"/>
        <v>0</v>
      </c>
      <c r="AN417" s="145">
        <f t="shared" si="118"/>
        <v>0</v>
      </c>
      <c r="AO417" s="141">
        <f t="shared" si="119"/>
        <v>0</v>
      </c>
      <c r="AP417" s="145">
        <f t="shared" si="120"/>
        <v>0</v>
      </c>
      <c r="AQ417" s="146">
        <f t="shared" si="121"/>
        <v>0</v>
      </c>
      <c r="AR417" s="146"/>
      <c r="AS417" s="143"/>
      <c r="AT417" s="147">
        <v>49</v>
      </c>
      <c r="AU417" s="143">
        <v>100</v>
      </c>
      <c r="AV417" s="147">
        <v>400</v>
      </c>
      <c r="AW417" s="147" t="s">
        <v>61</v>
      </c>
      <c r="AX417" s="148">
        <v>1.3888888888888888</v>
      </c>
      <c r="AY417" s="149">
        <v>9.7222222222222214</v>
      </c>
      <c r="AZ417" s="141">
        <f t="shared" si="122"/>
        <v>0</v>
      </c>
      <c r="BA417" s="141">
        <f t="shared" si="128"/>
        <v>0</v>
      </c>
      <c r="BB417" s="145">
        <f t="shared" si="123"/>
        <v>0</v>
      </c>
      <c r="BC417" s="141">
        <f t="shared" si="124"/>
        <v>0</v>
      </c>
      <c r="BD417" s="145">
        <f t="shared" si="125"/>
        <v>0</v>
      </c>
      <c r="BE417" s="146">
        <f t="shared" si="126"/>
        <v>0</v>
      </c>
      <c r="BF417" s="146"/>
      <c r="BG417" s="146"/>
      <c r="BH417" s="141">
        <v>100</v>
      </c>
      <c r="BI417" s="143">
        <v>150</v>
      </c>
      <c r="BJ417" s="141">
        <v>400</v>
      </c>
      <c r="BK417" s="141" t="s">
        <v>61</v>
      </c>
      <c r="BL417" s="148">
        <v>1.7241379310344827</v>
      </c>
      <c r="BM417" s="149">
        <v>12.068965517241381</v>
      </c>
      <c r="BN417" s="141">
        <f t="shared" si="129"/>
        <v>0</v>
      </c>
      <c r="BO417" s="141">
        <f t="shared" si="130"/>
        <v>0</v>
      </c>
      <c r="BP417" s="145">
        <f t="shared" si="131"/>
        <v>0</v>
      </c>
      <c r="BQ417" s="141">
        <f t="shared" si="132"/>
        <v>0</v>
      </c>
      <c r="BR417" s="145">
        <f t="shared" si="133"/>
        <v>0</v>
      </c>
      <c r="BS417" s="146">
        <f t="shared" si="127"/>
        <v>0</v>
      </c>
    </row>
    <row r="418" spans="25:71" x14ac:dyDescent="0.2">
      <c r="Y418" s="154"/>
      <c r="AA418" s="137"/>
      <c r="AB418" s="137"/>
      <c r="AC418" s="137"/>
      <c r="AD418" s="142">
        <v>349</v>
      </c>
      <c r="AE418" s="143">
        <v>170</v>
      </c>
      <c r="AF418" s="143">
        <v>262</v>
      </c>
      <c r="AG418" s="143">
        <v>300</v>
      </c>
      <c r="AH418" s="144" t="s">
        <v>59</v>
      </c>
      <c r="AI418" s="144" t="s">
        <v>60</v>
      </c>
      <c r="AJ418" s="143">
        <v>3.286</v>
      </c>
      <c r="AK418" s="143">
        <v>-158.57</v>
      </c>
      <c r="AL418" s="141">
        <f t="shared" si="117"/>
        <v>0</v>
      </c>
      <c r="AM418" s="141">
        <f t="shared" si="116"/>
        <v>0</v>
      </c>
      <c r="AN418" s="145">
        <f t="shared" si="118"/>
        <v>0</v>
      </c>
      <c r="AO418" s="141">
        <f t="shared" si="119"/>
        <v>0</v>
      </c>
      <c r="AP418" s="145">
        <f t="shared" si="120"/>
        <v>0</v>
      </c>
      <c r="AQ418" s="146">
        <f t="shared" si="121"/>
        <v>0</v>
      </c>
      <c r="AR418" s="146"/>
      <c r="AS418" s="143"/>
      <c r="AT418" s="150">
        <v>100</v>
      </c>
      <c r="AU418" s="143">
        <v>148</v>
      </c>
      <c r="AV418" s="147">
        <v>400</v>
      </c>
      <c r="AW418" s="147" t="s">
        <v>61</v>
      </c>
      <c r="AX418" s="148">
        <v>1.92</v>
      </c>
      <c r="AY418" s="149">
        <v>-24.8</v>
      </c>
      <c r="AZ418" s="141">
        <f t="shared" si="122"/>
        <v>0</v>
      </c>
      <c r="BA418" s="141">
        <f t="shared" si="128"/>
        <v>0</v>
      </c>
      <c r="BB418" s="145">
        <f t="shared" si="123"/>
        <v>0</v>
      </c>
      <c r="BC418" s="141">
        <f t="shared" si="124"/>
        <v>0</v>
      </c>
      <c r="BD418" s="145">
        <f t="shared" si="125"/>
        <v>0</v>
      </c>
      <c r="BE418" s="146">
        <f t="shared" si="126"/>
        <v>0</v>
      </c>
      <c r="BF418" s="146"/>
      <c r="BG418" s="146"/>
      <c r="BH418" s="141">
        <v>150</v>
      </c>
      <c r="BI418" s="143">
        <v>200</v>
      </c>
      <c r="BJ418" s="141">
        <v>400</v>
      </c>
      <c r="BK418" s="141" t="s">
        <v>61</v>
      </c>
      <c r="BL418" s="148">
        <v>2.2727272727272729</v>
      </c>
      <c r="BM418" s="149">
        <v>-31.818181818181841</v>
      </c>
      <c r="BN418" s="141">
        <f t="shared" si="129"/>
        <v>0</v>
      </c>
      <c r="BO418" s="141">
        <f t="shared" si="130"/>
        <v>0</v>
      </c>
      <c r="BP418" s="145">
        <f t="shared" si="131"/>
        <v>0</v>
      </c>
      <c r="BQ418" s="141">
        <f t="shared" si="132"/>
        <v>0</v>
      </c>
      <c r="BR418" s="145">
        <f t="shared" si="133"/>
        <v>0</v>
      </c>
      <c r="BS418" s="146">
        <f t="shared" si="127"/>
        <v>0</v>
      </c>
    </row>
    <row r="419" spans="25:71" x14ac:dyDescent="0.2">
      <c r="Y419" s="154"/>
      <c r="AA419" s="137"/>
      <c r="AB419" s="137"/>
      <c r="AC419" s="137"/>
      <c r="AD419" s="142"/>
      <c r="AE419" s="143">
        <v>92</v>
      </c>
      <c r="AF419" s="143">
        <v>100</v>
      </c>
      <c r="AG419" s="143">
        <v>350</v>
      </c>
      <c r="AH419" s="144" t="s">
        <v>59</v>
      </c>
      <c r="AI419" s="144" t="s">
        <v>60</v>
      </c>
      <c r="AJ419" s="143">
        <v>1.6</v>
      </c>
      <c r="AK419" s="143">
        <v>-4</v>
      </c>
      <c r="AL419" s="141">
        <f t="shared" si="117"/>
        <v>0</v>
      </c>
      <c r="AM419" s="141">
        <f t="shared" si="116"/>
        <v>0</v>
      </c>
      <c r="AN419" s="145">
        <f t="shared" si="118"/>
        <v>0</v>
      </c>
      <c r="AO419" s="141">
        <f t="shared" si="119"/>
        <v>0</v>
      </c>
      <c r="AP419" s="145">
        <f t="shared" si="120"/>
        <v>0</v>
      </c>
      <c r="AQ419" s="146">
        <f t="shared" si="121"/>
        <v>0</v>
      </c>
      <c r="AR419" s="146"/>
      <c r="AS419" s="143"/>
      <c r="AT419" s="150">
        <v>148</v>
      </c>
      <c r="AU419" s="143">
        <v>200</v>
      </c>
      <c r="AV419" s="147">
        <v>400</v>
      </c>
      <c r="AW419" s="147" t="s">
        <v>61</v>
      </c>
      <c r="AX419" s="148">
        <v>2.4761904761904763</v>
      </c>
      <c r="AY419" s="149">
        <v>-74.857142857142861</v>
      </c>
      <c r="AZ419" s="141">
        <f t="shared" si="122"/>
        <v>0</v>
      </c>
      <c r="BA419" s="141">
        <f t="shared" si="128"/>
        <v>0</v>
      </c>
      <c r="BB419" s="145">
        <f t="shared" si="123"/>
        <v>0</v>
      </c>
      <c r="BC419" s="141">
        <f t="shared" si="124"/>
        <v>0</v>
      </c>
      <c r="BD419" s="145">
        <f t="shared" si="125"/>
        <v>0</v>
      </c>
      <c r="BE419" s="146">
        <f t="shared" si="126"/>
        <v>0</v>
      </c>
      <c r="BF419" s="146"/>
      <c r="BG419" s="146"/>
      <c r="BH419" s="141">
        <v>90</v>
      </c>
      <c r="BI419" s="143">
        <v>150</v>
      </c>
      <c r="BJ419" s="141">
        <v>450</v>
      </c>
      <c r="BK419" s="141" t="s">
        <v>61</v>
      </c>
      <c r="BL419" s="148">
        <v>1.1627906976744187</v>
      </c>
      <c r="BM419" s="149">
        <v>68.604651162790702</v>
      </c>
      <c r="BN419" s="141">
        <f t="shared" si="129"/>
        <v>0</v>
      </c>
      <c r="BO419" s="141">
        <f t="shared" si="130"/>
        <v>0</v>
      </c>
      <c r="BP419" s="145">
        <f t="shared" si="131"/>
        <v>0</v>
      </c>
      <c r="BQ419" s="141">
        <f t="shared" si="132"/>
        <v>0</v>
      </c>
      <c r="BR419" s="145">
        <f t="shared" si="133"/>
        <v>0</v>
      </c>
      <c r="BS419" s="146">
        <f t="shared" si="127"/>
        <v>0</v>
      </c>
    </row>
    <row r="420" spans="25:71" x14ac:dyDescent="0.2">
      <c r="Y420" s="154"/>
      <c r="AA420" s="137"/>
      <c r="AB420" s="137"/>
      <c r="AC420" s="137"/>
      <c r="AD420" s="142"/>
      <c r="AE420" s="143">
        <v>100</v>
      </c>
      <c r="AF420" s="143">
        <v>183</v>
      </c>
      <c r="AG420" s="143">
        <v>350</v>
      </c>
      <c r="AH420" s="144" t="s">
        <v>59</v>
      </c>
      <c r="AI420" s="144" t="s">
        <v>60</v>
      </c>
      <c r="AJ420" s="143">
        <v>2.371</v>
      </c>
      <c r="AK420" s="143">
        <v>-54.143000000000001</v>
      </c>
      <c r="AL420" s="141">
        <f t="shared" si="117"/>
        <v>0</v>
      </c>
      <c r="AM420" s="141">
        <f t="shared" si="116"/>
        <v>0</v>
      </c>
      <c r="AN420" s="145">
        <f t="shared" si="118"/>
        <v>0</v>
      </c>
      <c r="AO420" s="141">
        <f t="shared" si="119"/>
        <v>0</v>
      </c>
      <c r="AP420" s="145">
        <f t="shared" si="120"/>
        <v>0</v>
      </c>
      <c r="AQ420" s="146">
        <f t="shared" si="121"/>
        <v>0</v>
      </c>
      <c r="AR420" s="146"/>
      <c r="AS420" s="143"/>
      <c r="AT420" s="147">
        <v>49</v>
      </c>
      <c r="AU420" s="143">
        <v>100</v>
      </c>
      <c r="AV420" s="147">
        <v>450</v>
      </c>
      <c r="AW420" s="147" t="s">
        <v>61</v>
      </c>
      <c r="AX420" s="148">
        <v>1.4722222222222223</v>
      </c>
      <c r="AY420" s="149">
        <v>16.083333333333332</v>
      </c>
      <c r="AZ420" s="141">
        <f t="shared" si="122"/>
        <v>0</v>
      </c>
      <c r="BA420" s="141">
        <f t="shared" si="128"/>
        <v>0</v>
      </c>
      <c r="BB420" s="145">
        <f t="shared" si="123"/>
        <v>0</v>
      </c>
      <c r="BC420" s="141">
        <f t="shared" si="124"/>
        <v>0</v>
      </c>
      <c r="BD420" s="145">
        <f t="shared" si="125"/>
        <v>0</v>
      </c>
      <c r="BE420" s="146">
        <f t="shared" si="126"/>
        <v>0</v>
      </c>
      <c r="BF420" s="146"/>
      <c r="BG420" s="146"/>
      <c r="BH420" s="141">
        <v>150</v>
      </c>
      <c r="BI420" s="143">
        <v>200</v>
      </c>
      <c r="BJ420" s="141">
        <v>450</v>
      </c>
      <c r="BK420" s="141" t="s">
        <v>61</v>
      </c>
      <c r="BL420" s="148">
        <v>2.0833333333333335</v>
      </c>
      <c r="BM420" s="149">
        <v>4.1666666666666572</v>
      </c>
      <c r="BN420" s="141">
        <f t="shared" si="129"/>
        <v>0</v>
      </c>
      <c r="BO420" s="141">
        <f t="shared" si="130"/>
        <v>0</v>
      </c>
      <c r="BP420" s="145">
        <f t="shared" si="131"/>
        <v>0</v>
      </c>
      <c r="BQ420" s="141">
        <f t="shared" si="132"/>
        <v>0</v>
      </c>
      <c r="BR420" s="145">
        <f t="shared" si="133"/>
        <v>0</v>
      </c>
      <c r="BS420" s="146">
        <f t="shared" si="127"/>
        <v>0</v>
      </c>
    </row>
    <row r="421" spans="25:71" x14ac:dyDescent="0.2">
      <c r="Y421" s="154"/>
      <c r="AA421" s="137"/>
      <c r="AB421" s="137"/>
      <c r="AC421" s="137"/>
      <c r="AD421" s="142"/>
      <c r="AE421" s="143">
        <v>183</v>
      </c>
      <c r="AF421" s="143">
        <v>262</v>
      </c>
      <c r="AG421" s="143">
        <v>350</v>
      </c>
      <c r="AH421" s="144" t="s">
        <v>59</v>
      </c>
      <c r="AI421" s="144" t="s">
        <v>60</v>
      </c>
      <c r="AJ421" s="143">
        <v>2.633</v>
      </c>
      <c r="AK421" s="143">
        <v>-80.332999999999998</v>
      </c>
      <c r="AL421" s="141">
        <f t="shared" si="117"/>
        <v>0</v>
      </c>
      <c r="AM421" s="141">
        <f t="shared" si="116"/>
        <v>0</v>
      </c>
      <c r="AN421" s="145">
        <f t="shared" si="118"/>
        <v>0</v>
      </c>
      <c r="AO421" s="141">
        <f t="shared" si="119"/>
        <v>0</v>
      </c>
      <c r="AP421" s="145">
        <f t="shared" si="120"/>
        <v>0</v>
      </c>
      <c r="AQ421" s="146">
        <f t="shared" si="121"/>
        <v>0</v>
      </c>
      <c r="AR421" s="146"/>
      <c r="AS421" s="143"/>
      <c r="AT421" s="150">
        <v>100</v>
      </c>
      <c r="AU421" s="143">
        <v>148</v>
      </c>
      <c r="AV421" s="147">
        <v>450</v>
      </c>
      <c r="AW421" s="147" t="s">
        <v>61</v>
      </c>
      <c r="AX421" s="148">
        <v>1.92</v>
      </c>
      <c r="AY421" s="149">
        <v>-9.44</v>
      </c>
      <c r="AZ421" s="141">
        <f t="shared" si="122"/>
        <v>0</v>
      </c>
      <c r="BA421" s="141">
        <f t="shared" si="128"/>
        <v>0</v>
      </c>
      <c r="BB421" s="145">
        <f t="shared" si="123"/>
        <v>0</v>
      </c>
      <c r="BC421" s="141">
        <f t="shared" si="124"/>
        <v>0</v>
      </c>
      <c r="BD421" s="145">
        <f t="shared" si="125"/>
        <v>0</v>
      </c>
      <c r="BE421" s="146">
        <f t="shared" si="126"/>
        <v>0</v>
      </c>
      <c r="BF421" s="146"/>
      <c r="BG421" s="146"/>
      <c r="BH421" s="141">
        <v>99</v>
      </c>
      <c r="BI421" s="143">
        <v>150</v>
      </c>
      <c r="BJ421" s="141">
        <v>500</v>
      </c>
      <c r="BK421" s="141" t="s">
        <v>61</v>
      </c>
      <c r="BL421" s="148">
        <v>1.2820512820512822</v>
      </c>
      <c r="BM421" s="149">
        <v>74.358974358974365</v>
      </c>
      <c r="BN421" s="141">
        <f t="shared" si="129"/>
        <v>0</v>
      </c>
      <c r="BO421" s="141">
        <f t="shared" si="130"/>
        <v>0</v>
      </c>
      <c r="BP421" s="145">
        <f t="shared" si="131"/>
        <v>0</v>
      </c>
      <c r="BQ421" s="141">
        <f t="shared" si="132"/>
        <v>0</v>
      </c>
      <c r="BR421" s="145">
        <f t="shared" si="133"/>
        <v>0</v>
      </c>
      <c r="BS421" s="146">
        <f t="shared" si="127"/>
        <v>0</v>
      </c>
    </row>
    <row r="422" spans="25:71" x14ac:dyDescent="0.2">
      <c r="Y422" s="154"/>
      <c r="AA422" s="137"/>
      <c r="AB422" s="137"/>
      <c r="AC422" s="137"/>
      <c r="AD422" s="142"/>
      <c r="AE422" s="143">
        <v>112</v>
      </c>
      <c r="AF422" s="143">
        <v>150</v>
      </c>
      <c r="AG422" s="143">
        <v>400</v>
      </c>
      <c r="AH422" s="144" t="s">
        <v>59</v>
      </c>
      <c r="AI422" s="144" t="s">
        <v>60</v>
      </c>
      <c r="AJ422" s="143">
        <v>2.5329999999999999</v>
      </c>
      <c r="AK422" s="143">
        <v>-52.665999999999997</v>
      </c>
      <c r="AL422" s="141">
        <f t="shared" si="117"/>
        <v>0</v>
      </c>
      <c r="AM422" s="141">
        <f t="shared" si="116"/>
        <v>0</v>
      </c>
      <c r="AN422" s="145">
        <f t="shared" si="118"/>
        <v>0</v>
      </c>
      <c r="AO422" s="141">
        <f t="shared" si="119"/>
        <v>0</v>
      </c>
      <c r="AP422" s="145">
        <f t="shared" si="120"/>
        <v>0</v>
      </c>
      <c r="AQ422" s="146">
        <f t="shared" si="121"/>
        <v>0</v>
      </c>
      <c r="AR422" s="146"/>
      <c r="AS422" s="143"/>
      <c r="AT422" s="150">
        <v>148</v>
      </c>
      <c r="AU422" s="143">
        <v>200</v>
      </c>
      <c r="AV422" s="147">
        <v>450</v>
      </c>
      <c r="AW422" s="147" t="s">
        <v>61</v>
      </c>
      <c r="AX422" s="148">
        <v>2.5238095238095228</v>
      </c>
      <c r="AY422" s="149">
        <v>-58.952380952380878</v>
      </c>
      <c r="AZ422" s="141">
        <f t="shared" si="122"/>
        <v>0</v>
      </c>
      <c r="BA422" s="141">
        <f t="shared" si="128"/>
        <v>0</v>
      </c>
      <c r="BB422" s="145">
        <f t="shared" si="123"/>
        <v>0</v>
      </c>
      <c r="BC422" s="141">
        <f t="shared" si="124"/>
        <v>0</v>
      </c>
      <c r="BD422" s="145">
        <f t="shared" si="125"/>
        <v>0</v>
      </c>
      <c r="BE422" s="146">
        <f t="shared" si="126"/>
        <v>0</v>
      </c>
      <c r="BF422" s="146"/>
      <c r="BG422" s="146"/>
      <c r="BH422" s="141">
        <v>150</v>
      </c>
      <c r="BI422" s="143">
        <v>200</v>
      </c>
      <c r="BJ422" s="141">
        <v>500</v>
      </c>
      <c r="BK422" s="141" t="s">
        <v>61</v>
      </c>
      <c r="BL422" s="148">
        <v>1.9230769230769231</v>
      </c>
      <c r="BM422" s="149">
        <v>36.538461538461533</v>
      </c>
      <c r="BN422" s="141">
        <f t="shared" si="129"/>
        <v>0</v>
      </c>
      <c r="BO422" s="141">
        <f t="shared" si="130"/>
        <v>0</v>
      </c>
      <c r="BP422" s="145">
        <f t="shared" si="131"/>
        <v>0</v>
      </c>
      <c r="BQ422" s="141">
        <f t="shared" si="132"/>
        <v>0</v>
      </c>
      <c r="BR422" s="145">
        <f t="shared" si="133"/>
        <v>0</v>
      </c>
      <c r="BS422" s="146">
        <f t="shared" si="127"/>
        <v>0</v>
      </c>
    </row>
    <row r="423" spans="25:71" x14ac:dyDescent="0.2">
      <c r="Y423" s="154"/>
      <c r="AA423" s="137"/>
      <c r="AB423" s="137"/>
      <c r="AC423" s="137"/>
      <c r="AD423" s="142"/>
      <c r="AE423" s="143">
        <v>150</v>
      </c>
      <c r="AF423" s="143">
        <v>200</v>
      </c>
      <c r="AG423" s="143">
        <v>400</v>
      </c>
      <c r="AH423" s="144" t="s">
        <v>59</v>
      </c>
      <c r="AI423" s="144" t="s">
        <v>60</v>
      </c>
      <c r="AJ423" s="143">
        <v>2.5</v>
      </c>
      <c r="AK423" s="143">
        <v>-50</v>
      </c>
      <c r="AL423" s="141">
        <f t="shared" si="117"/>
        <v>0</v>
      </c>
      <c r="AM423" s="141">
        <f t="shared" si="116"/>
        <v>0</v>
      </c>
      <c r="AN423" s="145">
        <f t="shared" si="118"/>
        <v>0</v>
      </c>
      <c r="AO423" s="141">
        <f t="shared" si="119"/>
        <v>0</v>
      </c>
      <c r="AP423" s="145">
        <f t="shared" si="120"/>
        <v>0</v>
      </c>
      <c r="AQ423" s="146">
        <f t="shared" si="121"/>
        <v>0</v>
      </c>
      <c r="AR423" s="146"/>
      <c r="AS423" s="143"/>
      <c r="AT423" s="150">
        <v>99</v>
      </c>
      <c r="AU423" s="143">
        <v>152</v>
      </c>
      <c r="AV423" s="147">
        <v>500</v>
      </c>
      <c r="AW423" s="147" t="s">
        <v>61</v>
      </c>
      <c r="AX423" s="148">
        <v>1.9259259259259258</v>
      </c>
      <c r="AY423" s="149">
        <v>3.7037037037037095</v>
      </c>
      <c r="AZ423" s="141">
        <f t="shared" si="122"/>
        <v>0</v>
      </c>
      <c r="BA423" s="141">
        <f t="shared" si="128"/>
        <v>0</v>
      </c>
      <c r="BB423" s="145">
        <f t="shared" si="123"/>
        <v>0</v>
      </c>
      <c r="BC423" s="141">
        <f t="shared" si="124"/>
        <v>0</v>
      </c>
      <c r="BD423" s="145">
        <f t="shared" si="125"/>
        <v>0</v>
      </c>
      <c r="BE423" s="146">
        <f t="shared" si="126"/>
        <v>0</v>
      </c>
      <c r="BF423" s="146"/>
      <c r="BG423" s="146"/>
      <c r="BI423" s="143"/>
    </row>
    <row r="424" spans="25:71" x14ac:dyDescent="0.2">
      <c r="Y424" s="154"/>
      <c r="AA424" s="137"/>
      <c r="AB424" s="137"/>
      <c r="AC424" s="137"/>
      <c r="AD424" s="142"/>
      <c r="AE424" s="143">
        <v>200</v>
      </c>
      <c r="AF424" s="143">
        <v>262</v>
      </c>
      <c r="AG424" s="143">
        <v>400</v>
      </c>
      <c r="AH424" s="144" t="s">
        <v>59</v>
      </c>
      <c r="AI424" s="144" t="s">
        <v>60</v>
      </c>
      <c r="AJ424" s="143">
        <v>2.952</v>
      </c>
      <c r="AK424" s="143">
        <v>-95.238</v>
      </c>
      <c r="AL424" s="141">
        <f t="shared" si="117"/>
        <v>0</v>
      </c>
      <c r="AM424" s="141">
        <f t="shared" si="116"/>
        <v>0</v>
      </c>
      <c r="AN424" s="145">
        <f t="shared" si="118"/>
        <v>0</v>
      </c>
      <c r="AO424" s="141">
        <f t="shared" si="119"/>
        <v>0</v>
      </c>
      <c r="AP424" s="145">
        <f t="shared" si="120"/>
        <v>0</v>
      </c>
      <c r="AQ424" s="146">
        <f t="shared" si="121"/>
        <v>0</v>
      </c>
      <c r="AR424" s="146"/>
      <c r="AS424" s="143"/>
      <c r="AT424" s="150">
        <v>152</v>
      </c>
      <c r="AU424" s="143">
        <v>200</v>
      </c>
      <c r="AV424" s="147">
        <v>500</v>
      </c>
      <c r="AW424" s="147" t="s">
        <v>61</v>
      </c>
      <c r="AX424" s="148">
        <v>2.7777777777777777</v>
      </c>
      <c r="AY424" s="149">
        <v>-61.888888888888886</v>
      </c>
      <c r="AZ424" s="141">
        <f t="shared" si="122"/>
        <v>0</v>
      </c>
      <c r="BA424" s="141">
        <f t="shared" si="128"/>
        <v>0</v>
      </c>
      <c r="BB424" s="145">
        <f t="shared" si="123"/>
        <v>0</v>
      </c>
      <c r="BC424" s="141">
        <f t="shared" si="124"/>
        <v>0</v>
      </c>
      <c r="BD424" s="145">
        <f t="shared" si="125"/>
        <v>0</v>
      </c>
      <c r="BE424" s="146">
        <f t="shared" si="126"/>
        <v>0</v>
      </c>
      <c r="BF424" s="146"/>
      <c r="BG424" s="146"/>
      <c r="BI424" s="143"/>
      <c r="BL424" s="148"/>
      <c r="BM424" s="149"/>
    </row>
    <row r="425" spans="25:71" x14ac:dyDescent="0.2">
      <c r="Y425" s="154"/>
      <c r="AA425" s="137"/>
      <c r="AB425" s="137"/>
      <c r="AC425" s="137"/>
      <c r="AD425" s="142"/>
      <c r="AE425" s="143">
        <v>140</v>
      </c>
      <c r="AF425" s="143">
        <v>158</v>
      </c>
      <c r="AG425" s="143">
        <v>450</v>
      </c>
      <c r="AH425" s="144" t="s">
        <v>59</v>
      </c>
      <c r="AI425" s="144" t="s">
        <v>60</v>
      </c>
      <c r="AJ425" s="143">
        <v>1.8</v>
      </c>
      <c r="AK425" s="143">
        <v>23</v>
      </c>
      <c r="AL425" s="141">
        <f t="shared" si="117"/>
        <v>0</v>
      </c>
      <c r="AM425" s="141">
        <f t="shared" si="116"/>
        <v>0</v>
      </c>
      <c r="AN425" s="145">
        <f t="shared" si="118"/>
        <v>0</v>
      </c>
      <c r="AO425" s="141">
        <f t="shared" si="119"/>
        <v>0</v>
      </c>
      <c r="AP425" s="145">
        <f t="shared" si="120"/>
        <v>0</v>
      </c>
      <c r="AQ425" s="146">
        <f t="shared" si="121"/>
        <v>0</v>
      </c>
      <c r="AR425" s="146"/>
      <c r="AS425" s="151"/>
      <c r="AT425" s="147"/>
      <c r="AU425" s="143"/>
      <c r="AV425" s="147"/>
      <c r="AW425" s="147"/>
      <c r="AX425" s="152"/>
      <c r="AY425" s="147"/>
      <c r="BI425" s="143"/>
      <c r="BL425" s="148"/>
      <c r="BM425" s="149"/>
    </row>
    <row r="426" spans="25:71" x14ac:dyDescent="0.2">
      <c r="Y426" s="154"/>
      <c r="AA426" s="137"/>
      <c r="AB426" s="137"/>
      <c r="AC426" s="137"/>
      <c r="AD426" s="142"/>
      <c r="AE426" s="143">
        <v>158</v>
      </c>
      <c r="AF426" s="143">
        <v>170</v>
      </c>
      <c r="AG426" s="143">
        <v>450</v>
      </c>
      <c r="AH426" s="144" t="s">
        <v>59</v>
      </c>
      <c r="AI426" s="144" t="s">
        <v>60</v>
      </c>
      <c r="AJ426" s="143">
        <v>2.4</v>
      </c>
      <c r="AK426" s="143">
        <v>-22</v>
      </c>
      <c r="AL426" s="141">
        <f t="shared" si="117"/>
        <v>0</v>
      </c>
      <c r="AM426" s="141">
        <f t="shared" si="116"/>
        <v>0</v>
      </c>
      <c r="AN426" s="145">
        <f t="shared" si="118"/>
        <v>0</v>
      </c>
      <c r="AO426" s="141">
        <f t="shared" si="119"/>
        <v>0</v>
      </c>
      <c r="AP426" s="145">
        <f t="shared" si="120"/>
        <v>0</v>
      </c>
      <c r="AQ426" s="146">
        <f t="shared" si="121"/>
        <v>0</v>
      </c>
      <c r="AR426" s="146"/>
      <c r="AS426" s="151"/>
      <c r="AT426" s="147"/>
      <c r="AU426" s="143"/>
      <c r="AV426" s="147"/>
      <c r="AW426" s="147"/>
      <c r="AX426" s="147"/>
      <c r="AY426" s="147"/>
      <c r="BI426" s="143"/>
      <c r="BL426" s="148"/>
      <c r="BM426" s="149"/>
    </row>
    <row r="427" spans="25:71" x14ac:dyDescent="0.2">
      <c r="Y427" s="154"/>
      <c r="AA427" s="137"/>
      <c r="AB427" s="137"/>
      <c r="AC427" s="137"/>
      <c r="AD427" s="142"/>
      <c r="AE427" s="143">
        <v>170</v>
      </c>
      <c r="AF427" s="143">
        <v>178</v>
      </c>
      <c r="AG427" s="143">
        <v>450</v>
      </c>
      <c r="AH427" s="144" t="s">
        <v>59</v>
      </c>
      <c r="AI427" s="144" t="s">
        <v>60</v>
      </c>
      <c r="AJ427" s="143">
        <v>1.6</v>
      </c>
      <c r="AK427" s="143">
        <v>42</v>
      </c>
      <c r="AL427" s="141">
        <f t="shared" si="117"/>
        <v>0</v>
      </c>
      <c r="AM427" s="141">
        <f t="shared" si="116"/>
        <v>0</v>
      </c>
      <c r="AN427" s="145">
        <f t="shared" si="118"/>
        <v>0</v>
      </c>
      <c r="AO427" s="141">
        <f t="shared" si="119"/>
        <v>0</v>
      </c>
      <c r="AP427" s="145">
        <f t="shared" si="120"/>
        <v>0</v>
      </c>
      <c r="AQ427" s="146">
        <f t="shared" si="121"/>
        <v>0</v>
      </c>
      <c r="AR427" s="146"/>
      <c r="AS427" s="151"/>
      <c r="AT427" s="147"/>
      <c r="AU427" s="143"/>
      <c r="AV427" s="147"/>
      <c r="AW427" s="147"/>
      <c r="AX427" s="147"/>
      <c r="AY427" s="147"/>
      <c r="BI427" s="143"/>
      <c r="BL427" s="148"/>
      <c r="BM427" s="149"/>
    </row>
    <row r="428" spans="25:71" x14ac:dyDescent="0.2">
      <c r="Y428" s="154"/>
      <c r="AA428" s="137"/>
      <c r="AB428" s="137"/>
      <c r="AC428" s="137"/>
      <c r="AD428" s="142"/>
      <c r="AE428" s="143">
        <v>178</v>
      </c>
      <c r="AF428" s="143">
        <v>262</v>
      </c>
      <c r="AG428" s="143">
        <v>450</v>
      </c>
      <c r="AH428" s="144" t="s">
        <v>59</v>
      </c>
      <c r="AI428" s="144" t="s">
        <v>60</v>
      </c>
      <c r="AJ428" s="143">
        <v>2.27</v>
      </c>
      <c r="AK428" s="143">
        <v>-14.973000000000001</v>
      </c>
      <c r="AL428" s="141">
        <f t="shared" si="117"/>
        <v>0</v>
      </c>
      <c r="AM428" s="141">
        <f t="shared" si="116"/>
        <v>0</v>
      </c>
      <c r="AN428" s="145">
        <f t="shared" si="118"/>
        <v>0</v>
      </c>
      <c r="AO428" s="141">
        <f t="shared" si="119"/>
        <v>0</v>
      </c>
      <c r="AP428" s="145">
        <f t="shared" si="120"/>
        <v>0</v>
      </c>
      <c r="AQ428" s="146">
        <f t="shared" si="121"/>
        <v>0</v>
      </c>
      <c r="AR428" s="146"/>
      <c r="AS428" s="151"/>
      <c r="AT428" s="150"/>
      <c r="AU428" s="143"/>
      <c r="AV428" s="147"/>
      <c r="AW428" s="147"/>
      <c r="AX428" s="147"/>
      <c r="AY428" s="147"/>
      <c r="BI428" s="143"/>
      <c r="BL428" s="148"/>
      <c r="BM428" s="149"/>
    </row>
    <row r="429" spans="25:71" x14ac:dyDescent="0.2">
      <c r="Y429" s="154"/>
      <c r="AA429" s="137"/>
      <c r="AB429" s="137"/>
      <c r="AC429" s="137"/>
      <c r="AD429" s="142"/>
      <c r="AE429" s="143">
        <v>146</v>
      </c>
      <c r="AF429" s="143">
        <v>155</v>
      </c>
      <c r="AG429" s="143">
        <v>500</v>
      </c>
      <c r="AH429" s="144" t="s">
        <v>59</v>
      </c>
      <c r="AI429" s="144" t="s">
        <v>60</v>
      </c>
      <c r="AJ429" s="143">
        <v>1.8</v>
      </c>
      <c r="AK429" s="143">
        <v>29</v>
      </c>
      <c r="AL429" s="141">
        <f t="shared" si="117"/>
        <v>0</v>
      </c>
      <c r="AM429" s="141">
        <f t="shared" si="116"/>
        <v>0</v>
      </c>
      <c r="AN429" s="145">
        <f t="shared" si="118"/>
        <v>0</v>
      </c>
      <c r="AO429" s="141">
        <f t="shared" si="119"/>
        <v>0</v>
      </c>
      <c r="AP429" s="145">
        <f t="shared" si="120"/>
        <v>0</v>
      </c>
      <c r="AQ429" s="146">
        <f t="shared" si="121"/>
        <v>0</v>
      </c>
      <c r="AR429" s="146"/>
      <c r="AS429" s="151"/>
      <c r="AT429" s="147"/>
      <c r="AU429" s="143"/>
      <c r="AV429" s="147"/>
      <c r="AW429" s="147"/>
      <c r="AX429" s="147"/>
      <c r="AY429" s="147"/>
      <c r="BI429" s="143"/>
      <c r="BL429" s="148"/>
      <c r="BM429" s="149"/>
    </row>
    <row r="430" spans="25:71" x14ac:dyDescent="0.2">
      <c r="Y430" s="154"/>
      <c r="AA430" s="137"/>
      <c r="AB430" s="137"/>
      <c r="AC430" s="137"/>
      <c r="AD430" s="142"/>
      <c r="AE430" s="143">
        <v>155</v>
      </c>
      <c r="AF430" s="143">
        <v>184</v>
      </c>
      <c r="AG430" s="143">
        <v>500</v>
      </c>
      <c r="AH430" s="144" t="s">
        <v>59</v>
      </c>
      <c r="AI430" s="144" t="s">
        <v>60</v>
      </c>
      <c r="AJ430" s="143">
        <v>2.9</v>
      </c>
      <c r="AK430" s="143">
        <v>-48</v>
      </c>
      <c r="AL430" s="141">
        <f t="shared" si="117"/>
        <v>0</v>
      </c>
      <c r="AM430" s="141">
        <f t="shared" si="116"/>
        <v>0</v>
      </c>
      <c r="AN430" s="145">
        <f t="shared" si="118"/>
        <v>0</v>
      </c>
      <c r="AO430" s="141">
        <f t="shared" si="119"/>
        <v>0</v>
      </c>
      <c r="AP430" s="145">
        <f t="shared" si="120"/>
        <v>0</v>
      </c>
      <c r="AQ430" s="146">
        <f t="shared" si="121"/>
        <v>0</v>
      </c>
      <c r="AR430" s="146"/>
      <c r="AS430" s="151"/>
      <c r="AT430" s="147"/>
      <c r="AU430" s="143"/>
      <c r="AV430" s="147"/>
      <c r="AW430" s="147"/>
      <c r="AX430" s="147"/>
      <c r="AY430" s="147"/>
      <c r="BI430" s="143"/>
      <c r="BL430" s="148"/>
      <c r="BM430" s="149"/>
    </row>
    <row r="431" spans="25:71" x14ac:dyDescent="0.2">
      <c r="Y431" s="154"/>
      <c r="AA431" s="137"/>
      <c r="AB431" s="137"/>
      <c r="AC431" s="137"/>
      <c r="AD431" s="142"/>
      <c r="AE431" s="143">
        <v>184</v>
      </c>
      <c r="AF431" s="143">
        <v>215</v>
      </c>
      <c r="AG431" s="143">
        <v>500</v>
      </c>
      <c r="AH431" s="144" t="s">
        <v>59</v>
      </c>
      <c r="AI431" s="144" t="s">
        <v>60</v>
      </c>
      <c r="AJ431" s="143">
        <v>3.1</v>
      </c>
      <c r="AK431" s="143">
        <v>-64</v>
      </c>
      <c r="AL431" s="141">
        <f t="shared" si="117"/>
        <v>0</v>
      </c>
      <c r="AM431" s="141">
        <f t="shared" ref="AM431:AM479" si="134">IF(AND(AND($C$10&gt;AF431,$C$10&lt;AD431),AND($D$10&gt;=250,$D$10&lt;=300)),IF(AND($C$10&gt;AE431,$C$10&lt;=AD431),1,0),IF(AND($C$10&gt;AE431,$C$10&lt;=AF431),1,0))</f>
        <v>0</v>
      </c>
      <c r="AN431" s="145">
        <f t="shared" si="118"/>
        <v>0</v>
      </c>
      <c r="AO431" s="141">
        <f t="shared" si="119"/>
        <v>0</v>
      </c>
      <c r="AP431" s="145">
        <f t="shared" si="120"/>
        <v>0</v>
      </c>
      <c r="AQ431" s="146">
        <f t="shared" si="121"/>
        <v>0</v>
      </c>
      <c r="AR431" s="146"/>
      <c r="AS431" s="151"/>
      <c r="AT431" s="147"/>
      <c r="AU431" s="143"/>
      <c r="AV431" s="147"/>
      <c r="AW431" s="147"/>
      <c r="AX431" s="147"/>
      <c r="AY431" s="147"/>
      <c r="BI431" s="143"/>
      <c r="BL431" s="148"/>
      <c r="BM431" s="149"/>
    </row>
    <row r="432" spans="25:71" x14ac:dyDescent="0.2">
      <c r="Y432" s="154"/>
      <c r="AA432" s="137"/>
      <c r="AB432" s="137"/>
      <c r="AC432" s="137"/>
      <c r="AD432" s="142"/>
      <c r="AE432" s="143">
        <v>215</v>
      </c>
      <c r="AF432" s="143">
        <v>262</v>
      </c>
      <c r="AG432" s="143">
        <v>500</v>
      </c>
      <c r="AH432" s="144" t="s">
        <v>59</v>
      </c>
      <c r="AI432" s="144" t="s">
        <v>60</v>
      </c>
      <c r="AJ432" s="143">
        <v>3.9169999999999998</v>
      </c>
      <c r="AK432" s="143">
        <v>-137.5</v>
      </c>
      <c r="AL432" s="141">
        <f t="shared" si="117"/>
        <v>0</v>
      </c>
      <c r="AM432" s="141">
        <f t="shared" si="134"/>
        <v>0</v>
      </c>
      <c r="AN432" s="145">
        <f t="shared" si="118"/>
        <v>0</v>
      </c>
      <c r="AO432" s="141">
        <f t="shared" si="119"/>
        <v>0</v>
      </c>
      <c r="AP432" s="145">
        <f t="shared" si="120"/>
        <v>0</v>
      </c>
      <c r="AQ432" s="146">
        <f t="shared" si="121"/>
        <v>0</v>
      </c>
      <c r="AR432" s="146"/>
      <c r="AS432" s="151"/>
      <c r="AT432" s="147"/>
      <c r="AU432" s="143"/>
      <c r="AV432" s="147"/>
      <c r="AW432" s="147"/>
      <c r="AX432" s="147"/>
      <c r="AY432" s="147"/>
      <c r="BI432" s="143"/>
      <c r="BL432" s="148"/>
      <c r="BM432" s="149"/>
    </row>
    <row r="433" spans="25:65" x14ac:dyDescent="0.2">
      <c r="Y433" s="154"/>
      <c r="AA433" s="137"/>
      <c r="AB433" s="137"/>
      <c r="AC433" s="137"/>
      <c r="AD433" s="142"/>
      <c r="AE433" s="143">
        <v>50</v>
      </c>
      <c r="AF433" s="143">
        <v>66</v>
      </c>
      <c r="AG433" s="143">
        <v>50</v>
      </c>
      <c r="AH433" s="144" t="s">
        <v>61</v>
      </c>
      <c r="AI433" s="144" t="s">
        <v>62</v>
      </c>
      <c r="AJ433" s="143">
        <v>0.94099999999999995</v>
      </c>
      <c r="AK433" s="143">
        <v>4.8230000000000004</v>
      </c>
      <c r="AL433" s="141">
        <f t="shared" si="117"/>
        <v>0</v>
      </c>
      <c r="AM433" s="141">
        <f t="shared" si="134"/>
        <v>0</v>
      </c>
      <c r="AN433" s="145">
        <f t="shared" si="118"/>
        <v>0</v>
      </c>
      <c r="AO433" s="141">
        <f t="shared" si="119"/>
        <v>0</v>
      </c>
      <c r="AP433" s="145">
        <f t="shared" si="120"/>
        <v>0</v>
      </c>
      <c r="AQ433" s="146">
        <f t="shared" si="121"/>
        <v>0</v>
      </c>
      <c r="AR433" s="146"/>
      <c r="AS433" s="151"/>
      <c r="AT433" s="147"/>
      <c r="AU433" s="143"/>
      <c r="AV433" s="147"/>
      <c r="AW433" s="147"/>
      <c r="AX433" s="147"/>
      <c r="AY433" s="147"/>
      <c r="BI433" s="143"/>
      <c r="BL433" s="148"/>
      <c r="BM433" s="149"/>
    </row>
    <row r="434" spans="25:65" x14ac:dyDescent="0.2">
      <c r="Y434" s="154"/>
      <c r="AA434" s="137"/>
      <c r="AB434" s="137"/>
      <c r="AC434" s="137"/>
      <c r="AD434" s="142"/>
      <c r="AE434" s="143">
        <v>66</v>
      </c>
      <c r="AF434" s="143">
        <v>99</v>
      </c>
      <c r="AG434" s="143">
        <v>50</v>
      </c>
      <c r="AH434" s="144" t="s">
        <v>61</v>
      </c>
      <c r="AI434" s="144" t="s">
        <v>62</v>
      </c>
      <c r="AJ434" s="143">
        <v>0.94299999999999995</v>
      </c>
      <c r="AK434" s="143">
        <v>4.7140000000000004</v>
      </c>
      <c r="AL434" s="141">
        <f t="shared" si="117"/>
        <v>0</v>
      </c>
      <c r="AM434" s="141">
        <f t="shared" si="134"/>
        <v>0</v>
      </c>
      <c r="AN434" s="145">
        <f t="shared" si="118"/>
        <v>0</v>
      </c>
      <c r="AO434" s="141">
        <f t="shared" si="119"/>
        <v>0</v>
      </c>
      <c r="AP434" s="145">
        <f t="shared" si="120"/>
        <v>0</v>
      </c>
      <c r="AQ434" s="146">
        <f t="shared" si="121"/>
        <v>0</v>
      </c>
      <c r="AR434" s="146"/>
      <c r="AS434" s="151"/>
      <c r="AT434" s="150"/>
      <c r="AU434" s="143"/>
      <c r="AV434" s="147"/>
      <c r="AW434" s="147"/>
      <c r="AX434" s="152"/>
      <c r="AY434" s="153"/>
      <c r="BB434" s="145"/>
      <c r="BD434" s="145"/>
      <c r="BE434" s="146"/>
      <c r="BF434" s="146"/>
      <c r="BG434" s="146"/>
      <c r="BI434" s="143"/>
      <c r="BL434" s="148"/>
      <c r="BM434" s="149"/>
    </row>
    <row r="435" spans="25:65" x14ac:dyDescent="0.2">
      <c r="Y435" s="154"/>
      <c r="AA435" s="137"/>
      <c r="AB435" s="137"/>
      <c r="AC435" s="137"/>
      <c r="AD435" s="142"/>
      <c r="AE435" s="143">
        <v>99</v>
      </c>
      <c r="AF435" s="143">
        <v>112</v>
      </c>
      <c r="AG435" s="143">
        <v>50</v>
      </c>
      <c r="AH435" s="144" t="s">
        <v>61</v>
      </c>
      <c r="AI435" s="144" t="s">
        <v>62</v>
      </c>
      <c r="AJ435" s="143">
        <v>1.3</v>
      </c>
      <c r="AK435" s="143">
        <v>-31</v>
      </c>
      <c r="AL435" s="141">
        <f t="shared" si="117"/>
        <v>0</v>
      </c>
      <c r="AM435" s="141">
        <f t="shared" si="134"/>
        <v>0</v>
      </c>
      <c r="AN435" s="145">
        <f t="shared" si="118"/>
        <v>0</v>
      </c>
      <c r="AO435" s="141">
        <f t="shared" si="119"/>
        <v>0</v>
      </c>
      <c r="AP435" s="145">
        <f t="shared" si="120"/>
        <v>0</v>
      </c>
      <c r="AQ435" s="146">
        <f t="shared" si="121"/>
        <v>0</v>
      </c>
      <c r="AR435" s="146"/>
      <c r="AS435" s="151"/>
      <c r="AT435" s="147"/>
      <c r="AU435" s="143"/>
      <c r="AV435" s="147"/>
      <c r="AW435" s="147"/>
      <c r="AX435" s="147"/>
      <c r="AY435" s="147"/>
      <c r="BI435" s="143"/>
      <c r="BL435" s="149"/>
      <c r="BM435" s="149"/>
    </row>
    <row r="436" spans="25:65" x14ac:dyDescent="0.2">
      <c r="Y436" s="154"/>
      <c r="AA436" s="137"/>
      <c r="AB436" s="137"/>
      <c r="AC436" s="137"/>
      <c r="AD436" s="142"/>
      <c r="AE436" s="143">
        <v>112</v>
      </c>
      <c r="AF436" s="143">
        <v>153</v>
      </c>
      <c r="AG436" s="143">
        <v>50</v>
      </c>
      <c r="AH436" s="144" t="s">
        <v>61</v>
      </c>
      <c r="AI436" s="144" t="s">
        <v>62</v>
      </c>
      <c r="AJ436" s="143">
        <v>2.0499999999999998</v>
      </c>
      <c r="AK436" s="143">
        <v>-113.5</v>
      </c>
      <c r="AL436" s="141">
        <f t="shared" si="117"/>
        <v>0</v>
      </c>
      <c r="AM436" s="141">
        <f t="shared" si="134"/>
        <v>0</v>
      </c>
      <c r="AN436" s="145">
        <f t="shared" si="118"/>
        <v>0</v>
      </c>
      <c r="AO436" s="141">
        <f t="shared" si="119"/>
        <v>0</v>
      </c>
      <c r="AP436" s="145">
        <f t="shared" si="120"/>
        <v>0</v>
      </c>
      <c r="AQ436" s="146">
        <f t="shared" si="121"/>
        <v>0</v>
      </c>
      <c r="AR436" s="146"/>
      <c r="AS436" s="151"/>
      <c r="AT436" s="147"/>
      <c r="AU436" s="143"/>
      <c r="AV436" s="147"/>
      <c r="AW436" s="147"/>
      <c r="AX436" s="152"/>
      <c r="AY436" s="147"/>
      <c r="BI436" s="143"/>
      <c r="BL436" s="148"/>
      <c r="BM436" s="149"/>
    </row>
    <row r="437" spans="25:65" x14ac:dyDescent="0.2">
      <c r="Y437" s="154"/>
      <c r="AA437" s="137"/>
      <c r="AB437" s="137"/>
      <c r="AC437" s="137"/>
      <c r="AD437" s="142"/>
      <c r="AE437" s="143">
        <v>153</v>
      </c>
      <c r="AF437" s="143">
        <v>200</v>
      </c>
      <c r="AG437" s="143">
        <v>50</v>
      </c>
      <c r="AH437" s="144" t="s">
        <v>61</v>
      </c>
      <c r="AI437" s="144" t="s">
        <v>62</v>
      </c>
      <c r="AJ437" s="143">
        <v>2.35</v>
      </c>
      <c r="AK437" s="143">
        <v>-152.5</v>
      </c>
      <c r="AL437" s="141">
        <f t="shared" si="117"/>
        <v>0</v>
      </c>
      <c r="AM437" s="141">
        <f t="shared" si="134"/>
        <v>0</v>
      </c>
      <c r="AN437" s="145">
        <f t="shared" si="118"/>
        <v>0</v>
      </c>
      <c r="AO437" s="141">
        <f t="shared" si="119"/>
        <v>0</v>
      </c>
      <c r="AP437" s="145">
        <f t="shared" si="120"/>
        <v>0</v>
      </c>
      <c r="AQ437" s="146">
        <f t="shared" si="121"/>
        <v>0</v>
      </c>
      <c r="AR437" s="146"/>
      <c r="AS437" s="151"/>
      <c r="AT437" s="147"/>
      <c r="AU437" s="143"/>
      <c r="AV437" s="147"/>
      <c r="AW437" s="147"/>
      <c r="AX437" s="147"/>
      <c r="AY437" s="147"/>
      <c r="BI437" s="143"/>
      <c r="BL437" s="148"/>
      <c r="BM437" s="149"/>
    </row>
    <row r="438" spans="25:65" x14ac:dyDescent="0.2">
      <c r="Y438" s="154"/>
      <c r="AA438" s="137"/>
      <c r="AB438" s="137"/>
      <c r="AC438" s="137"/>
      <c r="AD438" s="142"/>
      <c r="AE438" s="143">
        <v>50</v>
      </c>
      <c r="AF438" s="143">
        <v>70</v>
      </c>
      <c r="AG438" s="143">
        <v>100</v>
      </c>
      <c r="AH438" s="144" t="s">
        <v>61</v>
      </c>
      <c r="AI438" s="144" t="s">
        <v>62</v>
      </c>
      <c r="AJ438" s="143">
        <v>1</v>
      </c>
      <c r="AK438" s="143">
        <v>5</v>
      </c>
      <c r="AL438" s="141">
        <f t="shared" si="117"/>
        <v>0</v>
      </c>
      <c r="AM438" s="141">
        <f t="shared" si="134"/>
        <v>0</v>
      </c>
      <c r="AN438" s="145">
        <f t="shared" si="118"/>
        <v>0</v>
      </c>
      <c r="AO438" s="141">
        <f t="shared" si="119"/>
        <v>0</v>
      </c>
      <c r="AP438" s="145">
        <f t="shared" si="120"/>
        <v>0</v>
      </c>
      <c r="AQ438" s="146">
        <f t="shared" si="121"/>
        <v>0</v>
      </c>
      <c r="AR438" s="146"/>
      <c r="AS438" s="151"/>
      <c r="AT438" s="147"/>
      <c r="AU438" s="143"/>
      <c r="AV438" s="147"/>
      <c r="AW438" s="147"/>
      <c r="AX438" s="147"/>
      <c r="AY438" s="147"/>
      <c r="BI438" s="143"/>
      <c r="BL438" s="148"/>
      <c r="BM438" s="149"/>
    </row>
    <row r="439" spans="25:65" x14ac:dyDescent="0.2">
      <c r="Y439" s="154"/>
      <c r="AA439" s="137"/>
      <c r="AB439" s="137"/>
      <c r="AC439" s="137"/>
      <c r="AD439" s="142"/>
      <c r="AE439" s="143">
        <v>70</v>
      </c>
      <c r="AF439" s="143">
        <v>93</v>
      </c>
      <c r="AG439" s="143">
        <v>100</v>
      </c>
      <c r="AH439" s="144" t="s">
        <v>61</v>
      </c>
      <c r="AI439" s="144" t="s">
        <v>62</v>
      </c>
      <c r="AJ439" s="143">
        <v>0.92</v>
      </c>
      <c r="AK439" s="143">
        <v>10.199999999999999</v>
      </c>
      <c r="AL439" s="141">
        <f t="shared" si="117"/>
        <v>0</v>
      </c>
      <c r="AM439" s="141">
        <f t="shared" si="134"/>
        <v>0</v>
      </c>
      <c r="AN439" s="145">
        <f t="shared" si="118"/>
        <v>0</v>
      </c>
      <c r="AO439" s="141">
        <f t="shared" si="119"/>
        <v>0</v>
      </c>
      <c r="AP439" s="145">
        <f t="shared" si="120"/>
        <v>0</v>
      </c>
      <c r="AQ439" s="146">
        <f t="shared" si="121"/>
        <v>0</v>
      </c>
      <c r="AR439" s="146"/>
      <c r="AS439" s="151"/>
      <c r="AT439" s="150"/>
      <c r="AU439" s="143"/>
      <c r="AV439" s="147"/>
      <c r="AW439" s="147"/>
      <c r="AX439" s="147"/>
      <c r="AY439" s="147"/>
      <c r="BI439" s="143"/>
      <c r="BL439" s="148"/>
      <c r="BM439" s="149"/>
    </row>
    <row r="440" spans="25:65" x14ac:dyDescent="0.2">
      <c r="Y440" s="154"/>
      <c r="AA440" s="137"/>
      <c r="AB440" s="137"/>
      <c r="AC440" s="137"/>
      <c r="AD440" s="142"/>
      <c r="AE440" s="143">
        <v>93</v>
      </c>
      <c r="AF440" s="143">
        <v>105</v>
      </c>
      <c r="AG440" s="143">
        <v>100</v>
      </c>
      <c r="AH440" s="144" t="s">
        <v>61</v>
      </c>
      <c r="AI440" s="144" t="s">
        <v>62</v>
      </c>
      <c r="AJ440" s="143">
        <v>1.2</v>
      </c>
      <c r="AK440" s="143">
        <v>-15</v>
      </c>
      <c r="AL440" s="141">
        <f t="shared" si="117"/>
        <v>0</v>
      </c>
      <c r="AM440" s="141">
        <f t="shared" si="134"/>
        <v>0</v>
      </c>
      <c r="AN440" s="145">
        <f t="shared" si="118"/>
        <v>0</v>
      </c>
      <c r="AO440" s="141">
        <f t="shared" si="119"/>
        <v>0</v>
      </c>
      <c r="AP440" s="145">
        <f t="shared" si="120"/>
        <v>0</v>
      </c>
      <c r="AQ440" s="146">
        <f t="shared" si="121"/>
        <v>0</v>
      </c>
      <c r="AR440" s="146"/>
      <c r="AS440" s="151"/>
      <c r="AT440" s="147"/>
      <c r="AU440" s="143"/>
      <c r="AV440" s="147"/>
      <c r="AW440" s="147"/>
      <c r="AX440" s="147"/>
      <c r="AY440" s="147"/>
      <c r="BI440" s="143"/>
      <c r="BL440" s="148"/>
      <c r="BM440" s="149"/>
    </row>
    <row r="441" spans="25:65" x14ac:dyDescent="0.2">
      <c r="Y441" s="154"/>
      <c r="AA441" s="137"/>
      <c r="AB441" s="137"/>
      <c r="AC441" s="137"/>
      <c r="AD441" s="142"/>
      <c r="AE441" s="143">
        <v>105</v>
      </c>
      <c r="AF441" s="143">
        <v>145</v>
      </c>
      <c r="AG441" s="143">
        <v>100</v>
      </c>
      <c r="AH441" s="144" t="s">
        <v>61</v>
      </c>
      <c r="AI441" s="144" t="s">
        <v>62</v>
      </c>
      <c r="AJ441" s="143">
        <v>2</v>
      </c>
      <c r="AK441" s="143">
        <v>-95</v>
      </c>
      <c r="AL441" s="141">
        <f t="shared" si="117"/>
        <v>0</v>
      </c>
      <c r="AM441" s="141">
        <f t="shared" si="134"/>
        <v>0</v>
      </c>
      <c r="AN441" s="145">
        <f t="shared" si="118"/>
        <v>0</v>
      </c>
      <c r="AO441" s="141">
        <f t="shared" si="119"/>
        <v>0</v>
      </c>
      <c r="AP441" s="145">
        <f t="shared" si="120"/>
        <v>0</v>
      </c>
      <c r="AQ441" s="146">
        <f t="shared" si="121"/>
        <v>0</v>
      </c>
      <c r="AR441" s="146"/>
      <c r="AS441" s="151"/>
      <c r="AT441" s="147"/>
      <c r="AU441" s="143"/>
      <c r="AV441" s="147"/>
      <c r="AW441" s="147"/>
      <c r="AX441" s="147"/>
      <c r="AY441" s="147"/>
      <c r="BI441" s="143"/>
      <c r="BL441" s="148"/>
      <c r="BM441" s="149"/>
    </row>
    <row r="442" spans="25:65" x14ac:dyDescent="0.2">
      <c r="Y442" s="154"/>
      <c r="AA442" s="137"/>
      <c r="AB442" s="137"/>
      <c r="AC442" s="137"/>
      <c r="AD442" s="142"/>
      <c r="AE442" s="143">
        <v>145</v>
      </c>
      <c r="AF442" s="143">
        <v>200</v>
      </c>
      <c r="AG442" s="143">
        <v>100</v>
      </c>
      <c r="AH442" s="144" t="s">
        <v>61</v>
      </c>
      <c r="AI442" s="144" t="s">
        <v>62</v>
      </c>
      <c r="AJ442" s="143">
        <v>2.25</v>
      </c>
      <c r="AK442" s="143">
        <v>-125.02</v>
      </c>
      <c r="AL442" s="141">
        <f t="shared" si="117"/>
        <v>0</v>
      </c>
      <c r="AM442" s="141">
        <f t="shared" si="134"/>
        <v>0</v>
      </c>
      <c r="AN442" s="145">
        <f t="shared" si="118"/>
        <v>0</v>
      </c>
      <c r="AO442" s="141">
        <f t="shared" si="119"/>
        <v>0</v>
      </c>
      <c r="AP442" s="145">
        <f t="shared" si="120"/>
        <v>0</v>
      </c>
      <c r="AQ442" s="146">
        <f t="shared" si="121"/>
        <v>0</v>
      </c>
      <c r="AR442" s="146"/>
      <c r="AS442" s="151"/>
      <c r="AT442" s="147"/>
      <c r="AU442" s="143"/>
      <c r="AV442" s="147"/>
      <c r="AW442" s="147"/>
      <c r="AX442" s="147"/>
      <c r="AY442" s="147"/>
      <c r="BI442" s="143"/>
      <c r="BL442" s="148"/>
      <c r="BM442" s="149"/>
    </row>
    <row r="443" spans="25:65" x14ac:dyDescent="0.2">
      <c r="Y443" s="154"/>
      <c r="AA443" s="137"/>
      <c r="AB443" s="137"/>
      <c r="AC443" s="137"/>
      <c r="AD443" s="142"/>
      <c r="AE443" s="143">
        <v>50</v>
      </c>
      <c r="AF443" s="143">
        <v>73</v>
      </c>
      <c r="AG443" s="143">
        <v>150</v>
      </c>
      <c r="AH443" s="144" t="s">
        <v>61</v>
      </c>
      <c r="AI443" s="144" t="s">
        <v>62</v>
      </c>
      <c r="AJ443" s="143">
        <v>0.92</v>
      </c>
      <c r="AK443" s="143">
        <v>13.2</v>
      </c>
      <c r="AL443" s="141">
        <f t="shared" si="117"/>
        <v>0</v>
      </c>
      <c r="AM443" s="141">
        <f t="shared" si="134"/>
        <v>0</v>
      </c>
      <c r="AN443" s="145">
        <f t="shared" si="118"/>
        <v>0</v>
      </c>
      <c r="AO443" s="141">
        <f t="shared" si="119"/>
        <v>0</v>
      </c>
      <c r="AP443" s="145">
        <f t="shared" si="120"/>
        <v>0</v>
      </c>
      <c r="AQ443" s="146">
        <f t="shared" si="121"/>
        <v>0</v>
      </c>
      <c r="AR443" s="146"/>
      <c r="AS443" s="151"/>
      <c r="AT443" s="147"/>
      <c r="AU443" s="143"/>
      <c r="AV443" s="147"/>
      <c r="AW443" s="147"/>
      <c r="AX443" s="147"/>
      <c r="AY443" s="147"/>
      <c r="BI443" s="143"/>
      <c r="BL443" s="148"/>
      <c r="BM443" s="149"/>
    </row>
    <row r="444" spans="25:65" x14ac:dyDescent="0.2">
      <c r="Y444" s="154"/>
      <c r="AA444" s="137"/>
      <c r="AB444" s="137"/>
      <c r="AC444" s="137"/>
      <c r="AD444" s="142"/>
      <c r="AE444" s="143">
        <v>73</v>
      </c>
      <c r="AF444" s="143">
        <v>89</v>
      </c>
      <c r="AG444" s="143">
        <v>150</v>
      </c>
      <c r="AH444" s="144" t="s">
        <v>61</v>
      </c>
      <c r="AI444" s="144" t="s">
        <v>62</v>
      </c>
      <c r="AJ444" s="143">
        <v>1.0660000000000001</v>
      </c>
      <c r="AK444" s="143">
        <v>3.6659999999999999</v>
      </c>
      <c r="AL444" s="141">
        <f t="shared" si="117"/>
        <v>0</v>
      </c>
      <c r="AM444" s="141">
        <f t="shared" si="134"/>
        <v>0</v>
      </c>
      <c r="AN444" s="145">
        <f t="shared" si="118"/>
        <v>0</v>
      </c>
      <c r="AO444" s="141">
        <f t="shared" si="119"/>
        <v>0</v>
      </c>
      <c r="AP444" s="145">
        <f t="shared" si="120"/>
        <v>0</v>
      </c>
      <c r="AQ444" s="146">
        <f t="shared" si="121"/>
        <v>0</v>
      </c>
      <c r="AR444" s="146"/>
      <c r="AS444" s="151"/>
      <c r="AT444" s="147"/>
      <c r="AU444" s="143"/>
      <c r="AV444" s="147"/>
      <c r="AW444" s="147"/>
      <c r="AX444" s="147"/>
      <c r="AY444" s="147"/>
      <c r="BI444" s="143"/>
      <c r="BL444" s="148"/>
      <c r="BM444" s="149"/>
    </row>
    <row r="445" spans="25:65" x14ac:dyDescent="0.2">
      <c r="Y445" s="154"/>
      <c r="AA445" s="137"/>
      <c r="AB445" s="137"/>
      <c r="AC445" s="137"/>
      <c r="AD445" s="142"/>
      <c r="AE445" s="143">
        <v>89</v>
      </c>
      <c r="AF445" s="143">
        <v>100</v>
      </c>
      <c r="AG445" s="143">
        <v>150</v>
      </c>
      <c r="AH445" s="144" t="s">
        <v>61</v>
      </c>
      <c r="AI445" s="144" t="s">
        <v>62</v>
      </c>
      <c r="AJ445" s="143">
        <v>1.1000000000000001</v>
      </c>
      <c r="AK445" s="143">
        <v>1</v>
      </c>
      <c r="AL445" s="141">
        <f t="shared" si="117"/>
        <v>0</v>
      </c>
      <c r="AM445" s="141">
        <f t="shared" si="134"/>
        <v>0</v>
      </c>
      <c r="AN445" s="145">
        <f t="shared" si="118"/>
        <v>0</v>
      </c>
      <c r="AO445" s="141">
        <f t="shared" si="119"/>
        <v>0</v>
      </c>
      <c r="AP445" s="145">
        <f t="shared" si="120"/>
        <v>0</v>
      </c>
      <c r="AQ445" s="146">
        <f t="shared" si="121"/>
        <v>0</v>
      </c>
      <c r="AR445" s="146"/>
      <c r="AS445" s="151"/>
      <c r="AT445" s="147"/>
      <c r="AU445" s="143"/>
      <c r="AV445" s="147"/>
      <c r="AW445" s="147"/>
      <c r="AX445" s="147"/>
      <c r="AY445" s="147"/>
      <c r="BI445" s="143"/>
      <c r="BL445" s="148"/>
      <c r="BM445" s="149"/>
    </row>
    <row r="446" spans="25:65" x14ac:dyDescent="0.2">
      <c r="Y446" s="154"/>
      <c r="AA446" s="137"/>
      <c r="AB446" s="137"/>
      <c r="AC446" s="137"/>
      <c r="AD446" s="142"/>
      <c r="AE446" s="143">
        <v>100</v>
      </c>
      <c r="AF446" s="143">
        <v>107</v>
      </c>
      <c r="AG446" s="143">
        <v>150</v>
      </c>
      <c r="AH446" s="144" t="s">
        <v>61</v>
      </c>
      <c r="AI446" s="144" t="s">
        <v>62</v>
      </c>
      <c r="AJ446" s="143">
        <v>1.75</v>
      </c>
      <c r="AK446" s="143">
        <v>-57.5</v>
      </c>
      <c r="AL446" s="141">
        <f t="shared" si="117"/>
        <v>0</v>
      </c>
      <c r="AM446" s="141">
        <f t="shared" si="134"/>
        <v>0</v>
      </c>
      <c r="AN446" s="145">
        <f t="shared" si="118"/>
        <v>0</v>
      </c>
      <c r="AO446" s="141">
        <f t="shared" si="119"/>
        <v>0</v>
      </c>
      <c r="AP446" s="145">
        <f t="shared" si="120"/>
        <v>0</v>
      </c>
      <c r="AQ446" s="146">
        <f t="shared" si="121"/>
        <v>0</v>
      </c>
      <c r="AR446" s="146"/>
      <c r="AS446" s="151"/>
      <c r="AT446" s="150"/>
      <c r="AU446" s="143"/>
      <c r="AV446" s="147"/>
      <c r="AW446" s="147"/>
      <c r="AX446" s="152"/>
      <c r="AY446" s="153"/>
      <c r="BB446" s="145"/>
      <c r="BD446" s="145"/>
      <c r="BE446" s="146"/>
      <c r="BF446" s="146"/>
      <c r="BG446" s="146"/>
      <c r="BI446" s="143"/>
      <c r="BL446" s="148"/>
      <c r="BM446" s="149"/>
    </row>
    <row r="447" spans="25:65" x14ac:dyDescent="0.2">
      <c r="Y447" s="154"/>
      <c r="AA447" s="137"/>
      <c r="AB447" s="137"/>
      <c r="AC447" s="137"/>
      <c r="AD447" s="142"/>
      <c r="AE447" s="143">
        <v>107</v>
      </c>
      <c r="AF447" s="143">
        <v>140</v>
      </c>
      <c r="AG447" s="143">
        <v>150</v>
      </c>
      <c r="AH447" s="144" t="s">
        <v>61</v>
      </c>
      <c r="AI447" s="144" t="s">
        <v>62</v>
      </c>
      <c r="AJ447" s="143">
        <v>2.0630000000000002</v>
      </c>
      <c r="AK447" s="143">
        <v>-86.875</v>
      </c>
      <c r="AL447" s="141">
        <f t="shared" si="117"/>
        <v>0</v>
      </c>
      <c r="AM447" s="141">
        <f t="shared" si="134"/>
        <v>0</v>
      </c>
      <c r="AN447" s="145">
        <f t="shared" si="118"/>
        <v>0</v>
      </c>
      <c r="AO447" s="141">
        <f t="shared" si="119"/>
        <v>0</v>
      </c>
      <c r="AP447" s="145">
        <f t="shared" si="120"/>
        <v>0</v>
      </c>
      <c r="AQ447" s="146">
        <f t="shared" si="121"/>
        <v>0</v>
      </c>
      <c r="AR447" s="146"/>
      <c r="AS447" s="151"/>
      <c r="AT447" s="147"/>
      <c r="AU447" s="143"/>
      <c r="AV447" s="147"/>
      <c r="AW447" s="147"/>
      <c r="AX447" s="152"/>
      <c r="AY447" s="147"/>
      <c r="BI447" s="143"/>
      <c r="BL447" s="148"/>
      <c r="BM447" s="149"/>
    </row>
    <row r="448" spans="25:65" x14ac:dyDescent="0.2">
      <c r="Y448" s="154"/>
      <c r="AA448" s="137"/>
      <c r="AB448" s="137"/>
      <c r="AC448" s="137"/>
      <c r="AD448" s="142"/>
      <c r="AE448" s="143">
        <v>140</v>
      </c>
      <c r="AF448" s="143">
        <v>161</v>
      </c>
      <c r="AG448" s="143">
        <v>150</v>
      </c>
      <c r="AH448" s="144" t="s">
        <v>61</v>
      </c>
      <c r="AI448" s="144" t="s">
        <v>62</v>
      </c>
      <c r="AJ448" s="143">
        <v>2.1</v>
      </c>
      <c r="AK448" s="143">
        <v>-91</v>
      </c>
      <c r="AL448" s="141">
        <f t="shared" si="117"/>
        <v>0</v>
      </c>
      <c r="AM448" s="141">
        <f t="shared" si="134"/>
        <v>0</v>
      </c>
      <c r="AN448" s="145">
        <f t="shared" si="118"/>
        <v>0</v>
      </c>
      <c r="AO448" s="141">
        <f t="shared" si="119"/>
        <v>0</v>
      </c>
      <c r="AP448" s="145">
        <f t="shared" si="120"/>
        <v>0</v>
      </c>
      <c r="AQ448" s="146">
        <f t="shared" si="121"/>
        <v>0</v>
      </c>
      <c r="AR448" s="146"/>
      <c r="AS448" s="151"/>
      <c r="AT448" s="147"/>
      <c r="AU448" s="143"/>
      <c r="AV448" s="147"/>
      <c r="AW448" s="147"/>
      <c r="AX448" s="147"/>
      <c r="AY448" s="147"/>
      <c r="BI448" s="143"/>
      <c r="BL448" s="148"/>
      <c r="BM448" s="149"/>
    </row>
    <row r="449" spans="25:65" x14ac:dyDescent="0.2">
      <c r="Y449" s="154"/>
      <c r="AA449" s="137"/>
      <c r="AB449" s="137"/>
      <c r="AC449" s="137"/>
      <c r="AD449" s="142"/>
      <c r="AE449" s="143">
        <v>161</v>
      </c>
      <c r="AF449" s="143">
        <v>200</v>
      </c>
      <c r="AG449" s="143">
        <v>150</v>
      </c>
      <c r="AH449" s="144" t="s">
        <v>61</v>
      </c>
      <c r="AI449" s="144" t="s">
        <v>62</v>
      </c>
      <c r="AJ449" s="143">
        <v>2.294</v>
      </c>
      <c r="AK449" s="143">
        <v>-114.3</v>
      </c>
      <c r="AL449" s="141">
        <f t="shared" si="117"/>
        <v>0</v>
      </c>
      <c r="AM449" s="141">
        <f t="shared" si="134"/>
        <v>0</v>
      </c>
      <c r="AN449" s="145">
        <f t="shared" si="118"/>
        <v>0</v>
      </c>
      <c r="AO449" s="141">
        <f t="shared" si="119"/>
        <v>0</v>
      </c>
      <c r="AP449" s="145">
        <f t="shared" si="120"/>
        <v>0</v>
      </c>
      <c r="AQ449" s="146">
        <f t="shared" si="121"/>
        <v>0</v>
      </c>
      <c r="AR449" s="146"/>
      <c r="AS449" s="151"/>
      <c r="AT449" s="147"/>
      <c r="AU449" s="143"/>
      <c r="AV449" s="147"/>
      <c r="AW449" s="147"/>
      <c r="AX449" s="147"/>
      <c r="AY449" s="147"/>
      <c r="BI449" s="143"/>
      <c r="BL449" s="148"/>
      <c r="BM449" s="149"/>
    </row>
    <row r="450" spans="25:65" x14ac:dyDescent="0.2">
      <c r="Y450" s="154"/>
      <c r="AA450" s="137"/>
      <c r="AB450" s="137"/>
      <c r="AC450" s="137"/>
      <c r="AD450" s="142"/>
      <c r="AE450" s="143">
        <v>50</v>
      </c>
      <c r="AF450" s="143">
        <v>78</v>
      </c>
      <c r="AG450" s="143">
        <v>200</v>
      </c>
      <c r="AH450" s="144" t="s">
        <v>61</v>
      </c>
      <c r="AI450" s="144" t="s">
        <v>62</v>
      </c>
      <c r="AJ450" s="143">
        <v>1</v>
      </c>
      <c r="AK450" s="143">
        <v>13</v>
      </c>
      <c r="AL450" s="141">
        <f t="shared" si="117"/>
        <v>0</v>
      </c>
      <c r="AM450" s="141">
        <f t="shared" si="134"/>
        <v>0</v>
      </c>
      <c r="AN450" s="145">
        <f t="shared" si="118"/>
        <v>0</v>
      </c>
      <c r="AO450" s="141">
        <f t="shared" si="119"/>
        <v>0</v>
      </c>
      <c r="AP450" s="145">
        <f t="shared" si="120"/>
        <v>0</v>
      </c>
      <c r="AQ450" s="146">
        <f t="shared" si="121"/>
        <v>0</v>
      </c>
      <c r="AR450" s="146"/>
      <c r="AS450" s="151"/>
      <c r="AT450" s="150"/>
      <c r="AU450" s="143"/>
      <c r="AV450" s="147"/>
      <c r="AW450" s="147"/>
      <c r="AX450" s="147"/>
      <c r="AY450" s="147"/>
      <c r="BI450" s="143"/>
      <c r="BL450" s="148"/>
      <c r="BM450" s="149"/>
    </row>
    <row r="451" spans="25:65" x14ac:dyDescent="0.2">
      <c r="Y451" s="154"/>
      <c r="AA451" s="137"/>
      <c r="AB451" s="137"/>
      <c r="AC451" s="137"/>
      <c r="AD451" s="142"/>
      <c r="AE451" s="143">
        <v>78</v>
      </c>
      <c r="AF451" s="143">
        <v>93</v>
      </c>
      <c r="AG451" s="143">
        <v>200</v>
      </c>
      <c r="AH451" s="144" t="s">
        <v>61</v>
      </c>
      <c r="AI451" s="144" t="s">
        <v>62</v>
      </c>
      <c r="AJ451" s="143">
        <v>1</v>
      </c>
      <c r="AK451" s="143">
        <v>13</v>
      </c>
      <c r="AL451" s="141">
        <f t="shared" si="117"/>
        <v>0</v>
      </c>
      <c r="AM451" s="141">
        <f t="shared" si="134"/>
        <v>0</v>
      </c>
      <c r="AN451" s="145">
        <f t="shared" si="118"/>
        <v>0</v>
      </c>
      <c r="AO451" s="141">
        <f t="shared" si="119"/>
        <v>0</v>
      </c>
      <c r="AP451" s="145">
        <f t="shared" si="120"/>
        <v>0</v>
      </c>
      <c r="AQ451" s="146">
        <f t="shared" si="121"/>
        <v>0</v>
      </c>
      <c r="AR451" s="146"/>
      <c r="AS451" s="151"/>
      <c r="AT451" s="147"/>
      <c r="AU451" s="143"/>
      <c r="AV451" s="147"/>
      <c r="AW451" s="147"/>
      <c r="AX451" s="147"/>
      <c r="AY451" s="147"/>
      <c r="BI451" s="143"/>
      <c r="BL451" s="148"/>
      <c r="BM451" s="149"/>
    </row>
    <row r="452" spans="25:65" x14ac:dyDescent="0.2">
      <c r="Y452" s="154"/>
      <c r="AA452" s="137"/>
      <c r="AB452" s="137"/>
      <c r="AC452" s="137"/>
      <c r="AD452" s="142"/>
      <c r="AE452" s="143">
        <v>93</v>
      </c>
      <c r="AF452" s="143">
        <v>110</v>
      </c>
      <c r="AG452" s="143">
        <v>200</v>
      </c>
      <c r="AH452" s="144" t="s">
        <v>61</v>
      </c>
      <c r="AI452" s="144" t="s">
        <v>62</v>
      </c>
      <c r="AJ452" s="143">
        <v>1.7</v>
      </c>
      <c r="AK452" s="143">
        <v>-43</v>
      </c>
      <c r="AL452" s="141">
        <f t="shared" si="117"/>
        <v>0</v>
      </c>
      <c r="AM452" s="141">
        <f t="shared" si="134"/>
        <v>0</v>
      </c>
      <c r="AN452" s="145">
        <f t="shared" si="118"/>
        <v>0</v>
      </c>
      <c r="AO452" s="141">
        <f t="shared" si="119"/>
        <v>0</v>
      </c>
      <c r="AP452" s="145">
        <f t="shared" si="120"/>
        <v>0</v>
      </c>
      <c r="AQ452" s="146">
        <f t="shared" si="121"/>
        <v>0</v>
      </c>
      <c r="AR452" s="146"/>
      <c r="AS452" s="151"/>
      <c r="AT452" s="147"/>
      <c r="AU452" s="143"/>
      <c r="AV452" s="147"/>
      <c r="AW452" s="147"/>
      <c r="AX452" s="147"/>
      <c r="AY452" s="147"/>
      <c r="BI452" s="143"/>
      <c r="BL452" s="148"/>
      <c r="BM452" s="149"/>
    </row>
    <row r="453" spans="25:65" x14ac:dyDescent="0.2">
      <c r="Y453" s="154"/>
      <c r="AA453" s="137"/>
      <c r="AB453" s="137"/>
      <c r="AC453" s="137"/>
      <c r="AD453" s="142"/>
      <c r="AE453" s="143">
        <v>110</v>
      </c>
      <c r="AF453" s="143">
        <v>160</v>
      </c>
      <c r="AG453" s="143">
        <v>200</v>
      </c>
      <c r="AH453" s="144" t="s">
        <v>61</v>
      </c>
      <c r="AI453" s="144" t="s">
        <v>62</v>
      </c>
      <c r="AJ453" s="143">
        <v>2.5</v>
      </c>
      <c r="AK453" s="143">
        <v>-115</v>
      </c>
      <c r="AL453" s="141">
        <f t="shared" si="117"/>
        <v>0</v>
      </c>
      <c r="AM453" s="141">
        <f t="shared" si="134"/>
        <v>0</v>
      </c>
      <c r="AN453" s="145">
        <f t="shared" si="118"/>
        <v>0</v>
      </c>
      <c r="AO453" s="141">
        <f t="shared" si="119"/>
        <v>0</v>
      </c>
      <c r="AP453" s="145">
        <f t="shared" si="120"/>
        <v>0</v>
      </c>
      <c r="AQ453" s="146">
        <f t="shared" si="121"/>
        <v>0</v>
      </c>
      <c r="AR453" s="146"/>
      <c r="AS453" s="151"/>
      <c r="AT453" s="147"/>
      <c r="AU453" s="143"/>
      <c r="AV453" s="147"/>
      <c r="AW453" s="147"/>
      <c r="AX453" s="147"/>
      <c r="AY453" s="147"/>
      <c r="BI453" s="143"/>
      <c r="BL453" s="148"/>
      <c r="BM453" s="149"/>
    </row>
    <row r="454" spans="25:65" x14ac:dyDescent="0.2">
      <c r="Y454" s="154"/>
      <c r="AA454" s="137"/>
      <c r="AB454" s="137"/>
      <c r="AC454" s="137"/>
      <c r="AD454" s="142"/>
      <c r="AE454" s="143">
        <v>160</v>
      </c>
      <c r="AF454" s="143">
        <v>200</v>
      </c>
      <c r="AG454" s="143">
        <v>200</v>
      </c>
      <c r="AH454" s="144" t="s">
        <v>61</v>
      </c>
      <c r="AI454" s="144" t="s">
        <v>62</v>
      </c>
      <c r="AJ454" s="143">
        <v>3.077</v>
      </c>
      <c r="AK454" s="143">
        <v>-178.46</v>
      </c>
      <c r="AL454" s="141">
        <f t="shared" si="117"/>
        <v>0</v>
      </c>
      <c r="AM454" s="141">
        <f t="shared" si="134"/>
        <v>0</v>
      </c>
      <c r="AN454" s="145">
        <f t="shared" si="118"/>
        <v>0</v>
      </c>
      <c r="AO454" s="141">
        <f t="shared" si="119"/>
        <v>0</v>
      </c>
      <c r="AP454" s="145">
        <f t="shared" si="120"/>
        <v>0</v>
      </c>
      <c r="AQ454" s="146">
        <f t="shared" si="121"/>
        <v>0</v>
      </c>
      <c r="AR454" s="146"/>
      <c r="AS454" s="151"/>
      <c r="AT454" s="147"/>
      <c r="AU454" s="143"/>
      <c r="AV454" s="147"/>
      <c r="AW454" s="147"/>
      <c r="AX454" s="147"/>
      <c r="AY454" s="147"/>
      <c r="BI454" s="143"/>
      <c r="BL454" s="148"/>
      <c r="BM454" s="149"/>
    </row>
    <row r="455" spans="25:65" x14ac:dyDescent="0.2">
      <c r="Y455" s="154"/>
      <c r="AA455" s="137"/>
      <c r="AB455" s="137"/>
      <c r="AC455" s="137"/>
      <c r="AD455" s="142"/>
      <c r="AE455" s="143">
        <v>50</v>
      </c>
      <c r="AF455" s="143">
        <v>85</v>
      </c>
      <c r="AG455" s="143">
        <v>250</v>
      </c>
      <c r="AH455" s="144" t="s">
        <v>61</v>
      </c>
      <c r="AI455" s="144" t="s">
        <v>58</v>
      </c>
      <c r="AJ455" s="143">
        <v>1.0289999999999999</v>
      </c>
      <c r="AK455" s="143">
        <v>18.088999999999999</v>
      </c>
      <c r="AL455" s="141">
        <f t="shared" si="117"/>
        <v>0</v>
      </c>
      <c r="AM455" s="141">
        <f t="shared" si="134"/>
        <v>0</v>
      </c>
      <c r="AN455" s="145">
        <f t="shared" si="118"/>
        <v>0</v>
      </c>
      <c r="AO455" s="141">
        <f t="shared" si="119"/>
        <v>0</v>
      </c>
      <c r="AP455" s="145">
        <f t="shared" si="120"/>
        <v>0</v>
      </c>
      <c r="AQ455" s="146">
        <f t="shared" si="121"/>
        <v>0</v>
      </c>
      <c r="AR455" s="146"/>
      <c r="AS455" s="151"/>
      <c r="AT455" s="147"/>
      <c r="AU455" s="143"/>
      <c r="AV455" s="147"/>
      <c r="AW455" s="147"/>
      <c r="AX455" s="147"/>
      <c r="AY455" s="147"/>
      <c r="BI455" s="143"/>
      <c r="BL455" s="148"/>
      <c r="BM455" s="149"/>
    </row>
    <row r="456" spans="25:65" x14ac:dyDescent="0.2">
      <c r="Y456" s="154"/>
      <c r="AA456" s="137"/>
      <c r="AB456" s="137"/>
      <c r="AC456" s="137"/>
      <c r="AD456" s="142"/>
      <c r="AE456" s="143">
        <v>85</v>
      </c>
      <c r="AF456" s="143">
        <v>100</v>
      </c>
      <c r="AG456" s="143">
        <v>250</v>
      </c>
      <c r="AH456" s="144" t="s">
        <v>61</v>
      </c>
      <c r="AI456" s="144" t="s">
        <v>58</v>
      </c>
      <c r="AJ456" s="143">
        <v>1</v>
      </c>
      <c r="AK456" s="143">
        <v>20</v>
      </c>
      <c r="AL456" s="141">
        <f t="shared" si="117"/>
        <v>0</v>
      </c>
      <c r="AM456" s="141">
        <f t="shared" si="134"/>
        <v>0</v>
      </c>
      <c r="AN456" s="145">
        <f t="shared" si="118"/>
        <v>0</v>
      </c>
      <c r="AO456" s="141">
        <f t="shared" si="119"/>
        <v>0</v>
      </c>
      <c r="AP456" s="145">
        <f t="shared" si="120"/>
        <v>0</v>
      </c>
      <c r="AQ456" s="146">
        <f t="shared" si="121"/>
        <v>0</v>
      </c>
      <c r="AR456" s="146"/>
      <c r="AS456" s="151"/>
      <c r="AT456" s="150"/>
      <c r="AU456" s="143"/>
      <c r="AV456" s="147"/>
      <c r="AW456" s="147"/>
      <c r="AX456" s="152"/>
      <c r="AY456" s="153"/>
      <c r="BB456" s="145"/>
      <c r="BD456" s="145"/>
      <c r="BE456" s="146"/>
      <c r="BF456" s="146"/>
      <c r="BG456" s="146"/>
      <c r="BI456" s="143"/>
      <c r="BL456" s="148"/>
      <c r="BM456" s="149"/>
    </row>
    <row r="457" spans="25:65" x14ac:dyDescent="0.2">
      <c r="Y457" s="154"/>
      <c r="AA457" s="137"/>
      <c r="AB457" s="137"/>
      <c r="AC457" s="137"/>
      <c r="AD457" s="142"/>
      <c r="AE457" s="143">
        <v>100</v>
      </c>
      <c r="AF457" s="143">
        <v>120</v>
      </c>
      <c r="AG457" s="143">
        <v>250</v>
      </c>
      <c r="AH457" s="144" t="s">
        <v>61</v>
      </c>
      <c r="AI457" s="144" t="s">
        <v>58</v>
      </c>
      <c r="AJ457" s="143">
        <v>2</v>
      </c>
      <c r="AK457" s="143">
        <v>-60</v>
      </c>
      <c r="AL457" s="141">
        <f t="shared" si="117"/>
        <v>0</v>
      </c>
      <c r="AM457" s="141">
        <f t="shared" si="134"/>
        <v>0</v>
      </c>
      <c r="AN457" s="145">
        <f t="shared" si="118"/>
        <v>0</v>
      </c>
      <c r="AO457" s="141">
        <f t="shared" si="119"/>
        <v>0</v>
      </c>
      <c r="AP457" s="145">
        <f t="shared" si="120"/>
        <v>0</v>
      </c>
      <c r="AQ457" s="146">
        <f t="shared" si="121"/>
        <v>0</v>
      </c>
      <c r="AR457" s="146"/>
      <c r="AS457" s="151"/>
      <c r="AT457" s="147"/>
      <c r="AU457" s="143"/>
      <c r="AV457" s="147"/>
      <c r="AW457" s="147"/>
      <c r="AX457" s="147"/>
      <c r="AY457" s="147"/>
      <c r="BI457" s="143"/>
      <c r="BL457" s="148"/>
      <c r="BM457" s="149"/>
    </row>
    <row r="458" spans="25:65" x14ac:dyDescent="0.2">
      <c r="Y458" s="154"/>
      <c r="AA458" s="137"/>
      <c r="AB458" s="137"/>
      <c r="AC458" s="137"/>
      <c r="AD458" s="142">
        <v>252</v>
      </c>
      <c r="AE458" s="143">
        <v>120</v>
      </c>
      <c r="AF458" s="143">
        <v>200</v>
      </c>
      <c r="AG458" s="143">
        <v>250</v>
      </c>
      <c r="AH458" s="144" t="s">
        <v>61</v>
      </c>
      <c r="AI458" s="144" t="s">
        <v>58</v>
      </c>
      <c r="AJ458" s="143">
        <v>2.5</v>
      </c>
      <c r="AK458" s="143">
        <v>-105</v>
      </c>
      <c r="AL458" s="141">
        <f t="shared" si="117"/>
        <v>0</v>
      </c>
      <c r="AM458" s="141">
        <f t="shared" si="134"/>
        <v>0</v>
      </c>
      <c r="AN458" s="145">
        <f t="shared" si="118"/>
        <v>0</v>
      </c>
      <c r="AO458" s="141">
        <f t="shared" si="119"/>
        <v>0</v>
      </c>
      <c r="AP458" s="145">
        <f t="shared" si="120"/>
        <v>0</v>
      </c>
      <c r="AQ458" s="146">
        <f t="shared" si="121"/>
        <v>0</v>
      </c>
      <c r="AR458" s="146"/>
      <c r="AS458" s="151"/>
      <c r="AT458" s="147"/>
      <c r="AU458" s="143"/>
      <c r="AV458" s="147"/>
      <c r="AW458" s="147"/>
      <c r="AX458" s="152"/>
      <c r="AY458" s="147"/>
      <c r="BI458" s="143"/>
      <c r="BL458" s="148"/>
      <c r="BM458" s="149"/>
    </row>
    <row r="459" spans="25:65" x14ac:dyDescent="0.2">
      <c r="Y459" s="154"/>
      <c r="AA459" s="137"/>
      <c r="AB459" s="137"/>
      <c r="AC459" s="137"/>
      <c r="AD459" s="142"/>
      <c r="AE459" s="143">
        <v>50</v>
      </c>
      <c r="AF459" s="143">
        <v>90</v>
      </c>
      <c r="AG459" s="143">
        <v>300</v>
      </c>
      <c r="AH459" s="144" t="s">
        <v>61</v>
      </c>
      <c r="AI459" s="144" t="s">
        <v>62</v>
      </c>
      <c r="AJ459" s="143">
        <v>1.026</v>
      </c>
      <c r="AK459" s="143">
        <v>23.332999999999998</v>
      </c>
      <c r="AL459" s="141">
        <f t="shared" si="117"/>
        <v>0</v>
      </c>
      <c r="AM459" s="141">
        <f t="shared" si="134"/>
        <v>0</v>
      </c>
      <c r="AN459" s="145">
        <f t="shared" si="118"/>
        <v>0</v>
      </c>
      <c r="AO459" s="141">
        <f t="shared" si="119"/>
        <v>0</v>
      </c>
      <c r="AP459" s="145">
        <f t="shared" si="120"/>
        <v>0</v>
      </c>
      <c r="AQ459" s="146">
        <f t="shared" si="121"/>
        <v>0</v>
      </c>
      <c r="AR459" s="146"/>
      <c r="AS459" s="151"/>
      <c r="AT459" s="147"/>
      <c r="AU459" s="143"/>
      <c r="AV459" s="147"/>
      <c r="AW459" s="147"/>
      <c r="AX459" s="147"/>
      <c r="AY459" s="147"/>
      <c r="BI459" s="143"/>
      <c r="BL459" s="148"/>
      <c r="BM459" s="149"/>
    </row>
    <row r="460" spans="25:65" x14ac:dyDescent="0.2">
      <c r="Y460" s="154"/>
      <c r="AA460" s="137"/>
      <c r="AB460" s="137"/>
      <c r="AC460" s="137"/>
      <c r="AD460" s="142"/>
      <c r="AE460" s="143">
        <v>90</v>
      </c>
      <c r="AF460" s="143">
        <v>100</v>
      </c>
      <c r="AG460" s="143">
        <v>300</v>
      </c>
      <c r="AH460" s="144" t="s">
        <v>61</v>
      </c>
      <c r="AI460" s="144" t="s">
        <v>62</v>
      </c>
      <c r="AJ460" s="143">
        <v>1</v>
      </c>
      <c r="AK460" s="143">
        <v>25</v>
      </c>
      <c r="AL460" s="141">
        <f t="shared" si="117"/>
        <v>0</v>
      </c>
      <c r="AM460" s="141">
        <f t="shared" si="134"/>
        <v>0</v>
      </c>
      <c r="AN460" s="145">
        <f t="shared" si="118"/>
        <v>0</v>
      </c>
      <c r="AO460" s="141">
        <f t="shared" si="119"/>
        <v>0</v>
      </c>
      <c r="AP460" s="145">
        <f t="shared" si="120"/>
        <v>0</v>
      </c>
      <c r="AQ460" s="146">
        <f t="shared" si="121"/>
        <v>0</v>
      </c>
      <c r="AR460" s="146"/>
      <c r="AS460" s="151"/>
      <c r="AT460" s="147"/>
      <c r="AU460" s="143"/>
      <c r="AV460" s="147"/>
      <c r="AW460" s="147"/>
      <c r="AX460" s="147"/>
      <c r="AY460" s="147"/>
      <c r="BI460" s="143"/>
      <c r="BL460" s="148"/>
      <c r="BM460" s="149"/>
    </row>
    <row r="461" spans="25:65" x14ac:dyDescent="0.2">
      <c r="Y461" s="154"/>
      <c r="AA461" s="137"/>
      <c r="AB461" s="137"/>
      <c r="AC461" s="137"/>
      <c r="AD461" s="142"/>
      <c r="AE461" s="143">
        <v>100</v>
      </c>
      <c r="AF461" s="143">
        <v>120</v>
      </c>
      <c r="AG461" s="143">
        <v>300</v>
      </c>
      <c r="AH461" s="144" t="s">
        <v>61</v>
      </c>
      <c r="AI461" s="144" t="s">
        <v>62</v>
      </c>
      <c r="AJ461" s="143">
        <v>2</v>
      </c>
      <c r="AK461" s="143">
        <v>-50</v>
      </c>
      <c r="AL461" s="141">
        <f t="shared" si="117"/>
        <v>0</v>
      </c>
      <c r="AM461" s="141">
        <f t="shared" si="134"/>
        <v>0</v>
      </c>
      <c r="AN461" s="145">
        <f t="shared" si="118"/>
        <v>0</v>
      </c>
      <c r="AO461" s="141">
        <f t="shared" si="119"/>
        <v>0</v>
      </c>
      <c r="AP461" s="145">
        <f t="shared" si="120"/>
        <v>0</v>
      </c>
      <c r="AQ461" s="146">
        <f t="shared" si="121"/>
        <v>0</v>
      </c>
      <c r="AR461" s="146"/>
      <c r="AS461" s="151"/>
      <c r="AT461" s="150"/>
      <c r="AU461" s="143"/>
      <c r="AV461" s="147"/>
      <c r="AW461" s="147"/>
      <c r="AX461" s="147"/>
      <c r="AY461" s="147"/>
      <c r="BI461" s="143"/>
      <c r="BL461" s="148"/>
      <c r="BM461" s="149"/>
    </row>
    <row r="462" spans="25:65" x14ac:dyDescent="0.2">
      <c r="Y462" s="154"/>
      <c r="AA462" s="137"/>
      <c r="AB462" s="137"/>
      <c r="AC462" s="137"/>
      <c r="AD462" s="142"/>
      <c r="AE462" s="143">
        <v>120</v>
      </c>
      <c r="AF462" s="143">
        <v>160</v>
      </c>
      <c r="AG462" s="143">
        <v>300</v>
      </c>
      <c r="AH462" s="144" t="s">
        <v>61</v>
      </c>
      <c r="AI462" s="144" t="s">
        <v>62</v>
      </c>
      <c r="AJ462" s="143">
        <v>2.6659999999999999</v>
      </c>
      <c r="AK462" s="143">
        <v>-106.666</v>
      </c>
      <c r="AL462" s="141">
        <f t="shared" si="117"/>
        <v>0</v>
      </c>
      <c r="AM462" s="141">
        <f t="shared" si="134"/>
        <v>0</v>
      </c>
      <c r="AN462" s="145">
        <f t="shared" si="118"/>
        <v>0</v>
      </c>
      <c r="AO462" s="141">
        <f t="shared" si="119"/>
        <v>0</v>
      </c>
      <c r="AP462" s="145">
        <f t="shared" si="120"/>
        <v>0</v>
      </c>
      <c r="AQ462" s="146">
        <f t="shared" si="121"/>
        <v>0</v>
      </c>
      <c r="AR462" s="146"/>
      <c r="AS462" s="151"/>
      <c r="AT462" s="147"/>
      <c r="AU462" s="143"/>
      <c r="AV462" s="147"/>
      <c r="AW462" s="147"/>
      <c r="AX462" s="147"/>
      <c r="AY462" s="147"/>
      <c r="BI462" s="143"/>
      <c r="BL462" s="148"/>
      <c r="BM462" s="149"/>
    </row>
    <row r="463" spans="25:65" x14ac:dyDescent="0.2">
      <c r="Y463" s="154"/>
      <c r="AA463" s="137"/>
      <c r="AB463" s="137"/>
      <c r="AC463" s="137"/>
      <c r="AD463" s="142">
        <v>252</v>
      </c>
      <c r="AE463" s="143">
        <v>160</v>
      </c>
      <c r="AF463" s="143">
        <v>200</v>
      </c>
      <c r="AG463" s="143">
        <v>300</v>
      </c>
      <c r="AH463" s="144" t="s">
        <v>61</v>
      </c>
      <c r="AI463" s="144" t="s">
        <v>62</v>
      </c>
      <c r="AJ463" s="143">
        <v>3.077</v>
      </c>
      <c r="AK463" s="143">
        <v>-147.69</v>
      </c>
      <c r="AL463" s="141">
        <f t="shared" si="117"/>
        <v>0</v>
      </c>
      <c r="AM463" s="141">
        <f t="shared" si="134"/>
        <v>0</v>
      </c>
      <c r="AN463" s="145">
        <f t="shared" si="118"/>
        <v>0</v>
      </c>
      <c r="AO463" s="141">
        <f t="shared" si="119"/>
        <v>0</v>
      </c>
      <c r="AP463" s="145">
        <f t="shared" si="120"/>
        <v>0</v>
      </c>
      <c r="AQ463" s="146">
        <f t="shared" si="121"/>
        <v>0</v>
      </c>
      <c r="AR463" s="146"/>
      <c r="AS463" s="151"/>
      <c r="AT463" s="147"/>
      <c r="AU463" s="143"/>
      <c r="AV463" s="147"/>
      <c r="AW463" s="147"/>
      <c r="AX463" s="147"/>
      <c r="AY463" s="147"/>
      <c r="BI463" s="143"/>
      <c r="BL463" s="148"/>
      <c r="BM463" s="149"/>
    </row>
    <row r="464" spans="25:65" x14ac:dyDescent="0.2">
      <c r="Y464" s="154"/>
      <c r="AA464" s="137"/>
      <c r="AB464" s="137"/>
      <c r="AC464" s="137"/>
      <c r="AD464" s="142"/>
      <c r="AE464" s="143">
        <v>87</v>
      </c>
      <c r="AF464" s="143">
        <v>95</v>
      </c>
      <c r="AG464" s="143">
        <v>350</v>
      </c>
      <c r="AH464" s="144" t="s">
        <v>61</v>
      </c>
      <c r="AI464" s="144" t="s">
        <v>62</v>
      </c>
      <c r="AJ464" s="143">
        <v>1.6</v>
      </c>
      <c r="AK464" s="143">
        <v>-9</v>
      </c>
      <c r="AL464" s="141">
        <f t="shared" si="117"/>
        <v>0</v>
      </c>
      <c r="AM464" s="141">
        <f t="shared" si="134"/>
        <v>0</v>
      </c>
      <c r="AN464" s="145">
        <f t="shared" si="118"/>
        <v>0</v>
      </c>
      <c r="AO464" s="141">
        <f t="shared" si="119"/>
        <v>0</v>
      </c>
      <c r="AP464" s="145">
        <f t="shared" si="120"/>
        <v>0</v>
      </c>
      <c r="AQ464" s="146">
        <f t="shared" si="121"/>
        <v>0</v>
      </c>
      <c r="AR464" s="146"/>
      <c r="AS464" s="151"/>
      <c r="AT464" s="147"/>
      <c r="AU464" s="143"/>
      <c r="AV464" s="147"/>
      <c r="AW464" s="147"/>
      <c r="AX464" s="147"/>
      <c r="AY464" s="147"/>
      <c r="BI464" s="143"/>
      <c r="BL464" s="148"/>
      <c r="BM464" s="149"/>
    </row>
    <row r="465" spans="25:65" x14ac:dyDescent="0.2">
      <c r="Y465" s="154"/>
      <c r="AA465" s="137"/>
      <c r="AB465" s="137"/>
      <c r="AC465" s="137"/>
      <c r="AD465" s="142"/>
      <c r="AE465" s="143">
        <v>95</v>
      </c>
      <c r="AF465" s="143">
        <v>127</v>
      </c>
      <c r="AG465" s="143">
        <v>350</v>
      </c>
      <c r="AH465" s="144" t="s">
        <v>61</v>
      </c>
      <c r="AI465" s="144" t="s">
        <v>62</v>
      </c>
      <c r="AJ465" s="143">
        <v>2.133</v>
      </c>
      <c r="AK465" s="143">
        <v>-43.665999999999997</v>
      </c>
      <c r="AL465" s="141">
        <f t="shared" si="117"/>
        <v>0</v>
      </c>
      <c r="AM465" s="141">
        <f t="shared" si="134"/>
        <v>0</v>
      </c>
      <c r="AN465" s="145">
        <f t="shared" si="118"/>
        <v>0</v>
      </c>
      <c r="AO465" s="141">
        <f t="shared" si="119"/>
        <v>0</v>
      </c>
      <c r="AP465" s="145">
        <f t="shared" si="120"/>
        <v>0</v>
      </c>
      <c r="AQ465" s="146">
        <f t="shared" si="121"/>
        <v>0</v>
      </c>
      <c r="AR465" s="146"/>
      <c r="AS465" s="151"/>
      <c r="AT465" s="147"/>
      <c r="AU465" s="143"/>
      <c r="AV465" s="147"/>
      <c r="AW465" s="147"/>
      <c r="AX465" s="147"/>
      <c r="AY465" s="147"/>
      <c r="BI465" s="143"/>
      <c r="BL465" s="148"/>
      <c r="BM465" s="149"/>
    </row>
    <row r="466" spans="25:65" x14ac:dyDescent="0.2">
      <c r="Y466" s="154"/>
      <c r="AA466" s="137"/>
      <c r="AB466" s="137"/>
      <c r="AC466" s="137"/>
      <c r="AD466" s="142"/>
      <c r="AE466" s="143">
        <v>127</v>
      </c>
      <c r="AF466" s="143">
        <v>150</v>
      </c>
      <c r="AG466" s="143">
        <v>350</v>
      </c>
      <c r="AH466" s="144" t="s">
        <v>61</v>
      </c>
      <c r="AI466" s="144" t="s">
        <v>62</v>
      </c>
      <c r="AJ466" s="143">
        <v>2.2999999999999998</v>
      </c>
      <c r="AK466" s="143">
        <v>-57</v>
      </c>
      <c r="AL466" s="141">
        <f t="shared" si="117"/>
        <v>0</v>
      </c>
      <c r="AM466" s="141">
        <f t="shared" si="134"/>
        <v>0</v>
      </c>
      <c r="AN466" s="145">
        <f t="shared" si="118"/>
        <v>0</v>
      </c>
      <c r="AO466" s="141">
        <f t="shared" si="119"/>
        <v>0</v>
      </c>
      <c r="AP466" s="145">
        <f t="shared" si="120"/>
        <v>0</v>
      </c>
      <c r="AQ466" s="146">
        <f t="shared" si="121"/>
        <v>0</v>
      </c>
      <c r="AR466" s="146"/>
      <c r="AS466" s="151"/>
      <c r="AT466" s="147"/>
      <c r="AU466" s="143"/>
      <c r="AV466" s="147"/>
      <c r="AW466" s="147"/>
      <c r="AX466" s="147"/>
      <c r="AY466" s="147"/>
      <c r="BI466" s="143"/>
      <c r="BL466" s="148"/>
      <c r="BM466" s="149"/>
    </row>
    <row r="467" spans="25:65" x14ac:dyDescent="0.2">
      <c r="Y467" s="154"/>
      <c r="AA467" s="137"/>
      <c r="AB467" s="137"/>
      <c r="AC467" s="137"/>
      <c r="AD467" s="142"/>
      <c r="AE467" s="143">
        <v>150</v>
      </c>
      <c r="AF467" s="143">
        <v>172</v>
      </c>
      <c r="AG467" s="143">
        <v>350</v>
      </c>
      <c r="AH467" s="144" t="s">
        <v>61</v>
      </c>
      <c r="AI467" s="144" t="s">
        <v>62</v>
      </c>
      <c r="AJ467" s="143">
        <v>2.2000000000000002</v>
      </c>
      <c r="AK467" s="143">
        <v>-48</v>
      </c>
      <c r="AL467" s="141">
        <f t="shared" si="117"/>
        <v>0</v>
      </c>
      <c r="AM467" s="141">
        <f t="shared" si="134"/>
        <v>0</v>
      </c>
      <c r="AN467" s="145">
        <f t="shared" si="118"/>
        <v>0</v>
      </c>
      <c r="AO467" s="141">
        <f t="shared" si="119"/>
        <v>0</v>
      </c>
      <c r="AP467" s="145">
        <f t="shared" si="120"/>
        <v>0</v>
      </c>
      <c r="AQ467" s="146">
        <f t="shared" si="121"/>
        <v>0</v>
      </c>
      <c r="AR467" s="146"/>
      <c r="AS467" s="151"/>
      <c r="AT467" s="150"/>
      <c r="AU467" s="143"/>
      <c r="AV467" s="147"/>
      <c r="AW467" s="147"/>
      <c r="AX467" s="152"/>
      <c r="AY467" s="153"/>
      <c r="BB467" s="145"/>
      <c r="BD467" s="145"/>
      <c r="BE467" s="146"/>
      <c r="BF467" s="146"/>
      <c r="BG467" s="146"/>
      <c r="BI467" s="143"/>
      <c r="BL467" s="148"/>
      <c r="BM467" s="149"/>
    </row>
    <row r="468" spans="25:65" x14ac:dyDescent="0.2">
      <c r="Y468" s="154"/>
      <c r="AA468" s="137"/>
      <c r="AB468" s="137"/>
      <c r="AC468" s="137"/>
      <c r="AD468" s="142"/>
      <c r="AE468" s="143">
        <v>172</v>
      </c>
      <c r="AF468" s="143">
        <v>200</v>
      </c>
      <c r="AG468" s="143">
        <v>350</v>
      </c>
      <c r="AH468" s="144" t="s">
        <v>61</v>
      </c>
      <c r="AI468" s="144" t="s">
        <v>62</v>
      </c>
      <c r="AJ468" s="143">
        <v>2.3330000000000002</v>
      </c>
      <c r="AK468" s="143">
        <v>-61.332999999999998</v>
      </c>
      <c r="AL468" s="141">
        <f t="shared" si="117"/>
        <v>0</v>
      </c>
      <c r="AM468" s="141">
        <f t="shared" si="134"/>
        <v>0</v>
      </c>
      <c r="AN468" s="145">
        <f t="shared" si="118"/>
        <v>0</v>
      </c>
      <c r="AO468" s="141">
        <f t="shared" si="119"/>
        <v>0</v>
      </c>
      <c r="AP468" s="145">
        <f t="shared" si="120"/>
        <v>0</v>
      </c>
      <c r="AQ468" s="146">
        <f t="shared" si="121"/>
        <v>0</v>
      </c>
      <c r="AR468" s="146"/>
      <c r="AS468" s="151"/>
      <c r="AT468" s="147"/>
      <c r="AU468" s="143"/>
      <c r="AV468" s="147"/>
      <c r="AW468" s="147"/>
      <c r="AX468" s="147"/>
      <c r="AY468" s="147"/>
      <c r="BI468" s="143"/>
      <c r="BL468" s="148"/>
      <c r="BM468" s="149"/>
    </row>
    <row r="469" spans="25:65" x14ac:dyDescent="0.2">
      <c r="Y469" s="154"/>
      <c r="AA469" s="137"/>
      <c r="AB469" s="137"/>
      <c r="AC469" s="137"/>
      <c r="AD469" s="142"/>
      <c r="AE469" s="143">
        <v>96</v>
      </c>
      <c r="AF469" s="143">
        <v>105</v>
      </c>
      <c r="AG469" s="143">
        <v>400</v>
      </c>
      <c r="AH469" s="144" t="s">
        <v>61</v>
      </c>
      <c r="AI469" s="144" t="s">
        <v>62</v>
      </c>
      <c r="AJ469" s="143">
        <v>1.8</v>
      </c>
      <c r="AK469" s="143">
        <v>-12</v>
      </c>
      <c r="AL469" s="141">
        <f t="shared" si="117"/>
        <v>0</v>
      </c>
      <c r="AM469" s="141">
        <f t="shared" si="134"/>
        <v>0</v>
      </c>
      <c r="AN469" s="145">
        <f t="shared" si="118"/>
        <v>0</v>
      </c>
      <c r="AO469" s="141">
        <f t="shared" si="119"/>
        <v>0</v>
      </c>
      <c r="AP469" s="145">
        <f t="shared" si="120"/>
        <v>0</v>
      </c>
      <c r="AQ469" s="146">
        <f t="shared" si="121"/>
        <v>0</v>
      </c>
      <c r="AR469" s="146"/>
      <c r="AS469" s="151"/>
      <c r="AT469" s="147"/>
      <c r="AU469" s="143"/>
      <c r="AV469" s="147"/>
      <c r="AW469" s="147"/>
      <c r="AX469" s="152"/>
      <c r="AY469" s="147"/>
      <c r="BI469" s="143"/>
      <c r="BL469" s="148"/>
      <c r="BM469" s="149"/>
    </row>
    <row r="470" spans="25:65" x14ac:dyDescent="0.2">
      <c r="Y470" s="154"/>
      <c r="AA470" s="137"/>
      <c r="AB470" s="137"/>
      <c r="AC470" s="137"/>
      <c r="AD470" s="142"/>
      <c r="AE470" s="143">
        <v>105</v>
      </c>
      <c r="AF470" s="143">
        <v>120</v>
      </c>
      <c r="AG470" s="143">
        <v>400</v>
      </c>
      <c r="AH470" s="144" t="s">
        <v>61</v>
      </c>
      <c r="AI470" s="144" t="s">
        <v>62</v>
      </c>
      <c r="AJ470" s="143">
        <v>2.5</v>
      </c>
      <c r="AK470" s="143">
        <v>-57.5</v>
      </c>
      <c r="AL470" s="141">
        <f t="shared" ref="AL470:AL479" si="135">IF(AND(AG470-$D$10&lt;25,$D$10-AG470&lt;=25),1,0)</f>
        <v>0</v>
      </c>
      <c r="AM470" s="141">
        <f t="shared" si="134"/>
        <v>0</v>
      </c>
      <c r="AN470" s="145">
        <f t="shared" ref="AN470:AN479" si="136">($C$10-AK470)/AJ470*AM470*AL470</f>
        <v>0</v>
      </c>
      <c r="AO470" s="141">
        <f t="shared" ref="AO470:AO479" si="137">IF(AND(AG470-$D$10&lt;50,$D$10-AG470&lt;=50),1,0)</f>
        <v>0</v>
      </c>
      <c r="AP470" s="145">
        <f t="shared" ref="AP470:AP479" si="138">($C$10-AK470)/AJ470*AM470*AO470</f>
        <v>0</v>
      </c>
      <c r="AQ470" s="146">
        <f t="shared" ref="AQ470:AQ479" si="139">IF(AND(AG470-$D$10&lt;50,$D$10-AG470&lt;=50),IF($D$10-AG470&lt;=50,ABS(($D$10-AG470)/50*AL470*AM470),0),0)</f>
        <v>0</v>
      </c>
      <c r="AR470" s="146"/>
      <c r="AS470" s="151"/>
      <c r="AT470" s="147"/>
      <c r="AU470" s="143"/>
      <c r="AV470" s="147"/>
      <c r="AW470" s="147"/>
      <c r="AX470" s="147"/>
      <c r="AY470" s="147"/>
      <c r="BI470" s="143"/>
      <c r="BL470" s="148"/>
      <c r="BM470" s="149"/>
    </row>
    <row r="471" spans="25:65" x14ac:dyDescent="0.2">
      <c r="Y471" s="154"/>
      <c r="AA471" s="137"/>
      <c r="AB471" s="137"/>
      <c r="AC471" s="137"/>
      <c r="AD471" s="142"/>
      <c r="AE471" s="143">
        <v>120</v>
      </c>
      <c r="AF471" s="143">
        <v>140</v>
      </c>
      <c r="AG471" s="143">
        <v>400</v>
      </c>
      <c r="AH471" s="144" t="s">
        <v>61</v>
      </c>
      <c r="AI471" s="144" t="s">
        <v>62</v>
      </c>
      <c r="AJ471" s="143">
        <v>2.222</v>
      </c>
      <c r="AK471" s="143">
        <v>-37.777000000000001</v>
      </c>
      <c r="AL471" s="141">
        <f t="shared" si="135"/>
        <v>0</v>
      </c>
      <c r="AM471" s="141">
        <f t="shared" si="134"/>
        <v>0</v>
      </c>
      <c r="AN471" s="145">
        <f t="shared" si="136"/>
        <v>0</v>
      </c>
      <c r="AO471" s="141">
        <f t="shared" si="137"/>
        <v>0</v>
      </c>
      <c r="AP471" s="145">
        <f t="shared" si="138"/>
        <v>0</v>
      </c>
      <c r="AQ471" s="146">
        <f t="shared" si="139"/>
        <v>0</v>
      </c>
      <c r="AR471" s="146"/>
      <c r="AS471" s="151"/>
      <c r="AT471" s="147"/>
      <c r="AU471" s="143"/>
      <c r="AV471" s="147"/>
      <c r="AW471" s="147"/>
      <c r="AX471" s="147"/>
      <c r="AY471" s="147"/>
      <c r="BI471" s="143"/>
      <c r="BL471" s="148"/>
      <c r="BM471" s="149"/>
    </row>
    <row r="472" spans="25:65" x14ac:dyDescent="0.2">
      <c r="Y472" s="154"/>
      <c r="AA472" s="137"/>
      <c r="AB472" s="137"/>
      <c r="AC472" s="137"/>
      <c r="AD472" s="142"/>
      <c r="AE472" s="143">
        <v>140</v>
      </c>
      <c r="AF472" s="143">
        <v>200</v>
      </c>
      <c r="AG472" s="143">
        <v>400</v>
      </c>
      <c r="AH472" s="144" t="s">
        <v>61</v>
      </c>
      <c r="AI472" s="144" t="s">
        <v>62</v>
      </c>
      <c r="AJ472" s="143">
        <v>2.5</v>
      </c>
      <c r="AK472" s="143">
        <v>-60</v>
      </c>
      <c r="AL472" s="141">
        <f t="shared" si="135"/>
        <v>0</v>
      </c>
      <c r="AM472" s="141">
        <f t="shared" si="134"/>
        <v>0</v>
      </c>
      <c r="AN472" s="145">
        <f t="shared" si="136"/>
        <v>0</v>
      </c>
      <c r="AO472" s="141">
        <f t="shared" si="137"/>
        <v>0</v>
      </c>
      <c r="AP472" s="145">
        <f t="shared" si="138"/>
        <v>0</v>
      </c>
      <c r="AQ472" s="146">
        <f t="shared" si="139"/>
        <v>0</v>
      </c>
      <c r="AR472" s="146"/>
      <c r="AS472" s="151"/>
      <c r="AT472" s="150"/>
      <c r="AU472" s="143"/>
      <c r="AV472" s="147"/>
      <c r="AW472" s="147"/>
      <c r="AX472" s="147"/>
      <c r="AY472" s="147"/>
      <c r="BI472" s="143"/>
      <c r="BL472" s="148"/>
      <c r="BM472" s="149"/>
    </row>
    <row r="473" spans="25:65" x14ac:dyDescent="0.2">
      <c r="Y473" s="154"/>
      <c r="AA473" s="137"/>
      <c r="AB473" s="137"/>
      <c r="AC473" s="137"/>
      <c r="AD473" s="142"/>
      <c r="AE473" s="143">
        <v>130</v>
      </c>
      <c r="AF473" s="143">
        <v>148</v>
      </c>
      <c r="AG473" s="143">
        <v>450</v>
      </c>
      <c r="AH473" s="144" t="s">
        <v>61</v>
      </c>
      <c r="AI473" s="144" t="s">
        <v>62</v>
      </c>
      <c r="AJ473" s="143">
        <v>1.8</v>
      </c>
      <c r="AK473" s="143">
        <v>13</v>
      </c>
      <c r="AL473" s="141">
        <f t="shared" si="135"/>
        <v>0</v>
      </c>
      <c r="AM473" s="141">
        <f t="shared" si="134"/>
        <v>0</v>
      </c>
      <c r="AN473" s="145">
        <f t="shared" si="136"/>
        <v>0</v>
      </c>
      <c r="AO473" s="141">
        <f t="shared" si="137"/>
        <v>0</v>
      </c>
      <c r="AP473" s="145">
        <f t="shared" si="138"/>
        <v>0</v>
      </c>
      <c r="AQ473" s="146">
        <f t="shared" si="139"/>
        <v>0</v>
      </c>
      <c r="AR473" s="146"/>
      <c r="AS473" s="151"/>
      <c r="AT473" s="147"/>
      <c r="AU473" s="143"/>
      <c r="AV473" s="147"/>
      <c r="AW473" s="147"/>
      <c r="AX473" s="147"/>
      <c r="AY473" s="147"/>
      <c r="BI473" s="143"/>
      <c r="BL473" s="148"/>
      <c r="BM473" s="149"/>
    </row>
    <row r="474" spans="25:65" x14ac:dyDescent="0.2">
      <c r="Y474" s="154"/>
      <c r="AA474" s="137"/>
      <c r="AB474" s="137"/>
      <c r="AC474" s="137"/>
      <c r="AD474" s="142"/>
      <c r="AE474" s="143">
        <v>148</v>
      </c>
      <c r="AF474" s="143">
        <v>160</v>
      </c>
      <c r="AG474" s="143">
        <v>450</v>
      </c>
      <c r="AH474" s="144" t="s">
        <v>61</v>
      </c>
      <c r="AI474" s="144" t="s">
        <v>62</v>
      </c>
      <c r="AJ474" s="143">
        <v>2.4</v>
      </c>
      <c r="AK474" s="143">
        <v>-32</v>
      </c>
      <c r="AL474" s="141">
        <f t="shared" si="135"/>
        <v>0</v>
      </c>
      <c r="AM474" s="141">
        <f t="shared" si="134"/>
        <v>0</v>
      </c>
      <c r="AN474" s="145">
        <f t="shared" si="136"/>
        <v>0</v>
      </c>
      <c r="AO474" s="141">
        <f t="shared" si="137"/>
        <v>0</v>
      </c>
      <c r="AP474" s="145">
        <f t="shared" si="138"/>
        <v>0</v>
      </c>
      <c r="AQ474" s="146">
        <f t="shared" si="139"/>
        <v>0</v>
      </c>
      <c r="AR474" s="146"/>
      <c r="AS474" s="151"/>
      <c r="AT474" s="147"/>
      <c r="AU474" s="143"/>
      <c r="AV474" s="147"/>
      <c r="AW474" s="147"/>
      <c r="AX474" s="147"/>
      <c r="AY474" s="147"/>
      <c r="BI474" s="143"/>
      <c r="BL474" s="148"/>
      <c r="BM474" s="149"/>
    </row>
    <row r="475" spans="25:65" x14ac:dyDescent="0.2">
      <c r="Y475" s="154"/>
      <c r="AA475" s="137"/>
      <c r="AB475" s="137"/>
      <c r="AC475" s="137"/>
      <c r="AD475" s="142"/>
      <c r="AE475" s="143">
        <v>160</v>
      </c>
      <c r="AF475" s="143">
        <v>177</v>
      </c>
      <c r="AG475" s="143">
        <v>450</v>
      </c>
      <c r="AH475" s="144" t="s">
        <v>61</v>
      </c>
      <c r="AI475" s="144" t="s">
        <v>62</v>
      </c>
      <c r="AJ475" s="143">
        <v>1.7</v>
      </c>
      <c r="AK475" s="143">
        <v>24</v>
      </c>
      <c r="AL475" s="141">
        <f t="shared" si="135"/>
        <v>0</v>
      </c>
      <c r="AM475" s="141">
        <f t="shared" si="134"/>
        <v>0</v>
      </c>
      <c r="AN475" s="145">
        <f t="shared" si="136"/>
        <v>0</v>
      </c>
      <c r="AO475" s="141">
        <f t="shared" si="137"/>
        <v>0</v>
      </c>
      <c r="AP475" s="145">
        <f t="shared" si="138"/>
        <v>0</v>
      </c>
      <c r="AQ475" s="146">
        <f t="shared" si="139"/>
        <v>0</v>
      </c>
      <c r="AR475" s="146"/>
      <c r="AS475" s="151"/>
      <c r="AT475" s="147"/>
      <c r="AU475" s="143"/>
      <c r="AV475" s="147"/>
      <c r="AW475" s="147"/>
      <c r="AX475" s="147"/>
      <c r="AY475" s="147"/>
      <c r="BI475" s="143"/>
      <c r="BL475" s="148"/>
      <c r="BM475" s="149"/>
    </row>
    <row r="476" spans="25:65" x14ac:dyDescent="0.2">
      <c r="Y476" s="154"/>
      <c r="AA476" s="137"/>
      <c r="AB476" s="137"/>
      <c r="AC476" s="137"/>
      <c r="AD476" s="142"/>
      <c r="AE476" s="143">
        <v>177</v>
      </c>
      <c r="AF476" s="143">
        <v>200</v>
      </c>
      <c r="AG476" s="143">
        <v>450</v>
      </c>
      <c r="AH476" s="144" t="s">
        <v>61</v>
      </c>
      <c r="AI476" s="144" t="s">
        <v>62</v>
      </c>
      <c r="AJ476" s="143">
        <v>2.2999999999999998</v>
      </c>
      <c r="AK476" s="143">
        <v>-30</v>
      </c>
      <c r="AL476" s="141">
        <f t="shared" si="135"/>
        <v>0</v>
      </c>
      <c r="AM476" s="141">
        <f t="shared" si="134"/>
        <v>0</v>
      </c>
      <c r="AN476" s="145">
        <f t="shared" si="136"/>
        <v>0</v>
      </c>
      <c r="AO476" s="141">
        <f t="shared" si="137"/>
        <v>0</v>
      </c>
      <c r="AP476" s="145">
        <f t="shared" si="138"/>
        <v>0</v>
      </c>
      <c r="AQ476" s="146">
        <f t="shared" si="139"/>
        <v>0</v>
      </c>
      <c r="AR476" s="146"/>
      <c r="AS476" s="151"/>
      <c r="AT476" s="147"/>
      <c r="AU476" s="143"/>
      <c r="AV476" s="147"/>
      <c r="AW476" s="147"/>
      <c r="AX476" s="147"/>
      <c r="AY476" s="147"/>
      <c r="BI476" s="143"/>
      <c r="BL476" s="148"/>
      <c r="BM476" s="149"/>
    </row>
    <row r="477" spans="25:65" x14ac:dyDescent="0.2">
      <c r="Y477" s="154"/>
      <c r="AA477" s="137"/>
      <c r="AB477" s="137"/>
      <c r="AC477" s="137"/>
      <c r="AD477" s="142"/>
      <c r="AE477" s="143">
        <v>135</v>
      </c>
      <c r="AF477" s="143">
        <v>145</v>
      </c>
      <c r="AG477" s="143">
        <v>500</v>
      </c>
      <c r="AH477" s="144" t="s">
        <v>61</v>
      </c>
      <c r="AI477" s="144" t="s">
        <v>62</v>
      </c>
      <c r="AJ477" s="143">
        <v>2</v>
      </c>
      <c r="AK477" s="143">
        <v>5</v>
      </c>
      <c r="AL477" s="141">
        <f t="shared" si="135"/>
        <v>0</v>
      </c>
      <c r="AM477" s="141">
        <f t="shared" si="134"/>
        <v>0</v>
      </c>
      <c r="AN477" s="145">
        <f t="shared" si="136"/>
        <v>0</v>
      </c>
      <c r="AO477" s="141">
        <f t="shared" si="137"/>
        <v>0</v>
      </c>
      <c r="AP477" s="145">
        <f t="shared" si="138"/>
        <v>0</v>
      </c>
      <c r="AQ477" s="146">
        <f t="shared" si="139"/>
        <v>0</v>
      </c>
      <c r="AR477" s="146"/>
      <c r="AS477" s="151"/>
      <c r="AT477" s="150"/>
      <c r="AU477" s="143"/>
      <c r="AV477" s="147"/>
      <c r="AW477" s="147"/>
      <c r="AX477" s="152"/>
      <c r="AY477" s="153"/>
      <c r="BB477" s="145"/>
      <c r="BD477" s="145"/>
      <c r="BE477" s="146"/>
      <c r="BF477" s="146"/>
      <c r="BG477" s="146"/>
      <c r="BI477" s="143"/>
      <c r="BL477" s="148"/>
      <c r="BM477" s="149"/>
    </row>
    <row r="478" spans="25:65" x14ac:dyDescent="0.2">
      <c r="Y478" s="154"/>
      <c r="AA478" s="137"/>
      <c r="AB478" s="137"/>
      <c r="AC478" s="137"/>
      <c r="AD478" s="142"/>
      <c r="AE478" s="143">
        <v>145</v>
      </c>
      <c r="AF478" s="143">
        <v>180</v>
      </c>
      <c r="AG478" s="143">
        <v>500</v>
      </c>
      <c r="AH478" s="144" t="s">
        <v>61</v>
      </c>
      <c r="AI478" s="144" t="s">
        <v>62</v>
      </c>
      <c r="AJ478" s="143">
        <v>2.3330000000000002</v>
      </c>
      <c r="AK478" s="143">
        <v>-18.332999999999998</v>
      </c>
      <c r="AL478" s="141">
        <f t="shared" si="135"/>
        <v>0</v>
      </c>
      <c r="AM478" s="141">
        <f t="shared" si="134"/>
        <v>0</v>
      </c>
      <c r="AN478" s="145">
        <f t="shared" si="136"/>
        <v>0</v>
      </c>
      <c r="AO478" s="141">
        <f t="shared" si="137"/>
        <v>0</v>
      </c>
      <c r="AP478" s="145">
        <f t="shared" si="138"/>
        <v>0</v>
      </c>
      <c r="AQ478" s="146">
        <f t="shared" si="139"/>
        <v>0</v>
      </c>
      <c r="AR478" s="146"/>
      <c r="AS478" s="151"/>
      <c r="AT478" s="147"/>
      <c r="AU478" s="143"/>
      <c r="AV478" s="147"/>
      <c r="AW478" s="147"/>
      <c r="AX478" s="147"/>
      <c r="AY478" s="147"/>
      <c r="BI478" s="143"/>
      <c r="BL478" s="148"/>
      <c r="BM478" s="149"/>
    </row>
    <row r="479" spans="25:65" x14ac:dyDescent="0.2">
      <c r="Y479" s="154"/>
      <c r="AA479" s="137"/>
      <c r="AB479" s="137"/>
      <c r="AC479" s="137"/>
      <c r="AD479" s="142"/>
      <c r="AE479" s="143">
        <v>180</v>
      </c>
      <c r="AF479" s="143">
        <v>200</v>
      </c>
      <c r="AG479" s="143">
        <v>500</v>
      </c>
      <c r="AH479" s="144" t="s">
        <v>61</v>
      </c>
      <c r="AI479" s="144" t="s">
        <v>62</v>
      </c>
      <c r="AJ479" s="143">
        <v>2.8570000000000002</v>
      </c>
      <c r="AK479" s="143">
        <v>-62.87</v>
      </c>
      <c r="AL479" s="141">
        <f t="shared" si="135"/>
        <v>0</v>
      </c>
      <c r="AM479" s="141">
        <f t="shared" si="134"/>
        <v>0</v>
      </c>
      <c r="AN479" s="145">
        <f t="shared" si="136"/>
        <v>0</v>
      </c>
      <c r="AO479" s="141">
        <f t="shared" si="137"/>
        <v>0</v>
      </c>
      <c r="AP479" s="145">
        <f t="shared" si="138"/>
        <v>0</v>
      </c>
      <c r="AQ479" s="146">
        <f t="shared" si="139"/>
        <v>0</v>
      </c>
      <c r="AR479" s="146"/>
      <c r="AS479" s="151"/>
      <c r="AT479" s="147"/>
      <c r="AU479" s="143"/>
      <c r="AV479" s="147"/>
      <c r="AW479" s="147"/>
      <c r="AX479" s="147"/>
      <c r="AY479" s="147"/>
      <c r="BI479" s="143"/>
      <c r="BL479" s="148"/>
      <c r="BM479" s="149"/>
    </row>
    <row r="480" spans="25:65" x14ac:dyDescent="0.2">
      <c r="AA480" s="137"/>
      <c r="AB480" s="137"/>
      <c r="AC480" s="137"/>
      <c r="AD480" s="142"/>
      <c r="AE480" s="143"/>
      <c r="AF480" s="143"/>
      <c r="AG480" s="143"/>
      <c r="AH480" s="144"/>
      <c r="AI480" s="144"/>
      <c r="AJ480" s="143"/>
      <c r="AK480" s="143"/>
      <c r="AT480" s="147"/>
      <c r="AU480" s="150"/>
      <c r="AV480" s="147"/>
      <c r="AW480" s="147"/>
      <c r="AX480" s="152"/>
      <c r="AY480" s="147"/>
      <c r="BL480" s="148"/>
      <c r="BM480" s="149"/>
    </row>
    <row r="481" spans="27:65" x14ac:dyDescent="0.2">
      <c r="AA481" s="137"/>
      <c r="AB481" s="137"/>
      <c r="AC481" s="137"/>
      <c r="AD481" s="142"/>
      <c r="AE481" s="143"/>
      <c r="AF481" s="143"/>
      <c r="AG481" s="143"/>
      <c r="AH481" s="144"/>
      <c r="AI481" s="144"/>
      <c r="AJ481" s="143"/>
      <c r="AK481" s="143"/>
      <c r="AN481" s="145"/>
      <c r="AP481" s="145"/>
      <c r="AQ481" s="146"/>
      <c r="AR481" s="146"/>
      <c r="AT481" s="147"/>
      <c r="AU481" s="147"/>
      <c r="AV481" s="147"/>
      <c r="AW481" s="147"/>
      <c r="AX481" s="147"/>
      <c r="AY481" s="147"/>
      <c r="BL481" s="148"/>
      <c r="BM481" s="149"/>
    </row>
    <row r="482" spans="27:65" x14ac:dyDescent="0.2">
      <c r="AA482" s="137"/>
      <c r="AB482" s="137"/>
      <c r="AC482" s="137"/>
      <c r="AD482" s="142"/>
      <c r="AE482" s="143"/>
      <c r="AF482" s="143"/>
      <c r="AG482" s="143"/>
      <c r="AH482" s="144"/>
      <c r="AI482" s="144"/>
      <c r="AJ482" s="143"/>
      <c r="AK482" s="143"/>
      <c r="AT482" s="147"/>
      <c r="AU482" s="147"/>
      <c r="AV482" s="147"/>
      <c r="AW482" s="147"/>
      <c r="AX482" s="147"/>
      <c r="AY482" s="147"/>
      <c r="BL482" s="148"/>
      <c r="BM482" s="149"/>
    </row>
    <row r="483" spans="27:65" x14ac:dyDescent="0.2">
      <c r="AA483" s="137"/>
      <c r="AB483" s="137"/>
      <c r="AC483" s="137"/>
      <c r="AD483" s="142"/>
      <c r="AE483" s="143"/>
      <c r="AF483" s="143"/>
      <c r="AG483" s="143"/>
      <c r="AH483" s="144"/>
      <c r="AI483" s="144"/>
      <c r="AJ483" s="143"/>
      <c r="AK483" s="143"/>
      <c r="AT483" s="150"/>
      <c r="AU483" s="150"/>
      <c r="AV483" s="147"/>
      <c r="AW483" s="147"/>
      <c r="AX483" s="147"/>
      <c r="AY483" s="147"/>
      <c r="BL483" s="148"/>
      <c r="BM483" s="149"/>
    </row>
    <row r="484" spans="27:65" x14ac:dyDescent="0.2">
      <c r="AA484" s="137"/>
      <c r="AB484" s="137"/>
      <c r="AC484" s="137"/>
      <c r="AD484" s="142"/>
      <c r="AE484" s="143"/>
      <c r="AF484" s="143"/>
      <c r="AG484" s="143"/>
      <c r="AH484" s="144"/>
      <c r="AI484" s="144"/>
      <c r="AJ484" s="143"/>
      <c r="AK484" s="143"/>
      <c r="AT484" s="147"/>
      <c r="AU484" s="147"/>
      <c r="AV484" s="147"/>
      <c r="AW484" s="147"/>
      <c r="AX484" s="147"/>
      <c r="AY484" s="147"/>
      <c r="BL484" s="148"/>
      <c r="BM484" s="149"/>
    </row>
    <row r="485" spans="27:65" x14ac:dyDescent="0.2">
      <c r="AA485" s="137"/>
      <c r="AB485" s="137"/>
      <c r="AC485" s="137"/>
      <c r="AD485" s="142"/>
      <c r="AE485" s="143"/>
      <c r="AF485" s="143"/>
      <c r="AG485" s="143"/>
      <c r="AH485" s="144"/>
      <c r="AI485" s="144"/>
      <c r="AJ485" s="143"/>
      <c r="AK485" s="143"/>
      <c r="AT485" s="147"/>
      <c r="AU485" s="147"/>
      <c r="AV485" s="147"/>
      <c r="AW485" s="147"/>
      <c r="AX485" s="147"/>
      <c r="AY485" s="147"/>
      <c r="BL485" s="148"/>
      <c r="BM485" s="149"/>
    </row>
    <row r="486" spans="27:65" x14ac:dyDescent="0.2">
      <c r="AA486" s="137"/>
      <c r="AB486" s="137"/>
      <c r="AC486" s="137"/>
      <c r="AD486" s="142"/>
      <c r="AE486" s="143"/>
      <c r="AF486" s="143"/>
      <c r="AG486" s="143"/>
      <c r="AH486" s="144"/>
      <c r="AI486" s="144"/>
      <c r="AJ486" s="143"/>
      <c r="AK486" s="143"/>
      <c r="AT486" s="147"/>
      <c r="AU486" s="147"/>
      <c r="AV486" s="147"/>
      <c r="AW486" s="147"/>
      <c r="AX486" s="147"/>
      <c r="AY486" s="147"/>
      <c r="BL486" s="148"/>
      <c r="BM486" s="149"/>
    </row>
    <row r="487" spans="27:65" x14ac:dyDescent="0.2">
      <c r="AA487" s="137"/>
      <c r="AB487" s="137"/>
      <c r="AC487" s="137"/>
      <c r="AD487" s="142"/>
      <c r="AE487" s="143"/>
      <c r="AF487" s="143"/>
      <c r="AG487" s="143"/>
      <c r="AH487" s="144"/>
      <c r="AI487" s="144"/>
      <c r="AJ487" s="143"/>
      <c r="AK487" s="143"/>
      <c r="AT487" s="147"/>
      <c r="AU487" s="147"/>
      <c r="AV487" s="147"/>
      <c r="AW487" s="147"/>
      <c r="AX487" s="147"/>
      <c r="AY487" s="147"/>
      <c r="BL487" s="148"/>
      <c r="BM487" s="149"/>
    </row>
    <row r="488" spans="27:65" x14ac:dyDescent="0.2">
      <c r="AA488" s="137"/>
      <c r="AB488" s="137"/>
      <c r="AC488" s="137"/>
      <c r="AD488" s="142"/>
      <c r="AE488" s="143"/>
      <c r="AF488" s="143"/>
      <c r="AG488" s="143"/>
      <c r="AH488" s="144"/>
      <c r="AI488" s="144"/>
      <c r="AJ488" s="143"/>
      <c r="AK488" s="143"/>
      <c r="AT488" s="150"/>
      <c r="AU488" s="150"/>
      <c r="AV488" s="147"/>
      <c r="AW488" s="147"/>
      <c r="AX488" s="152"/>
      <c r="AY488" s="153"/>
      <c r="BB488" s="145"/>
      <c r="BD488" s="145"/>
      <c r="BE488" s="146"/>
      <c r="BF488" s="146"/>
      <c r="BG488" s="146"/>
      <c r="BL488" s="148"/>
      <c r="BM488" s="149"/>
    </row>
    <row r="489" spans="27:65" x14ac:dyDescent="0.2">
      <c r="AA489" s="137"/>
      <c r="AB489" s="137"/>
      <c r="AC489" s="137"/>
      <c r="AD489" s="142"/>
      <c r="AE489" s="143"/>
      <c r="AF489" s="143"/>
      <c r="AG489" s="143"/>
      <c r="AH489" s="144"/>
      <c r="AI489" s="144"/>
      <c r="AJ489" s="143"/>
      <c r="AK489" s="143"/>
      <c r="AT489" s="147"/>
      <c r="AU489" s="147"/>
      <c r="AV489" s="147"/>
      <c r="AW489" s="147"/>
      <c r="AX489" s="147"/>
      <c r="AY489" s="147"/>
      <c r="BL489" s="148"/>
      <c r="BM489" s="149"/>
    </row>
    <row r="490" spans="27:65" x14ac:dyDescent="0.2">
      <c r="AA490" s="137"/>
      <c r="AB490" s="137"/>
      <c r="AC490" s="137"/>
      <c r="AD490" s="142"/>
      <c r="AE490" s="143"/>
      <c r="AF490" s="143"/>
      <c r="AG490" s="143"/>
      <c r="AH490" s="144"/>
      <c r="AI490" s="144"/>
      <c r="AJ490" s="143"/>
      <c r="AK490" s="143"/>
      <c r="AT490" s="147"/>
      <c r="AU490" s="147"/>
      <c r="AV490" s="147"/>
      <c r="AW490" s="147"/>
      <c r="AX490" s="147"/>
      <c r="AY490" s="147"/>
      <c r="BL490" s="148"/>
      <c r="BM490" s="149"/>
    </row>
    <row r="491" spans="27:65" x14ac:dyDescent="0.2">
      <c r="AA491" s="137"/>
      <c r="AB491" s="137"/>
      <c r="AC491" s="137"/>
      <c r="AD491" s="142"/>
      <c r="AE491" s="143"/>
      <c r="AF491" s="143"/>
      <c r="AG491" s="143"/>
      <c r="AH491" s="144"/>
      <c r="AI491" s="144"/>
      <c r="AJ491" s="143"/>
      <c r="AK491" s="143"/>
      <c r="AT491" s="147"/>
      <c r="AU491" s="150"/>
      <c r="AV491" s="147"/>
      <c r="AW491" s="147"/>
      <c r="AX491" s="152"/>
      <c r="AY491" s="147"/>
      <c r="BL491" s="148"/>
      <c r="BM491" s="149"/>
    </row>
    <row r="492" spans="27:65" x14ac:dyDescent="0.2">
      <c r="AA492" s="137"/>
      <c r="AB492" s="137"/>
      <c r="AC492" s="137"/>
      <c r="AD492" s="142"/>
      <c r="AE492" s="143"/>
      <c r="AF492" s="143"/>
      <c r="AG492" s="143"/>
      <c r="AH492" s="144"/>
      <c r="AI492" s="144"/>
      <c r="AJ492" s="143"/>
      <c r="AK492" s="143"/>
      <c r="AT492" s="147"/>
      <c r="AU492" s="147"/>
      <c r="AV492" s="147"/>
      <c r="AW492" s="147"/>
      <c r="AX492" s="147"/>
      <c r="AY492" s="147"/>
      <c r="BL492" s="148"/>
      <c r="BM492" s="149"/>
    </row>
    <row r="493" spans="27:65" x14ac:dyDescent="0.2">
      <c r="AA493" s="137"/>
      <c r="AB493" s="137"/>
      <c r="AC493" s="137"/>
      <c r="AD493" s="142"/>
      <c r="AE493" s="143"/>
      <c r="AF493" s="143"/>
      <c r="AG493" s="143"/>
      <c r="AH493" s="144"/>
      <c r="AI493" s="144"/>
      <c r="AJ493" s="143"/>
      <c r="AK493" s="143"/>
      <c r="AT493" s="147"/>
      <c r="AU493" s="147"/>
      <c r="AV493" s="147"/>
      <c r="AW493" s="147"/>
      <c r="AX493" s="147"/>
      <c r="AY493" s="147"/>
      <c r="BL493" s="148"/>
      <c r="BM493" s="149"/>
    </row>
    <row r="494" spans="27:65" x14ac:dyDescent="0.2">
      <c r="AA494" s="137"/>
      <c r="AB494" s="137"/>
      <c r="AC494" s="137"/>
      <c r="AD494" s="142"/>
      <c r="AE494" s="143"/>
      <c r="AF494" s="143"/>
      <c r="AG494" s="143"/>
      <c r="AH494" s="144"/>
      <c r="AI494" s="144"/>
      <c r="AJ494" s="143"/>
      <c r="AK494" s="143"/>
      <c r="AT494" s="150"/>
      <c r="AU494" s="150"/>
      <c r="AV494" s="147"/>
      <c r="AW494" s="147"/>
      <c r="AX494" s="147"/>
      <c r="AY494" s="147"/>
      <c r="BL494" s="148"/>
      <c r="BM494" s="149"/>
    </row>
    <row r="495" spans="27:65" x14ac:dyDescent="0.2">
      <c r="AA495" s="137"/>
      <c r="AB495" s="137"/>
      <c r="AC495" s="137"/>
      <c r="AD495" s="142"/>
      <c r="AE495" s="143"/>
      <c r="AF495" s="143"/>
      <c r="AG495" s="143"/>
      <c r="AH495" s="144"/>
      <c r="AI495" s="144"/>
      <c r="AJ495" s="143"/>
      <c r="AK495" s="143"/>
      <c r="AT495" s="147"/>
      <c r="AU495" s="147"/>
      <c r="AV495" s="147"/>
      <c r="AW495" s="147"/>
      <c r="AX495" s="147"/>
      <c r="AY495" s="147"/>
      <c r="BL495" s="148"/>
      <c r="BM495" s="149"/>
    </row>
    <row r="496" spans="27:65" x14ac:dyDescent="0.2">
      <c r="AA496" s="137"/>
      <c r="AB496" s="137"/>
      <c r="AC496" s="137"/>
      <c r="AD496" s="142"/>
      <c r="AE496" s="143"/>
      <c r="AF496" s="143"/>
      <c r="AG496" s="143"/>
      <c r="AH496" s="144"/>
      <c r="AI496" s="144"/>
      <c r="AJ496" s="143"/>
      <c r="AK496" s="143"/>
      <c r="AT496" s="147"/>
      <c r="AU496" s="147"/>
      <c r="AV496" s="147"/>
      <c r="AW496" s="147"/>
      <c r="AX496" s="147"/>
      <c r="AY496" s="147"/>
      <c r="BL496" s="148"/>
      <c r="BM496" s="149"/>
    </row>
    <row r="497" spans="27:65" x14ac:dyDescent="0.2">
      <c r="AA497" s="137"/>
      <c r="AB497" s="137"/>
      <c r="AC497" s="137"/>
      <c r="AD497" s="142"/>
      <c r="AE497" s="143"/>
      <c r="AF497" s="143"/>
      <c r="AG497" s="143"/>
      <c r="AH497" s="144"/>
      <c r="AI497" s="144"/>
      <c r="AJ497" s="143"/>
      <c r="AK497" s="143"/>
      <c r="AT497" s="147"/>
      <c r="AU497" s="147"/>
      <c r="AV497" s="147"/>
      <c r="AW497" s="147"/>
      <c r="AX497" s="147"/>
      <c r="AY497" s="147"/>
      <c r="BL497" s="148"/>
      <c r="BM497" s="149"/>
    </row>
    <row r="498" spans="27:65" x14ac:dyDescent="0.2">
      <c r="AA498" s="137"/>
      <c r="AB498" s="137"/>
      <c r="AC498" s="137"/>
      <c r="AD498" s="142"/>
      <c r="AE498" s="143"/>
      <c r="AF498" s="143"/>
      <c r="AG498" s="143"/>
      <c r="AH498" s="144"/>
      <c r="AI498" s="144"/>
      <c r="AJ498" s="143"/>
      <c r="AK498" s="143"/>
      <c r="AT498" s="147"/>
      <c r="AU498" s="147"/>
      <c r="AV498" s="147"/>
      <c r="AW498" s="147"/>
      <c r="AX498" s="147"/>
      <c r="AY498" s="147"/>
      <c r="BL498" s="148"/>
      <c r="BM498" s="149"/>
    </row>
    <row r="499" spans="27:65" x14ac:dyDescent="0.2">
      <c r="AA499" s="137"/>
      <c r="AB499" s="137"/>
      <c r="AC499" s="137"/>
      <c r="AD499" s="142"/>
      <c r="AE499" s="143"/>
      <c r="AF499" s="143"/>
      <c r="AG499" s="143"/>
      <c r="AH499" s="144"/>
      <c r="AI499" s="144"/>
      <c r="AJ499" s="143"/>
      <c r="AK499" s="143"/>
      <c r="AT499" s="147"/>
      <c r="AU499" s="147"/>
      <c r="AV499" s="147"/>
      <c r="AW499" s="147"/>
      <c r="AX499" s="147"/>
      <c r="AY499" s="147"/>
      <c r="BL499" s="148"/>
      <c r="BM499" s="149"/>
    </row>
    <row r="500" spans="27:65" x14ac:dyDescent="0.2">
      <c r="AA500" s="137"/>
      <c r="AB500" s="137"/>
      <c r="AC500" s="137"/>
      <c r="AD500" s="142"/>
      <c r="AE500" s="143"/>
      <c r="AF500" s="143"/>
      <c r="AG500" s="143"/>
      <c r="AH500" s="144"/>
      <c r="AI500" s="144"/>
      <c r="AJ500" s="143"/>
      <c r="AK500" s="143"/>
      <c r="AT500" s="150"/>
      <c r="AU500" s="150"/>
      <c r="AV500" s="147"/>
      <c r="AW500" s="147"/>
      <c r="AX500" s="152"/>
      <c r="AY500" s="153"/>
      <c r="BB500" s="145"/>
      <c r="BD500" s="145"/>
      <c r="BE500" s="146"/>
      <c r="BF500" s="146"/>
      <c r="BG500" s="146"/>
      <c r="BL500" s="148"/>
      <c r="BM500" s="149"/>
    </row>
    <row r="501" spans="27:65" x14ac:dyDescent="0.2">
      <c r="AA501" s="137"/>
      <c r="AB501" s="137"/>
      <c r="AC501" s="137"/>
      <c r="AD501" s="142"/>
      <c r="AE501" s="143"/>
      <c r="AF501" s="143"/>
      <c r="AG501" s="143"/>
      <c r="AH501" s="144"/>
      <c r="AI501" s="144"/>
      <c r="AJ501" s="143"/>
      <c r="AK501" s="143"/>
      <c r="AT501" s="147"/>
      <c r="AU501" s="147"/>
      <c r="AV501" s="147"/>
      <c r="AW501" s="147"/>
      <c r="AX501" s="147"/>
      <c r="AY501" s="147"/>
      <c r="BL501" s="148"/>
      <c r="BM501" s="149"/>
    </row>
    <row r="502" spans="27:65" x14ac:dyDescent="0.2">
      <c r="AA502" s="137"/>
      <c r="AB502" s="137"/>
      <c r="AC502" s="137"/>
      <c r="AD502" s="142"/>
      <c r="AE502" s="143"/>
      <c r="AF502" s="143"/>
      <c r="AG502" s="143"/>
      <c r="AH502" s="144"/>
      <c r="AI502" s="144"/>
      <c r="AJ502" s="143"/>
      <c r="AK502" s="143"/>
      <c r="AT502" s="147"/>
      <c r="AU502" s="150"/>
      <c r="AV502" s="147"/>
      <c r="AW502" s="147"/>
      <c r="AX502" s="152"/>
      <c r="AY502" s="147"/>
      <c r="BL502" s="148"/>
      <c r="BM502" s="149"/>
    </row>
    <row r="503" spans="27:65" x14ac:dyDescent="0.2">
      <c r="AA503" s="137"/>
      <c r="AB503" s="137"/>
      <c r="AC503" s="137"/>
      <c r="AD503" s="142"/>
      <c r="AE503" s="143"/>
      <c r="AF503" s="143"/>
      <c r="AG503" s="143"/>
      <c r="AH503" s="144"/>
      <c r="AI503" s="144"/>
      <c r="AJ503" s="143"/>
      <c r="AK503" s="143"/>
      <c r="AT503" s="147"/>
      <c r="AU503" s="147"/>
      <c r="AV503" s="147"/>
      <c r="AW503" s="147"/>
      <c r="AX503" s="147"/>
      <c r="AY503" s="147"/>
      <c r="BL503" s="148"/>
      <c r="BM503" s="149"/>
    </row>
    <row r="504" spans="27:65" x14ac:dyDescent="0.2">
      <c r="AA504" s="137"/>
      <c r="AB504" s="137"/>
      <c r="AC504" s="137"/>
      <c r="AD504" s="142"/>
      <c r="AE504" s="143"/>
      <c r="AF504" s="143"/>
      <c r="AG504" s="143"/>
      <c r="AH504" s="144"/>
      <c r="AI504" s="144"/>
      <c r="AJ504" s="143"/>
      <c r="AK504" s="143"/>
      <c r="AT504" s="147"/>
      <c r="AU504" s="147"/>
      <c r="AV504" s="147"/>
      <c r="AW504" s="147"/>
      <c r="AX504" s="147"/>
      <c r="AY504" s="147"/>
      <c r="BL504" s="148"/>
      <c r="BM504" s="149"/>
    </row>
    <row r="505" spans="27:65" x14ac:dyDescent="0.2">
      <c r="AA505" s="137"/>
      <c r="AB505" s="137"/>
      <c r="AC505" s="137"/>
      <c r="AD505" s="142"/>
      <c r="AE505" s="143"/>
      <c r="AF505" s="143"/>
      <c r="AG505" s="143"/>
      <c r="AH505" s="144"/>
      <c r="AI505" s="144"/>
      <c r="AJ505" s="143"/>
      <c r="AK505" s="143"/>
      <c r="AT505" s="150"/>
      <c r="AU505" s="150"/>
      <c r="AV505" s="147"/>
      <c r="AW505" s="147"/>
      <c r="AX505" s="147"/>
      <c r="AY505" s="147"/>
      <c r="BL505" s="148"/>
      <c r="BM505" s="149"/>
    </row>
    <row r="506" spans="27:65" x14ac:dyDescent="0.2">
      <c r="AA506" s="137"/>
      <c r="AB506" s="137"/>
      <c r="AC506" s="137"/>
      <c r="AD506" s="142"/>
      <c r="AE506" s="143"/>
      <c r="AF506" s="143"/>
      <c r="AG506" s="143"/>
      <c r="AH506" s="144"/>
      <c r="AI506" s="144"/>
      <c r="AJ506" s="143"/>
      <c r="AK506" s="143"/>
      <c r="AT506" s="147"/>
      <c r="AU506" s="147"/>
      <c r="AV506" s="147"/>
      <c r="AW506" s="147"/>
      <c r="AX506" s="147"/>
      <c r="AY506" s="147"/>
      <c r="BL506" s="148"/>
      <c r="BM506" s="149"/>
    </row>
    <row r="507" spans="27:65" x14ac:dyDescent="0.2">
      <c r="AA507" s="137"/>
      <c r="AB507" s="137"/>
      <c r="AC507" s="137"/>
      <c r="AD507" s="142"/>
      <c r="AE507" s="143"/>
      <c r="AF507" s="143"/>
      <c r="AG507" s="143"/>
      <c r="AH507" s="144"/>
      <c r="AI507" s="144"/>
      <c r="AJ507" s="143"/>
      <c r="AK507" s="143"/>
      <c r="AT507" s="147"/>
      <c r="AU507" s="147"/>
      <c r="AV507" s="147"/>
      <c r="AW507" s="147"/>
      <c r="AX507" s="147"/>
      <c r="AY507" s="147"/>
      <c r="BL507" s="148"/>
      <c r="BM507" s="149"/>
    </row>
    <row r="508" spans="27:65" x14ac:dyDescent="0.2">
      <c r="AA508" s="137"/>
      <c r="AB508" s="137"/>
      <c r="AC508" s="137"/>
      <c r="AD508" s="142"/>
      <c r="AE508" s="143"/>
      <c r="AF508" s="143"/>
      <c r="AG508" s="143"/>
      <c r="AH508" s="144"/>
      <c r="AI508" s="144"/>
      <c r="AJ508" s="143"/>
      <c r="AK508" s="143"/>
      <c r="AT508" s="147"/>
      <c r="AU508" s="147"/>
      <c r="AV508" s="147"/>
      <c r="AW508" s="147"/>
      <c r="AX508" s="147"/>
      <c r="AY508" s="147"/>
      <c r="BL508" s="148"/>
      <c r="BM508" s="149"/>
    </row>
    <row r="509" spans="27:65" x14ac:dyDescent="0.2">
      <c r="AA509" s="137"/>
      <c r="AB509" s="137"/>
      <c r="AC509" s="137"/>
      <c r="AD509" s="142"/>
      <c r="AE509" s="143"/>
      <c r="AF509" s="143"/>
      <c r="AG509" s="143"/>
      <c r="AH509" s="144"/>
      <c r="AI509" s="144"/>
      <c r="AJ509" s="143"/>
      <c r="AK509" s="143"/>
      <c r="AT509" s="147"/>
      <c r="AU509" s="147"/>
      <c r="AV509" s="147"/>
      <c r="AW509" s="147"/>
      <c r="AX509" s="147"/>
      <c r="AY509" s="147"/>
      <c r="BL509" s="148"/>
      <c r="BM509" s="149"/>
    </row>
    <row r="510" spans="27:65" x14ac:dyDescent="0.2">
      <c r="AA510" s="137"/>
      <c r="AB510" s="137"/>
      <c r="AC510" s="137"/>
      <c r="AD510" s="142"/>
      <c r="AE510" s="143"/>
      <c r="AF510" s="143"/>
      <c r="AG510" s="143"/>
      <c r="AH510" s="144"/>
      <c r="AI510" s="144"/>
      <c r="AJ510" s="143"/>
      <c r="AK510" s="143"/>
      <c r="AT510" s="150"/>
      <c r="AU510" s="150"/>
      <c r="AV510" s="147"/>
      <c r="AW510" s="147"/>
      <c r="AX510" s="152"/>
      <c r="AY510" s="153"/>
      <c r="BB510" s="145"/>
      <c r="BD510" s="145"/>
      <c r="BE510" s="146"/>
      <c r="BF510" s="146"/>
      <c r="BG510" s="146"/>
      <c r="BL510" s="148"/>
      <c r="BM510" s="149"/>
    </row>
    <row r="511" spans="27:65" x14ac:dyDescent="0.2">
      <c r="AA511" s="137"/>
      <c r="AB511" s="137"/>
      <c r="AC511" s="137"/>
      <c r="AD511" s="142"/>
      <c r="AE511" s="143"/>
      <c r="AF511" s="143"/>
      <c r="AG511" s="143"/>
      <c r="AH511" s="144"/>
      <c r="AI511" s="144"/>
      <c r="AJ511" s="143"/>
      <c r="AK511" s="143"/>
      <c r="AT511" s="147"/>
      <c r="AU511" s="147"/>
      <c r="AV511" s="147"/>
      <c r="AW511" s="147"/>
      <c r="AX511" s="147"/>
      <c r="AY511" s="147"/>
      <c r="BL511" s="148"/>
      <c r="BM511" s="149"/>
    </row>
    <row r="512" spans="27:65" x14ac:dyDescent="0.2">
      <c r="AA512" s="137"/>
      <c r="AB512" s="137"/>
      <c r="AC512" s="137"/>
      <c r="AD512" s="142"/>
      <c r="AE512" s="143"/>
      <c r="AF512" s="143"/>
      <c r="AG512" s="143"/>
      <c r="AH512" s="144"/>
      <c r="AI512" s="144"/>
      <c r="AJ512" s="143"/>
      <c r="AK512" s="143"/>
      <c r="AT512" s="147"/>
      <c r="AU512" s="147"/>
      <c r="AV512" s="147"/>
      <c r="AW512" s="147"/>
      <c r="AX512" s="147"/>
      <c r="AY512" s="147"/>
      <c r="BL512" s="148"/>
      <c r="BM512" s="149"/>
    </row>
    <row r="513" spans="27:65" x14ac:dyDescent="0.2">
      <c r="AA513" s="137"/>
      <c r="AB513" s="137"/>
      <c r="AC513" s="137"/>
      <c r="AD513" s="142"/>
      <c r="AE513" s="143"/>
      <c r="AF513" s="143"/>
      <c r="AG513" s="143"/>
      <c r="AH513" s="144"/>
      <c r="AI513" s="144"/>
      <c r="AJ513" s="143"/>
      <c r="AK513" s="143"/>
      <c r="AT513" s="147"/>
      <c r="AU513" s="150"/>
      <c r="AV513" s="147"/>
      <c r="AW513" s="147"/>
      <c r="AX513" s="152"/>
      <c r="AY513" s="147"/>
      <c r="BL513" s="148"/>
      <c r="BM513" s="149"/>
    </row>
    <row r="514" spans="27:65" x14ac:dyDescent="0.2">
      <c r="AA514" s="137"/>
      <c r="AB514" s="137"/>
      <c r="AC514" s="137"/>
      <c r="AD514" s="142"/>
      <c r="AE514" s="143"/>
      <c r="AF514" s="143"/>
      <c r="AG514" s="143"/>
      <c r="AH514" s="144"/>
      <c r="AI514" s="144"/>
      <c r="AJ514" s="143"/>
      <c r="AK514" s="143"/>
      <c r="AT514" s="147"/>
      <c r="AU514" s="147"/>
      <c r="AV514" s="147"/>
      <c r="AW514" s="147"/>
      <c r="AX514" s="147"/>
      <c r="AY514" s="147"/>
      <c r="BL514" s="148"/>
      <c r="BM514" s="149"/>
    </row>
    <row r="515" spans="27:65" x14ac:dyDescent="0.2">
      <c r="AA515" s="137"/>
      <c r="AB515" s="137"/>
      <c r="AC515" s="137"/>
      <c r="AD515" s="142"/>
      <c r="AE515" s="143"/>
      <c r="AF515" s="143"/>
      <c r="AG515" s="143"/>
      <c r="AH515" s="144"/>
      <c r="AI515" s="144"/>
      <c r="AJ515" s="143"/>
      <c r="AK515" s="143"/>
      <c r="AT515" s="147"/>
      <c r="AU515" s="147"/>
      <c r="AV515" s="147"/>
      <c r="AW515" s="147"/>
      <c r="AX515" s="147"/>
      <c r="AY515" s="147"/>
      <c r="BL515" s="148"/>
      <c r="BM515" s="149"/>
    </row>
    <row r="516" spans="27:65" x14ac:dyDescent="0.2">
      <c r="AA516" s="137"/>
      <c r="AB516" s="137"/>
      <c r="AC516" s="137"/>
      <c r="AD516" s="142"/>
      <c r="AE516" s="143"/>
      <c r="AF516" s="143"/>
      <c r="AG516" s="143"/>
      <c r="AH516" s="144"/>
      <c r="AI516" s="144"/>
      <c r="AJ516" s="143"/>
      <c r="AK516" s="143"/>
      <c r="AT516" s="150"/>
      <c r="AU516" s="150"/>
      <c r="AV516" s="147"/>
      <c r="AW516" s="147"/>
      <c r="AX516" s="147"/>
      <c r="AY516" s="147"/>
      <c r="BL516" s="148"/>
      <c r="BM516" s="149"/>
    </row>
    <row r="517" spans="27:65" x14ac:dyDescent="0.2">
      <c r="AA517" s="137"/>
      <c r="AB517" s="137"/>
      <c r="AC517" s="137"/>
      <c r="AD517" s="142"/>
      <c r="AE517" s="143"/>
      <c r="AF517" s="143"/>
      <c r="AG517" s="143"/>
      <c r="AH517" s="144"/>
      <c r="AI517" s="144"/>
      <c r="AJ517" s="143"/>
      <c r="AK517" s="143"/>
      <c r="AT517" s="147"/>
      <c r="AU517" s="147"/>
      <c r="AV517" s="147"/>
      <c r="AW517" s="147"/>
      <c r="AX517" s="147"/>
      <c r="AY517" s="147"/>
      <c r="BL517" s="148"/>
      <c r="BM517" s="149"/>
    </row>
    <row r="518" spans="27:65" x14ac:dyDescent="0.2">
      <c r="AA518" s="137"/>
      <c r="AB518" s="137"/>
      <c r="AC518" s="137"/>
      <c r="AD518" s="142"/>
      <c r="AE518" s="143"/>
      <c r="AF518" s="143"/>
      <c r="AG518" s="143"/>
      <c r="AH518" s="144"/>
      <c r="AI518" s="144"/>
      <c r="AJ518" s="143"/>
      <c r="AK518" s="143"/>
      <c r="AT518" s="147"/>
      <c r="AU518" s="147"/>
      <c r="AV518" s="147"/>
      <c r="AW518" s="147"/>
      <c r="AX518" s="147"/>
      <c r="AY518" s="147"/>
      <c r="BL518" s="148"/>
      <c r="BM518" s="149"/>
    </row>
    <row r="519" spans="27:65" x14ac:dyDescent="0.2">
      <c r="AA519" s="137"/>
      <c r="AB519" s="137"/>
      <c r="AC519" s="137"/>
      <c r="AD519" s="142"/>
      <c r="AE519" s="143"/>
      <c r="AF519" s="143"/>
      <c r="AG519" s="143"/>
      <c r="AH519" s="144"/>
      <c r="AI519" s="144"/>
      <c r="AJ519" s="143"/>
      <c r="AK519" s="143"/>
      <c r="AT519" s="147"/>
      <c r="AU519" s="147"/>
      <c r="AV519" s="147"/>
      <c r="AW519" s="147"/>
      <c r="AX519" s="147"/>
      <c r="AY519" s="147"/>
      <c r="BL519" s="148"/>
      <c r="BM519" s="149"/>
    </row>
    <row r="520" spans="27:65" x14ac:dyDescent="0.2">
      <c r="AA520" s="137"/>
      <c r="AB520" s="137"/>
      <c r="AC520" s="137"/>
      <c r="AD520" s="142"/>
      <c r="AE520" s="143"/>
      <c r="AF520" s="143"/>
      <c r="AG520" s="143"/>
      <c r="AH520" s="144"/>
      <c r="AI520" s="144"/>
      <c r="AJ520" s="143"/>
      <c r="AK520" s="143"/>
      <c r="AT520" s="147"/>
      <c r="AU520" s="147"/>
      <c r="AV520" s="147"/>
      <c r="AW520" s="147"/>
      <c r="AX520" s="147"/>
      <c r="AY520" s="147"/>
      <c r="BL520" s="148"/>
      <c r="BM520" s="149"/>
    </row>
    <row r="521" spans="27:65" x14ac:dyDescent="0.2">
      <c r="AA521" s="137"/>
      <c r="AB521" s="137"/>
      <c r="AC521" s="137"/>
      <c r="AD521" s="142"/>
      <c r="AE521" s="143"/>
      <c r="AF521" s="143"/>
      <c r="AG521" s="143"/>
      <c r="AH521" s="144"/>
      <c r="AI521" s="144"/>
      <c r="AJ521" s="143"/>
      <c r="AK521" s="143"/>
      <c r="AT521" s="150"/>
      <c r="AU521" s="150"/>
      <c r="AV521" s="147"/>
      <c r="AW521" s="147"/>
      <c r="AX521" s="152"/>
      <c r="AY521" s="153"/>
      <c r="BB521" s="145"/>
      <c r="BD521" s="145"/>
      <c r="BE521" s="146"/>
      <c r="BF521" s="146"/>
      <c r="BG521" s="146"/>
      <c r="BL521" s="148"/>
      <c r="BM521" s="149"/>
    </row>
    <row r="522" spans="27:65" x14ac:dyDescent="0.2">
      <c r="AA522" s="137"/>
      <c r="AB522" s="137"/>
      <c r="AC522" s="137"/>
      <c r="AD522" s="142"/>
      <c r="AE522" s="143"/>
      <c r="AF522" s="143"/>
      <c r="AG522" s="143"/>
      <c r="AH522" s="144"/>
      <c r="AI522" s="144"/>
      <c r="AJ522" s="143"/>
      <c r="AK522" s="143"/>
      <c r="AT522" s="147"/>
      <c r="AU522" s="147"/>
      <c r="AV522" s="147"/>
      <c r="AW522" s="147"/>
      <c r="AX522" s="147"/>
      <c r="AY522" s="147"/>
      <c r="BL522" s="148"/>
      <c r="BM522" s="149"/>
    </row>
    <row r="523" spans="27:65" x14ac:dyDescent="0.2">
      <c r="AA523" s="137"/>
      <c r="AB523" s="137"/>
      <c r="AC523" s="137"/>
      <c r="AD523" s="142"/>
      <c r="AE523" s="143"/>
      <c r="AF523" s="143"/>
      <c r="AG523" s="143"/>
      <c r="AH523" s="144"/>
      <c r="AI523" s="144"/>
      <c r="AJ523" s="143"/>
      <c r="AK523" s="143"/>
      <c r="AT523" s="147"/>
      <c r="AU523" s="147"/>
      <c r="AV523" s="147"/>
      <c r="AW523" s="147"/>
      <c r="AX523" s="147"/>
      <c r="AY523" s="147"/>
      <c r="BL523" s="148"/>
      <c r="BM523" s="149"/>
    </row>
    <row r="524" spans="27:65" x14ac:dyDescent="0.2">
      <c r="AA524" s="137"/>
      <c r="AB524" s="137"/>
      <c r="AC524" s="137"/>
      <c r="AD524" s="142"/>
      <c r="AE524" s="143"/>
      <c r="AF524" s="143"/>
      <c r="AG524" s="143"/>
      <c r="AH524" s="144"/>
      <c r="AI524" s="144"/>
      <c r="AJ524" s="143"/>
      <c r="AK524" s="143"/>
      <c r="AT524" s="147"/>
      <c r="AU524" s="150"/>
      <c r="AV524" s="147"/>
      <c r="AW524" s="147"/>
      <c r="AX524" s="152"/>
      <c r="AY524" s="153"/>
      <c r="BB524" s="145"/>
      <c r="BD524" s="145"/>
      <c r="BE524" s="146"/>
      <c r="BF524" s="146"/>
      <c r="BG524" s="146"/>
      <c r="BL524" s="148"/>
      <c r="BM524" s="149"/>
    </row>
    <row r="525" spans="27:65" x14ac:dyDescent="0.2">
      <c r="AA525" s="137"/>
      <c r="AB525" s="137"/>
      <c r="AC525" s="137"/>
      <c r="AD525" s="142"/>
      <c r="AE525" s="143"/>
      <c r="AF525" s="143"/>
      <c r="AG525" s="143"/>
      <c r="AH525" s="144"/>
      <c r="AI525" s="144"/>
      <c r="AJ525" s="143"/>
      <c r="AK525" s="143"/>
      <c r="AT525" s="150"/>
      <c r="AU525" s="150"/>
      <c r="AV525" s="147"/>
      <c r="AW525" s="147"/>
      <c r="AX525" s="152"/>
      <c r="AY525" s="153"/>
      <c r="BB525" s="145"/>
      <c r="BD525" s="145"/>
      <c r="BE525" s="146"/>
      <c r="BF525" s="146"/>
      <c r="BG525" s="146"/>
      <c r="BL525" s="148"/>
      <c r="BM525" s="149"/>
    </row>
    <row r="526" spans="27:65" x14ac:dyDescent="0.2">
      <c r="AA526" s="137"/>
      <c r="AB526" s="137"/>
      <c r="AC526" s="137"/>
      <c r="AD526" s="142"/>
      <c r="AE526" s="143"/>
      <c r="AF526" s="143"/>
      <c r="AG526" s="143"/>
      <c r="AH526" s="144"/>
      <c r="AI526" s="144"/>
      <c r="AJ526" s="143"/>
      <c r="AK526" s="143"/>
      <c r="AT526" s="147"/>
      <c r="AU526" s="150"/>
      <c r="AV526" s="147"/>
      <c r="AW526" s="147"/>
      <c r="AX526" s="152"/>
      <c r="AY526" s="153"/>
      <c r="BB526" s="145"/>
      <c r="BD526" s="145"/>
      <c r="BE526" s="146"/>
      <c r="BF526" s="146"/>
      <c r="BG526" s="146"/>
      <c r="BL526" s="148"/>
      <c r="BM526" s="149"/>
    </row>
    <row r="527" spans="27:65" x14ac:dyDescent="0.2">
      <c r="AA527" s="137"/>
      <c r="AB527" s="137"/>
      <c r="AC527" s="137"/>
      <c r="AD527" s="142"/>
      <c r="AE527" s="143"/>
      <c r="AF527" s="143"/>
      <c r="AG527" s="143"/>
      <c r="AH527" s="144"/>
      <c r="AI527" s="144"/>
      <c r="AJ527" s="143"/>
      <c r="AK527" s="143"/>
      <c r="AT527" s="147"/>
      <c r="AU527" s="150"/>
      <c r="AV527" s="147"/>
      <c r="AW527" s="147"/>
      <c r="AX527" s="152"/>
      <c r="AY527" s="153"/>
      <c r="BB527" s="145"/>
      <c r="BD527" s="145"/>
      <c r="BE527" s="146"/>
      <c r="BF527" s="146"/>
      <c r="BG527" s="146"/>
      <c r="BL527" s="148"/>
      <c r="BM527" s="149"/>
    </row>
    <row r="528" spans="27:65" x14ac:dyDescent="0.2">
      <c r="AA528" s="137"/>
      <c r="AB528" s="137"/>
      <c r="AC528" s="137"/>
      <c r="AD528" s="142"/>
      <c r="AE528" s="143"/>
      <c r="AF528" s="143"/>
      <c r="AG528" s="143"/>
      <c r="AH528" s="144"/>
      <c r="AI528" s="144"/>
      <c r="AJ528" s="143"/>
      <c r="AK528" s="143"/>
      <c r="AT528" s="147"/>
      <c r="AU528" s="150"/>
      <c r="AV528" s="147"/>
      <c r="AW528" s="147"/>
      <c r="AX528" s="152"/>
      <c r="AY528" s="153"/>
      <c r="BB528" s="145"/>
      <c r="BD528" s="145"/>
      <c r="BE528" s="146"/>
      <c r="BF528" s="146"/>
      <c r="BG528" s="146"/>
      <c r="BL528" s="148"/>
      <c r="BM528" s="149"/>
    </row>
    <row r="529" spans="27:65" x14ac:dyDescent="0.2">
      <c r="AA529" s="137"/>
      <c r="AB529" s="137"/>
      <c r="AC529" s="137"/>
      <c r="AD529" s="142"/>
      <c r="AE529" s="143"/>
      <c r="AF529" s="143"/>
      <c r="AG529" s="143"/>
      <c r="AH529" s="144"/>
      <c r="AI529" s="144"/>
      <c r="AJ529" s="143"/>
      <c r="AK529" s="143"/>
      <c r="AT529" s="150"/>
      <c r="AU529" s="150"/>
      <c r="AV529" s="147"/>
      <c r="AW529" s="147"/>
      <c r="AX529" s="152"/>
      <c r="AY529" s="153"/>
      <c r="BB529" s="145"/>
      <c r="BD529" s="145"/>
      <c r="BE529" s="146"/>
      <c r="BF529" s="146"/>
      <c r="BG529" s="146"/>
      <c r="BL529" s="148"/>
      <c r="BM529" s="149"/>
    </row>
    <row r="530" spans="27:65" x14ac:dyDescent="0.2">
      <c r="AA530" s="137"/>
      <c r="AB530" s="137"/>
      <c r="AC530" s="137"/>
      <c r="AD530" s="142"/>
      <c r="AE530" s="143"/>
      <c r="AF530" s="143"/>
      <c r="AG530" s="143"/>
      <c r="AH530" s="144"/>
      <c r="AI530" s="144"/>
      <c r="AJ530" s="143"/>
      <c r="AK530" s="143"/>
      <c r="AT530" s="147"/>
      <c r="AU530" s="150"/>
      <c r="AV530" s="147"/>
      <c r="AW530" s="147"/>
      <c r="AX530" s="152"/>
      <c r="AY530" s="153"/>
      <c r="BB530" s="145"/>
      <c r="BD530" s="145"/>
      <c r="BE530" s="146"/>
      <c r="BF530" s="146"/>
      <c r="BG530" s="146"/>
      <c r="BL530" s="148"/>
      <c r="BM530" s="149"/>
    </row>
    <row r="531" spans="27:65" x14ac:dyDescent="0.2">
      <c r="AA531" s="137"/>
      <c r="AB531" s="137"/>
      <c r="AC531" s="137"/>
      <c r="AD531" s="142"/>
      <c r="AE531" s="143"/>
      <c r="AF531" s="143"/>
      <c r="AG531" s="143"/>
      <c r="AH531" s="144"/>
      <c r="AI531" s="144"/>
      <c r="AJ531" s="143"/>
      <c r="AK531" s="143"/>
      <c r="AT531" s="150"/>
      <c r="AU531" s="150"/>
      <c r="AV531" s="147"/>
      <c r="AW531" s="147"/>
      <c r="AX531" s="152"/>
      <c r="AY531" s="153"/>
      <c r="BB531" s="145"/>
      <c r="BD531" s="145"/>
      <c r="BE531" s="146"/>
      <c r="BF531" s="146"/>
      <c r="BG531" s="146"/>
      <c r="BL531" s="148"/>
      <c r="BM531" s="149"/>
    </row>
    <row r="532" spans="27:65" x14ac:dyDescent="0.2">
      <c r="AA532" s="137"/>
      <c r="AB532" s="137"/>
      <c r="AC532" s="137"/>
      <c r="AD532" s="142"/>
      <c r="AE532" s="143"/>
      <c r="AF532" s="143"/>
      <c r="AG532" s="143"/>
      <c r="AH532" s="144"/>
      <c r="AI532" s="144"/>
      <c r="AJ532" s="143"/>
      <c r="AK532" s="143"/>
      <c r="AT532" s="147"/>
      <c r="AU532" s="150"/>
      <c r="AV532" s="147"/>
      <c r="AW532" s="147"/>
      <c r="AX532" s="152"/>
      <c r="AY532" s="153"/>
      <c r="BB532" s="145"/>
      <c r="BD532" s="145"/>
      <c r="BE532" s="146"/>
      <c r="BF532" s="146"/>
      <c r="BG532" s="146"/>
      <c r="BL532" s="148"/>
      <c r="BM532" s="149"/>
    </row>
    <row r="533" spans="27:65" x14ac:dyDescent="0.2">
      <c r="AA533" s="137"/>
      <c r="AB533" s="137"/>
      <c r="AC533" s="137"/>
      <c r="AD533" s="142"/>
      <c r="AE533" s="143"/>
      <c r="AF533" s="143"/>
      <c r="AG533" s="143"/>
      <c r="AH533" s="144"/>
      <c r="AI533" s="144"/>
      <c r="AJ533" s="143"/>
      <c r="AK533" s="143"/>
      <c r="AT533" s="147"/>
      <c r="AU533" s="150"/>
      <c r="AV533" s="147"/>
      <c r="AW533" s="147"/>
      <c r="AX533" s="152"/>
      <c r="AY533" s="153"/>
      <c r="BB533" s="145"/>
      <c r="BD533" s="145"/>
      <c r="BE533" s="146"/>
      <c r="BF533" s="146"/>
      <c r="BG533" s="146"/>
      <c r="BL533" s="148"/>
      <c r="BM533" s="149"/>
    </row>
    <row r="534" spans="27:65" x14ac:dyDescent="0.2">
      <c r="AA534" s="137"/>
      <c r="AB534" s="137"/>
      <c r="AC534" s="137"/>
      <c r="AD534" s="142"/>
      <c r="AE534" s="143"/>
      <c r="AF534" s="143"/>
      <c r="AG534" s="143"/>
      <c r="AH534" s="144"/>
      <c r="AI534" s="144"/>
      <c r="AJ534" s="143"/>
      <c r="AK534" s="143"/>
      <c r="AT534" s="147"/>
      <c r="AU534" s="150"/>
      <c r="AV534" s="147"/>
      <c r="AW534" s="147"/>
      <c r="AX534" s="152"/>
      <c r="AY534" s="153"/>
      <c r="BB534" s="145"/>
      <c r="BD534" s="145"/>
      <c r="BE534" s="146"/>
      <c r="BF534" s="146"/>
      <c r="BG534" s="146"/>
      <c r="BL534" s="148"/>
      <c r="BM534" s="149"/>
    </row>
    <row r="535" spans="27:65" x14ac:dyDescent="0.2">
      <c r="AA535" s="137"/>
      <c r="AB535" s="137"/>
      <c r="AC535" s="137"/>
      <c r="AD535" s="142"/>
      <c r="AE535" s="143"/>
      <c r="AF535" s="143"/>
      <c r="AG535" s="143"/>
      <c r="AH535" s="144"/>
      <c r="AI535" s="144"/>
      <c r="AJ535" s="143"/>
      <c r="AK535" s="143"/>
      <c r="AT535" s="147"/>
      <c r="AU535" s="150"/>
      <c r="AV535" s="147"/>
      <c r="AW535" s="147"/>
      <c r="AX535" s="152"/>
      <c r="AY535" s="153"/>
      <c r="BB535" s="145"/>
      <c r="BD535" s="145"/>
      <c r="BE535" s="146"/>
      <c r="BF535" s="146"/>
      <c r="BG535" s="146"/>
      <c r="BL535" s="148"/>
      <c r="BM535" s="149"/>
    </row>
    <row r="536" spans="27:65" x14ac:dyDescent="0.2">
      <c r="AA536" s="137"/>
      <c r="AB536" s="137"/>
      <c r="AC536" s="137"/>
      <c r="AD536" s="142"/>
      <c r="AE536" s="143"/>
      <c r="AF536" s="143"/>
      <c r="AG536" s="143"/>
      <c r="AH536" s="144"/>
      <c r="AI536" s="144"/>
      <c r="AJ536" s="143"/>
      <c r="AK536" s="143"/>
      <c r="AT536" s="150"/>
      <c r="AU536" s="150"/>
      <c r="AV536" s="147"/>
      <c r="AW536" s="147"/>
      <c r="AX536" s="152"/>
      <c r="AY536" s="153"/>
      <c r="BB536" s="145"/>
      <c r="BD536" s="145"/>
      <c r="BE536" s="146"/>
      <c r="BF536" s="146"/>
      <c r="BG536" s="146"/>
      <c r="BL536" s="148"/>
      <c r="BM536" s="149"/>
    </row>
    <row r="537" spans="27:65" x14ac:dyDescent="0.2">
      <c r="AA537" s="137"/>
      <c r="AB537" s="137"/>
      <c r="AC537" s="137"/>
      <c r="AD537" s="142"/>
      <c r="AE537" s="143"/>
      <c r="AF537" s="143"/>
      <c r="AG537" s="143"/>
      <c r="AH537" s="144"/>
      <c r="AI537" s="144"/>
      <c r="AJ537" s="143"/>
      <c r="AK537" s="143"/>
      <c r="AT537" s="147"/>
      <c r="AU537" s="150"/>
      <c r="AV537" s="147"/>
      <c r="AW537" s="147"/>
      <c r="AX537" s="152"/>
      <c r="AY537" s="153"/>
      <c r="BB537" s="145"/>
      <c r="BD537" s="145"/>
      <c r="BE537" s="146"/>
      <c r="BF537" s="146"/>
      <c r="BG537" s="146"/>
      <c r="BL537" s="148"/>
      <c r="BM537" s="149"/>
    </row>
    <row r="538" spans="27:65" x14ac:dyDescent="0.2">
      <c r="AA538" s="137"/>
      <c r="AB538" s="137"/>
      <c r="AC538" s="137"/>
      <c r="AD538" s="142"/>
      <c r="AE538" s="143"/>
      <c r="AF538" s="143"/>
      <c r="AG538" s="143"/>
      <c r="AH538" s="144"/>
      <c r="AI538" s="144"/>
      <c r="AJ538" s="143"/>
      <c r="AK538" s="143"/>
      <c r="AT538" s="150"/>
      <c r="AU538" s="150"/>
      <c r="AV538" s="147"/>
      <c r="AW538" s="147"/>
      <c r="AX538" s="152"/>
      <c r="AY538" s="153"/>
      <c r="BB538" s="145"/>
      <c r="BD538" s="145"/>
      <c r="BE538" s="146"/>
      <c r="BF538" s="146"/>
      <c r="BG538" s="146"/>
      <c r="BL538" s="148"/>
      <c r="BM538" s="149"/>
    </row>
    <row r="539" spans="27:65" x14ac:dyDescent="0.2">
      <c r="AA539" s="137"/>
      <c r="AB539" s="137"/>
      <c r="AC539" s="137"/>
      <c r="AD539" s="142"/>
      <c r="AE539" s="143"/>
      <c r="AF539" s="143"/>
      <c r="AG539" s="143"/>
      <c r="AH539" s="144"/>
      <c r="AI539" s="144"/>
      <c r="AJ539" s="143"/>
      <c r="AK539" s="143"/>
      <c r="AT539" s="147"/>
      <c r="AU539" s="150"/>
      <c r="AV539" s="147"/>
      <c r="AW539" s="147"/>
      <c r="AX539" s="152"/>
      <c r="AY539" s="153"/>
      <c r="BB539" s="145"/>
      <c r="BD539" s="145"/>
      <c r="BE539" s="146"/>
      <c r="BF539" s="146"/>
      <c r="BG539" s="146"/>
      <c r="BL539" s="148"/>
      <c r="BM539" s="149"/>
    </row>
    <row r="540" spans="27:65" x14ac:dyDescent="0.2">
      <c r="AA540" s="137"/>
      <c r="AB540" s="137"/>
      <c r="AC540" s="137"/>
      <c r="AD540" s="142"/>
      <c r="AE540" s="143"/>
      <c r="AF540" s="143"/>
      <c r="AG540" s="143"/>
      <c r="AH540" s="144"/>
      <c r="AI540" s="144"/>
      <c r="AJ540" s="143"/>
      <c r="AK540" s="143"/>
      <c r="AT540" s="147"/>
      <c r="AU540" s="150"/>
      <c r="AV540" s="147"/>
      <c r="AW540" s="147"/>
      <c r="AX540" s="152"/>
      <c r="AY540" s="153"/>
      <c r="BB540" s="145"/>
      <c r="BD540" s="145"/>
      <c r="BE540" s="146"/>
      <c r="BF540" s="146"/>
      <c r="BG540" s="146"/>
      <c r="BL540" s="148"/>
      <c r="BM540" s="149"/>
    </row>
    <row r="541" spans="27:65" x14ac:dyDescent="0.2">
      <c r="AA541" s="137"/>
      <c r="AB541" s="137"/>
      <c r="AC541" s="137"/>
      <c r="AD541" s="142"/>
      <c r="AE541" s="143"/>
      <c r="AF541" s="143"/>
      <c r="AG541" s="143"/>
      <c r="AH541" s="144"/>
      <c r="AI541" s="144"/>
      <c r="AJ541" s="143"/>
      <c r="AK541" s="143"/>
      <c r="AT541" s="147"/>
      <c r="AU541" s="150"/>
      <c r="AV541" s="147"/>
      <c r="AW541" s="147"/>
      <c r="AX541" s="152"/>
      <c r="AY541" s="153"/>
      <c r="BB541" s="145"/>
      <c r="BD541" s="145"/>
      <c r="BE541" s="146"/>
      <c r="BF541" s="146"/>
      <c r="BG541" s="146"/>
      <c r="BL541" s="148"/>
      <c r="BM541" s="149"/>
    </row>
    <row r="542" spans="27:65" x14ac:dyDescent="0.2">
      <c r="AA542" s="137"/>
      <c r="AB542" s="137"/>
      <c r="AC542" s="137"/>
      <c r="AD542" s="142"/>
      <c r="AE542" s="143"/>
      <c r="AF542" s="143"/>
      <c r="AG542" s="143"/>
      <c r="AH542" s="144"/>
      <c r="AI542" s="144"/>
      <c r="AJ542" s="143"/>
      <c r="AK542" s="143"/>
      <c r="AT542" s="147"/>
      <c r="AU542" s="150"/>
      <c r="AV542" s="147"/>
      <c r="AW542" s="147"/>
      <c r="AX542" s="152"/>
      <c r="AY542" s="153"/>
      <c r="BB542" s="145"/>
      <c r="BD542" s="145"/>
      <c r="BE542" s="146"/>
      <c r="BF542" s="146"/>
      <c r="BG542" s="146"/>
      <c r="BL542" s="148"/>
      <c r="BM542" s="149"/>
    </row>
    <row r="543" spans="27:65" x14ac:dyDescent="0.2">
      <c r="AA543" s="137"/>
      <c r="AB543" s="137"/>
      <c r="AC543" s="137"/>
      <c r="AD543" s="142"/>
      <c r="AE543" s="143"/>
      <c r="AF543" s="143"/>
      <c r="AG543" s="143"/>
      <c r="AH543" s="144"/>
      <c r="AI543" s="144"/>
      <c r="AJ543" s="143"/>
      <c r="AK543" s="143"/>
      <c r="AT543" s="147"/>
      <c r="AU543" s="150"/>
      <c r="AV543" s="147"/>
      <c r="AW543" s="147"/>
      <c r="AX543" s="152"/>
      <c r="AY543" s="153"/>
      <c r="BB543" s="145"/>
      <c r="BD543" s="145"/>
      <c r="BE543" s="146"/>
      <c r="BF543" s="146"/>
      <c r="BG543" s="146"/>
      <c r="BL543" s="148"/>
      <c r="BM543" s="149"/>
    </row>
    <row r="544" spans="27:65" x14ac:dyDescent="0.2">
      <c r="AA544" s="137"/>
      <c r="AB544" s="137"/>
      <c r="AC544" s="137"/>
      <c r="AD544" s="142"/>
      <c r="AE544" s="143"/>
      <c r="AF544" s="143"/>
      <c r="AG544" s="143"/>
      <c r="AH544" s="144"/>
      <c r="AI544" s="144"/>
      <c r="AJ544" s="143"/>
      <c r="AK544" s="143"/>
      <c r="AT544" s="147"/>
      <c r="AU544" s="150"/>
      <c r="AV544" s="147"/>
      <c r="AW544" s="147"/>
      <c r="AX544" s="152"/>
      <c r="AY544" s="153"/>
      <c r="BB544" s="145"/>
      <c r="BD544" s="145"/>
      <c r="BE544" s="146"/>
      <c r="BF544" s="146"/>
      <c r="BG544" s="146"/>
      <c r="BL544" s="148"/>
      <c r="BM544" s="149"/>
    </row>
    <row r="545" spans="27:65" x14ac:dyDescent="0.2">
      <c r="AA545" s="137"/>
      <c r="AB545" s="137"/>
      <c r="AC545" s="137"/>
      <c r="AD545" s="142"/>
      <c r="AE545" s="143"/>
      <c r="AF545" s="143"/>
      <c r="AG545" s="143"/>
      <c r="AH545" s="144"/>
      <c r="AI545" s="144"/>
      <c r="AJ545" s="143"/>
      <c r="AK545" s="143"/>
      <c r="AT545" s="150"/>
      <c r="AU545" s="150"/>
      <c r="AV545" s="147"/>
      <c r="AW545" s="147"/>
      <c r="AX545" s="152"/>
      <c r="AY545" s="153"/>
      <c r="BB545" s="145"/>
      <c r="BD545" s="145"/>
      <c r="BE545" s="146"/>
      <c r="BF545" s="146"/>
      <c r="BG545" s="146"/>
      <c r="BL545" s="148"/>
      <c r="BM545" s="149"/>
    </row>
    <row r="546" spans="27:65" x14ac:dyDescent="0.2">
      <c r="AA546" s="137"/>
      <c r="AB546" s="137"/>
      <c r="AC546" s="137"/>
      <c r="AD546" s="142"/>
      <c r="AE546" s="143"/>
      <c r="AF546" s="143"/>
      <c r="AG546" s="143"/>
      <c r="AH546" s="144"/>
      <c r="AI546" s="144"/>
      <c r="AJ546" s="143"/>
      <c r="AK546" s="143"/>
      <c r="AT546" s="150"/>
      <c r="AU546" s="150"/>
      <c r="AV546" s="147"/>
      <c r="AW546" s="147"/>
      <c r="AX546" s="152"/>
      <c r="AY546" s="153"/>
      <c r="BB546" s="145"/>
      <c r="BD546" s="145"/>
      <c r="BE546" s="146"/>
      <c r="BF546" s="146"/>
      <c r="BG546" s="146"/>
      <c r="BL546" s="148"/>
      <c r="BM546" s="149"/>
    </row>
    <row r="547" spans="27:65" x14ac:dyDescent="0.2">
      <c r="AA547" s="137"/>
      <c r="AB547" s="137"/>
      <c r="AC547" s="137"/>
      <c r="AD547" s="142"/>
      <c r="AE547" s="143"/>
      <c r="AF547" s="143"/>
      <c r="AG547" s="143"/>
      <c r="AH547" s="144"/>
      <c r="AI547" s="144"/>
      <c r="AJ547" s="143"/>
      <c r="AK547" s="143"/>
      <c r="AT547" s="147"/>
      <c r="AU547" s="150"/>
      <c r="AV547" s="147"/>
      <c r="AW547" s="147"/>
      <c r="AX547" s="152"/>
      <c r="AY547" s="153"/>
      <c r="BB547" s="145"/>
      <c r="BD547" s="145"/>
      <c r="BE547" s="146"/>
      <c r="BF547" s="146"/>
      <c r="BG547" s="146"/>
      <c r="BL547" s="148"/>
      <c r="BM547" s="149"/>
    </row>
    <row r="548" spans="27:65" x14ac:dyDescent="0.2">
      <c r="AA548" s="137"/>
      <c r="AB548" s="137"/>
      <c r="AC548" s="137"/>
      <c r="AD548" s="142"/>
      <c r="AE548" s="143"/>
      <c r="AF548" s="143"/>
      <c r="AG548" s="143"/>
      <c r="AH548" s="144"/>
      <c r="AI548" s="144"/>
      <c r="AJ548" s="143"/>
      <c r="AK548" s="143"/>
      <c r="AT548" s="150"/>
      <c r="AU548" s="150"/>
      <c r="AV548" s="147"/>
      <c r="AW548" s="147"/>
      <c r="AX548" s="152"/>
      <c r="AY548" s="153"/>
      <c r="BB548" s="145"/>
      <c r="BD548" s="145"/>
      <c r="BE548" s="146"/>
      <c r="BF548" s="146"/>
      <c r="BG548" s="146"/>
      <c r="BL548" s="148"/>
      <c r="BM548" s="149"/>
    </row>
    <row r="549" spans="27:65" x14ac:dyDescent="0.2">
      <c r="AA549" s="137"/>
      <c r="AB549" s="137"/>
      <c r="AC549" s="137"/>
      <c r="AD549" s="142"/>
      <c r="AE549" s="143"/>
      <c r="AF549" s="143"/>
      <c r="AG549" s="143"/>
      <c r="AH549" s="144"/>
      <c r="AI549" s="144"/>
      <c r="AJ549" s="143"/>
      <c r="AK549" s="143"/>
      <c r="AT549" s="147"/>
      <c r="AU549" s="150"/>
      <c r="AV549" s="147"/>
      <c r="AW549" s="147"/>
      <c r="AX549" s="152"/>
      <c r="AY549" s="153"/>
      <c r="BB549" s="145"/>
      <c r="BD549" s="145"/>
      <c r="BE549" s="146"/>
      <c r="BF549" s="146"/>
      <c r="BG549" s="146"/>
      <c r="BL549" s="148"/>
      <c r="BM549" s="149"/>
    </row>
    <row r="550" spans="27:65" x14ac:dyDescent="0.2">
      <c r="AA550" s="137"/>
      <c r="AB550" s="137"/>
      <c r="AC550" s="137"/>
      <c r="AD550" s="142"/>
      <c r="AE550" s="143"/>
      <c r="AF550" s="143"/>
      <c r="AG550" s="143"/>
      <c r="AH550" s="144"/>
      <c r="AI550" s="144"/>
      <c r="AJ550" s="143"/>
      <c r="AK550" s="143"/>
      <c r="AT550" s="150"/>
      <c r="AU550" s="150"/>
      <c r="AV550" s="147"/>
      <c r="AW550" s="147"/>
      <c r="AX550" s="152"/>
      <c r="AY550" s="153"/>
      <c r="BB550" s="145"/>
      <c r="BD550" s="145"/>
      <c r="BE550" s="146"/>
      <c r="BF550" s="146"/>
      <c r="BG550" s="146"/>
      <c r="BL550" s="148"/>
      <c r="BM550" s="149"/>
    </row>
    <row r="551" spans="27:65" x14ac:dyDescent="0.2">
      <c r="AA551" s="137"/>
      <c r="AB551" s="137"/>
      <c r="AC551" s="137"/>
      <c r="AD551" s="142"/>
      <c r="AE551" s="143"/>
      <c r="AF551" s="143"/>
      <c r="AG551" s="143"/>
      <c r="AH551" s="144"/>
      <c r="AI551" s="144"/>
      <c r="AJ551" s="143"/>
      <c r="AK551" s="143"/>
      <c r="AT551" s="147"/>
      <c r="AU551" s="150"/>
      <c r="AV551" s="147"/>
      <c r="AW551" s="147"/>
      <c r="AX551" s="152"/>
      <c r="AY551" s="153"/>
      <c r="BB551" s="145"/>
      <c r="BD551" s="145"/>
      <c r="BE551" s="146"/>
      <c r="BF551" s="146"/>
      <c r="BG551" s="146"/>
      <c r="BL551" s="148"/>
      <c r="BM551" s="149"/>
    </row>
    <row r="552" spans="27:65" x14ac:dyDescent="0.2">
      <c r="AA552" s="137"/>
      <c r="AB552" s="137"/>
      <c r="AC552" s="137"/>
      <c r="AD552" s="142"/>
      <c r="AE552" s="143"/>
      <c r="AF552" s="143"/>
      <c r="AG552" s="143"/>
      <c r="AH552" s="144"/>
      <c r="AI552" s="144"/>
      <c r="AJ552" s="143"/>
      <c r="AK552" s="143"/>
      <c r="AT552" s="150"/>
      <c r="AU552" s="150"/>
      <c r="AV552" s="147"/>
      <c r="AW552" s="147"/>
      <c r="AX552" s="152"/>
      <c r="AY552" s="153"/>
      <c r="BB552" s="145"/>
      <c r="BD552" s="145"/>
      <c r="BE552" s="146"/>
      <c r="BF552" s="146"/>
      <c r="BG552" s="146"/>
      <c r="BL552" s="148"/>
      <c r="BM552" s="149"/>
    </row>
    <row r="553" spans="27:65" x14ac:dyDescent="0.2">
      <c r="AA553" s="137"/>
      <c r="AB553" s="137"/>
      <c r="AC553" s="137"/>
      <c r="AD553" s="142"/>
      <c r="AE553" s="143"/>
      <c r="AF553" s="143"/>
      <c r="AG553" s="143"/>
      <c r="AH553" s="144"/>
      <c r="AI553" s="144"/>
      <c r="AJ553" s="143"/>
      <c r="AK553" s="143"/>
      <c r="AT553" s="147"/>
      <c r="AU553" s="150"/>
      <c r="AV553" s="147"/>
      <c r="AW553" s="147"/>
      <c r="AX553" s="152"/>
      <c r="AY553" s="153"/>
      <c r="BB553" s="145"/>
      <c r="BD553" s="145"/>
      <c r="BE553" s="146"/>
      <c r="BF553" s="146"/>
      <c r="BG553" s="146"/>
      <c r="BL553" s="148"/>
      <c r="BM553" s="149"/>
    </row>
    <row r="554" spans="27:65" x14ac:dyDescent="0.2">
      <c r="AA554" s="137"/>
      <c r="AB554" s="137"/>
      <c r="AC554" s="137"/>
      <c r="AD554" s="142"/>
      <c r="AE554" s="143"/>
      <c r="AF554" s="143"/>
      <c r="AG554" s="143"/>
      <c r="AH554" s="144"/>
      <c r="AI554" s="144"/>
      <c r="AJ554" s="143"/>
      <c r="AK554" s="143"/>
      <c r="AT554" s="147"/>
      <c r="AU554" s="150"/>
      <c r="AV554" s="147"/>
      <c r="AW554" s="147"/>
      <c r="AX554" s="152"/>
      <c r="AY554" s="153"/>
      <c r="BB554" s="145"/>
      <c r="BD554" s="145"/>
      <c r="BE554" s="146"/>
      <c r="BF554" s="146"/>
      <c r="BG554" s="146"/>
      <c r="BL554" s="148"/>
      <c r="BM554" s="149"/>
    </row>
    <row r="555" spans="27:65" x14ac:dyDescent="0.2">
      <c r="AA555" s="137"/>
      <c r="AB555" s="137"/>
      <c r="AC555" s="137"/>
      <c r="AD555" s="142"/>
      <c r="AE555" s="143"/>
      <c r="AF555" s="143"/>
      <c r="AG555" s="143"/>
      <c r="AH555" s="144"/>
      <c r="AI555" s="144"/>
      <c r="AJ555" s="143"/>
      <c r="AK555" s="143"/>
      <c r="AT555" s="147"/>
      <c r="AU555" s="150"/>
      <c r="AV555" s="147"/>
      <c r="AW555" s="147"/>
      <c r="AX555" s="152"/>
      <c r="AY555" s="153"/>
      <c r="BB555" s="145"/>
      <c r="BD555" s="145"/>
      <c r="BE555" s="146"/>
      <c r="BF555" s="146"/>
      <c r="BG555" s="146"/>
      <c r="BL555" s="148"/>
      <c r="BM555" s="149"/>
    </row>
    <row r="556" spans="27:65" x14ac:dyDescent="0.2">
      <c r="AA556" s="137"/>
      <c r="AB556" s="137"/>
      <c r="AC556" s="137"/>
      <c r="AD556" s="142"/>
      <c r="AE556" s="143"/>
      <c r="AF556" s="143"/>
      <c r="AG556" s="143"/>
      <c r="AH556" s="144"/>
      <c r="AI556" s="144"/>
      <c r="AJ556" s="143"/>
      <c r="AK556" s="143"/>
      <c r="AT556" s="147"/>
      <c r="AU556" s="150"/>
      <c r="AV556" s="147"/>
      <c r="AW556" s="147"/>
      <c r="AX556" s="152"/>
      <c r="AY556" s="153"/>
      <c r="BB556" s="145"/>
      <c r="BD556" s="145"/>
      <c r="BE556" s="146"/>
      <c r="BF556" s="146"/>
      <c r="BG556" s="146"/>
      <c r="BL556" s="148"/>
      <c r="BM556" s="149"/>
    </row>
    <row r="557" spans="27:65" x14ac:dyDescent="0.2">
      <c r="AA557" s="137"/>
      <c r="AB557" s="137"/>
      <c r="AC557" s="137"/>
      <c r="AD557" s="142"/>
      <c r="AE557" s="143"/>
      <c r="AF557" s="143"/>
      <c r="AG557" s="143"/>
      <c r="AH557" s="144"/>
      <c r="AI557" s="144"/>
      <c r="AJ557" s="143"/>
      <c r="AK557" s="143"/>
      <c r="AT557" s="147"/>
      <c r="AU557" s="150"/>
      <c r="AV557" s="147"/>
      <c r="AW557" s="147"/>
      <c r="AX557" s="152"/>
      <c r="AY557" s="153"/>
      <c r="BB557" s="145"/>
      <c r="BD557" s="145"/>
      <c r="BE557" s="146"/>
      <c r="BF557" s="146"/>
      <c r="BG557" s="146"/>
      <c r="BL557" s="148"/>
      <c r="BM557" s="149"/>
    </row>
    <row r="558" spans="27:65" x14ac:dyDescent="0.2">
      <c r="AA558" s="137"/>
      <c r="AB558" s="137"/>
      <c r="AC558" s="137"/>
      <c r="AD558" s="142"/>
      <c r="AE558" s="143"/>
      <c r="AF558" s="143"/>
      <c r="AG558" s="143"/>
      <c r="AH558" s="144"/>
      <c r="AI558" s="144"/>
      <c r="AJ558" s="143"/>
      <c r="AK558" s="143"/>
      <c r="AT558" s="150"/>
      <c r="AU558" s="150"/>
      <c r="AV558" s="147"/>
      <c r="AW558" s="147"/>
      <c r="AX558" s="152"/>
      <c r="AY558" s="153"/>
      <c r="BB558" s="145"/>
      <c r="BD558" s="145"/>
      <c r="BE558" s="146"/>
      <c r="BF558" s="146"/>
      <c r="BG558" s="146"/>
      <c r="BL558" s="148"/>
      <c r="BM558" s="149"/>
    </row>
    <row r="559" spans="27:65" x14ac:dyDescent="0.2">
      <c r="AA559" s="137"/>
      <c r="AB559" s="137"/>
      <c r="AC559" s="137"/>
      <c r="AD559" s="142"/>
      <c r="AE559" s="143"/>
      <c r="AF559" s="143"/>
      <c r="AG559" s="143"/>
      <c r="AH559" s="144"/>
      <c r="AI559" s="144"/>
      <c r="AJ559" s="143"/>
      <c r="AK559" s="143"/>
      <c r="AT559" s="150"/>
      <c r="AU559" s="150"/>
      <c r="AV559" s="147"/>
      <c r="AW559" s="147"/>
      <c r="AX559" s="152"/>
      <c r="AY559" s="153"/>
      <c r="BB559" s="145"/>
      <c r="BD559" s="145"/>
      <c r="BE559" s="146"/>
      <c r="BF559" s="146"/>
      <c r="BG559" s="146"/>
      <c r="BL559" s="148"/>
      <c r="BM559" s="149"/>
    </row>
    <row r="560" spans="27:65" x14ac:dyDescent="0.2">
      <c r="AA560" s="137"/>
      <c r="AB560" s="137"/>
      <c r="AC560" s="137"/>
      <c r="AD560" s="142"/>
      <c r="AE560" s="143"/>
      <c r="AF560" s="143"/>
      <c r="AG560" s="143"/>
      <c r="AH560" s="144"/>
      <c r="AI560" s="144"/>
      <c r="AJ560" s="143"/>
      <c r="AK560" s="143"/>
      <c r="AT560" s="150"/>
      <c r="AU560" s="150"/>
      <c r="AV560" s="147"/>
      <c r="AW560" s="147"/>
      <c r="AX560" s="152"/>
      <c r="AY560" s="153"/>
      <c r="BB560" s="145"/>
      <c r="BD560" s="145"/>
      <c r="BE560" s="146"/>
      <c r="BF560" s="146"/>
      <c r="BG560" s="146"/>
      <c r="BL560" s="148"/>
      <c r="BM560" s="149"/>
    </row>
    <row r="561" spans="27:65" x14ac:dyDescent="0.2">
      <c r="AA561" s="137"/>
      <c r="AB561" s="137"/>
      <c r="AC561" s="137"/>
      <c r="AD561" s="142"/>
      <c r="AE561" s="143"/>
      <c r="AF561" s="143"/>
      <c r="AG561" s="143"/>
      <c r="AH561" s="144"/>
      <c r="AI561" s="144"/>
      <c r="AJ561" s="143"/>
      <c r="AK561" s="143"/>
      <c r="AT561" s="150"/>
      <c r="AU561" s="150"/>
      <c r="AV561" s="147"/>
      <c r="AW561" s="147"/>
      <c r="AX561" s="152"/>
      <c r="AY561" s="153"/>
      <c r="BB561" s="145"/>
      <c r="BD561" s="145"/>
      <c r="BE561" s="146"/>
      <c r="BF561" s="146"/>
      <c r="BG561" s="146"/>
    </row>
    <row r="562" spans="27:65" x14ac:dyDescent="0.2">
      <c r="AA562" s="137"/>
      <c r="AB562" s="137"/>
      <c r="AC562" s="137"/>
      <c r="AD562" s="142"/>
      <c r="AE562" s="143"/>
      <c r="AF562" s="143"/>
      <c r="AG562" s="143"/>
      <c r="AH562" s="144"/>
      <c r="AI562" s="144"/>
      <c r="AJ562" s="143"/>
      <c r="AK562" s="143"/>
      <c r="AT562" s="150"/>
      <c r="AU562" s="150"/>
      <c r="AV562" s="147"/>
      <c r="AW562" s="147"/>
      <c r="AX562" s="152"/>
      <c r="AY562" s="153"/>
      <c r="BB562" s="145"/>
      <c r="BD562" s="145"/>
      <c r="BE562" s="146"/>
      <c r="BF562" s="146"/>
      <c r="BG562" s="146"/>
      <c r="BL562" s="148"/>
      <c r="BM562" s="149"/>
    </row>
    <row r="563" spans="27:65" x14ac:dyDescent="0.2">
      <c r="AA563" s="137"/>
      <c r="AB563" s="137"/>
      <c r="AC563" s="137"/>
      <c r="AD563" s="142"/>
      <c r="AE563" s="143"/>
      <c r="AF563" s="143"/>
      <c r="AG563" s="143"/>
      <c r="AH563" s="144"/>
      <c r="AI563" s="144"/>
      <c r="AJ563" s="143"/>
      <c r="AK563" s="143"/>
      <c r="AT563" s="150"/>
      <c r="AU563" s="150"/>
      <c r="AV563" s="147"/>
      <c r="AW563" s="147"/>
      <c r="AX563" s="152"/>
      <c r="AY563" s="153"/>
      <c r="BB563" s="145"/>
      <c r="BD563" s="145"/>
      <c r="BE563" s="146"/>
      <c r="BF563" s="146"/>
      <c r="BG563" s="146"/>
      <c r="BL563" s="148"/>
      <c r="BM563" s="149"/>
    </row>
    <row r="564" spans="27:65" x14ac:dyDescent="0.2">
      <c r="AA564" s="137"/>
      <c r="AB564" s="137"/>
      <c r="AC564" s="137"/>
      <c r="AD564" s="142"/>
      <c r="AE564" s="143"/>
      <c r="AF564" s="143"/>
      <c r="AG564" s="143"/>
      <c r="AH564" s="144"/>
      <c r="AI564" s="144"/>
      <c r="AJ564" s="143"/>
      <c r="AK564" s="143"/>
      <c r="AT564" s="150"/>
      <c r="AU564" s="150"/>
      <c r="AV564" s="147"/>
      <c r="AW564" s="147"/>
      <c r="AX564" s="152"/>
      <c r="AY564" s="153"/>
      <c r="BB564" s="145"/>
      <c r="BD564" s="145"/>
      <c r="BE564" s="146"/>
      <c r="BF564" s="146"/>
      <c r="BG564" s="146"/>
      <c r="BL564" s="148"/>
      <c r="BM564" s="149"/>
    </row>
    <row r="565" spans="27:65" x14ac:dyDescent="0.2">
      <c r="AA565" s="137"/>
      <c r="AB565" s="137"/>
      <c r="AC565" s="137"/>
      <c r="AD565" s="142"/>
      <c r="AE565" s="143"/>
      <c r="AF565" s="143"/>
      <c r="AG565" s="143"/>
      <c r="AH565" s="144"/>
      <c r="AI565" s="144"/>
      <c r="AJ565" s="143"/>
      <c r="AK565" s="143"/>
      <c r="AT565" s="150"/>
      <c r="AU565" s="150"/>
      <c r="AV565" s="147"/>
      <c r="AW565" s="147"/>
      <c r="AX565" s="152"/>
      <c r="AY565" s="153"/>
      <c r="BB565" s="145"/>
      <c r="BD565" s="145"/>
      <c r="BE565" s="146"/>
      <c r="BF565" s="146"/>
      <c r="BG565" s="146"/>
      <c r="BL565" s="148"/>
      <c r="BM565" s="149"/>
    </row>
    <row r="566" spans="27:65" x14ac:dyDescent="0.2">
      <c r="AA566" s="137"/>
      <c r="AB566" s="137"/>
      <c r="AC566" s="137"/>
      <c r="AD566" s="142"/>
      <c r="AE566" s="143"/>
      <c r="AF566" s="143"/>
      <c r="AG566" s="143"/>
      <c r="AH566" s="144"/>
      <c r="AI566" s="144"/>
      <c r="AJ566" s="143"/>
      <c r="AK566" s="143"/>
      <c r="AT566" s="150"/>
      <c r="AU566" s="150"/>
      <c r="AV566" s="147"/>
      <c r="AW566" s="147"/>
      <c r="AX566" s="152"/>
      <c r="AY566" s="153"/>
      <c r="BB566" s="145"/>
      <c r="BD566" s="145"/>
      <c r="BE566" s="146"/>
      <c r="BF566" s="146"/>
      <c r="BG566" s="146"/>
      <c r="BL566" s="148"/>
      <c r="BM566" s="149"/>
    </row>
    <row r="567" spans="27:65" x14ac:dyDescent="0.2">
      <c r="AA567" s="137"/>
      <c r="AB567" s="137"/>
      <c r="AC567" s="137"/>
      <c r="AD567" s="142"/>
      <c r="AE567" s="143"/>
      <c r="AF567" s="143"/>
      <c r="AG567" s="143"/>
      <c r="AH567" s="144"/>
      <c r="AI567" s="144"/>
      <c r="AJ567" s="143"/>
      <c r="AK567" s="143"/>
      <c r="AT567" s="150"/>
      <c r="AU567" s="150"/>
      <c r="AV567" s="147"/>
      <c r="AW567" s="147"/>
      <c r="AX567" s="152"/>
      <c r="AY567" s="153"/>
      <c r="BB567" s="145"/>
      <c r="BD567" s="145"/>
      <c r="BE567" s="146"/>
      <c r="BF567" s="146"/>
      <c r="BG567" s="146"/>
      <c r="BL567" s="148"/>
      <c r="BM567" s="149"/>
    </row>
    <row r="568" spans="27:65" x14ac:dyDescent="0.2">
      <c r="AA568" s="137"/>
      <c r="AB568" s="137"/>
      <c r="AC568" s="137"/>
      <c r="AD568" s="142"/>
      <c r="AE568" s="143"/>
      <c r="AF568" s="143"/>
      <c r="AG568" s="143"/>
      <c r="AH568" s="144"/>
      <c r="AI568" s="144"/>
      <c r="AJ568" s="143"/>
      <c r="AK568" s="143"/>
      <c r="AT568" s="147"/>
      <c r="AU568" s="150"/>
      <c r="AV568" s="147"/>
      <c r="AW568" s="147"/>
      <c r="AX568" s="152"/>
      <c r="AY568" s="153"/>
      <c r="BB568" s="145"/>
      <c r="BD568" s="145"/>
      <c r="BE568" s="146"/>
      <c r="BF568" s="146"/>
      <c r="BG568" s="146"/>
      <c r="BL568" s="148"/>
      <c r="BM568" s="149"/>
    </row>
    <row r="569" spans="27:65" x14ac:dyDescent="0.2">
      <c r="AA569" s="137"/>
      <c r="AB569" s="137"/>
      <c r="AC569" s="137"/>
      <c r="AD569" s="142"/>
      <c r="AE569" s="143"/>
      <c r="AF569" s="143"/>
      <c r="AG569" s="143"/>
      <c r="AH569" s="144"/>
      <c r="AI569" s="144"/>
      <c r="AJ569" s="143"/>
      <c r="AK569" s="143"/>
      <c r="AT569" s="147"/>
      <c r="AU569" s="150"/>
      <c r="AV569" s="147"/>
      <c r="AW569" s="147"/>
      <c r="AX569" s="152"/>
      <c r="AY569" s="153"/>
      <c r="BB569" s="145"/>
      <c r="BD569" s="145"/>
      <c r="BE569" s="146"/>
      <c r="BF569" s="146"/>
      <c r="BG569" s="146"/>
      <c r="BL569" s="148"/>
      <c r="BM569" s="149"/>
    </row>
    <row r="570" spans="27:65" x14ac:dyDescent="0.2">
      <c r="AA570" s="137"/>
      <c r="AB570" s="137"/>
      <c r="AC570" s="137"/>
      <c r="AD570" s="142"/>
      <c r="AE570" s="143"/>
      <c r="AF570" s="143"/>
      <c r="AG570" s="143"/>
      <c r="AH570" s="144"/>
      <c r="AI570" s="144"/>
      <c r="AJ570" s="143"/>
      <c r="AK570" s="143"/>
      <c r="AT570" s="147"/>
      <c r="AU570" s="150"/>
      <c r="AV570" s="147"/>
      <c r="AW570" s="147"/>
      <c r="AX570" s="152"/>
      <c r="AY570" s="153"/>
      <c r="BB570" s="145"/>
      <c r="BD570" s="145"/>
      <c r="BE570" s="146"/>
      <c r="BF570" s="146"/>
      <c r="BG570" s="146"/>
      <c r="BL570" s="148"/>
      <c r="BM570" s="149"/>
    </row>
    <row r="571" spans="27:65" x14ac:dyDescent="0.2">
      <c r="AA571" s="137"/>
      <c r="AB571" s="137"/>
      <c r="AC571" s="137"/>
      <c r="AD571" s="142"/>
      <c r="AE571" s="143"/>
      <c r="AF571" s="143"/>
      <c r="AG571" s="143"/>
      <c r="AH571" s="144"/>
      <c r="AI571" s="144"/>
      <c r="AJ571" s="143"/>
      <c r="AK571" s="143"/>
      <c r="AT571" s="147"/>
      <c r="AU571" s="150"/>
      <c r="AV571" s="147"/>
      <c r="AW571" s="147"/>
      <c r="AX571" s="152"/>
      <c r="AY571" s="153"/>
      <c r="BB571" s="145"/>
      <c r="BD571" s="145"/>
      <c r="BE571" s="146"/>
      <c r="BF571" s="146"/>
      <c r="BG571" s="146"/>
      <c r="BL571" s="148"/>
      <c r="BM571" s="149"/>
    </row>
    <row r="572" spans="27:65" x14ac:dyDescent="0.2">
      <c r="AA572" s="137"/>
      <c r="AB572" s="137"/>
      <c r="AC572" s="137"/>
      <c r="AD572" s="142"/>
      <c r="AE572" s="143"/>
      <c r="AF572" s="143"/>
      <c r="AG572" s="143"/>
      <c r="AH572" s="144"/>
      <c r="AI572" s="144"/>
      <c r="AJ572" s="143"/>
      <c r="AK572" s="143"/>
      <c r="AT572" s="147"/>
      <c r="AU572" s="150"/>
      <c r="AV572" s="147"/>
      <c r="AW572" s="147"/>
      <c r="AX572" s="152"/>
      <c r="AY572" s="153"/>
      <c r="BB572" s="145"/>
      <c r="BD572" s="145"/>
      <c r="BE572" s="146"/>
      <c r="BF572" s="146"/>
      <c r="BG572" s="146"/>
      <c r="BL572" s="148"/>
      <c r="BM572" s="149"/>
    </row>
    <row r="573" spans="27:65" x14ac:dyDescent="0.2">
      <c r="AA573" s="137"/>
      <c r="AB573" s="137"/>
      <c r="AC573" s="137"/>
      <c r="AD573" s="142"/>
      <c r="AE573" s="143"/>
      <c r="AF573" s="143"/>
      <c r="AG573" s="143"/>
      <c r="AH573" s="144"/>
      <c r="AI573" s="144"/>
      <c r="AJ573" s="143"/>
      <c r="AK573" s="143"/>
      <c r="AT573" s="147"/>
      <c r="AU573" s="150"/>
      <c r="AV573" s="147"/>
      <c r="AW573" s="147"/>
      <c r="AX573" s="152"/>
      <c r="AY573" s="153"/>
      <c r="BB573" s="145"/>
      <c r="BD573" s="145"/>
      <c r="BE573" s="146"/>
      <c r="BF573" s="146"/>
      <c r="BG573" s="146"/>
      <c r="BL573" s="148"/>
      <c r="BM573" s="149"/>
    </row>
    <row r="574" spans="27:65" x14ac:dyDescent="0.2">
      <c r="AA574" s="137"/>
      <c r="AB574" s="137"/>
      <c r="AC574" s="137"/>
      <c r="AD574" s="142"/>
      <c r="AE574" s="143"/>
      <c r="AF574" s="143"/>
      <c r="AG574" s="143"/>
      <c r="AH574" s="144"/>
      <c r="AI574" s="144"/>
      <c r="AJ574" s="143"/>
      <c r="AK574" s="143"/>
      <c r="AT574" s="147"/>
      <c r="AU574" s="150"/>
      <c r="AV574" s="147"/>
      <c r="AW574" s="147"/>
      <c r="AX574" s="152"/>
      <c r="AY574" s="153"/>
      <c r="BB574" s="145"/>
      <c r="BD574" s="145"/>
      <c r="BE574" s="146"/>
      <c r="BF574" s="146"/>
      <c r="BG574" s="146"/>
      <c r="BL574" s="148"/>
      <c r="BM574" s="149"/>
    </row>
    <row r="575" spans="27:65" x14ac:dyDescent="0.2">
      <c r="AA575" s="137"/>
      <c r="AB575" s="137"/>
      <c r="AC575" s="137"/>
      <c r="AD575" s="142"/>
      <c r="AE575" s="143"/>
      <c r="AF575" s="143"/>
      <c r="AG575" s="143"/>
      <c r="AH575" s="144"/>
      <c r="AI575" s="144"/>
      <c r="AJ575" s="143"/>
      <c r="AK575" s="143"/>
      <c r="AT575" s="147"/>
      <c r="AU575" s="150"/>
      <c r="AV575" s="147"/>
      <c r="AW575" s="147"/>
      <c r="AX575" s="152"/>
      <c r="AY575" s="153"/>
      <c r="BB575" s="145"/>
      <c r="BD575" s="145"/>
      <c r="BE575" s="146"/>
      <c r="BF575" s="146"/>
      <c r="BG575" s="146"/>
      <c r="BL575" s="148"/>
      <c r="BM575" s="149"/>
    </row>
    <row r="576" spans="27:65" x14ac:dyDescent="0.2">
      <c r="AA576" s="137"/>
      <c r="AB576" s="137"/>
      <c r="AC576" s="137"/>
      <c r="AD576" s="142"/>
      <c r="AE576" s="143"/>
      <c r="AF576" s="143"/>
      <c r="AG576" s="143"/>
      <c r="AH576" s="144"/>
      <c r="AI576" s="144"/>
      <c r="AJ576" s="143"/>
      <c r="AK576" s="143"/>
      <c r="AT576" s="147"/>
      <c r="AU576" s="150"/>
      <c r="AV576" s="147"/>
      <c r="AW576" s="147"/>
      <c r="AX576" s="152"/>
      <c r="AY576" s="153"/>
      <c r="BB576" s="145"/>
      <c r="BD576" s="145"/>
      <c r="BE576" s="146"/>
      <c r="BF576" s="146"/>
      <c r="BG576" s="146"/>
      <c r="BL576" s="148"/>
      <c r="BM576" s="149"/>
    </row>
    <row r="577" spans="27:65" x14ac:dyDescent="0.2">
      <c r="AA577" s="137"/>
      <c r="AB577" s="137"/>
      <c r="AC577" s="137"/>
      <c r="AD577" s="142"/>
      <c r="AE577" s="143"/>
      <c r="AF577" s="143"/>
      <c r="AG577" s="143"/>
      <c r="AH577" s="144"/>
      <c r="AI577" s="144"/>
      <c r="AJ577" s="143"/>
      <c r="AK577" s="143"/>
      <c r="AT577" s="147"/>
      <c r="AU577" s="150"/>
      <c r="AV577" s="147"/>
      <c r="AW577" s="147"/>
      <c r="AX577" s="152"/>
      <c r="AY577" s="153"/>
      <c r="BB577" s="145"/>
      <c r="BD577" s="145"/>
      <c r="BE577" s="146"/>
      <c r="BF577" s="146"/>
      <c r="BG577" s="146"/>
      <c r="BL577" s="148"/>
      <c r="BM577" s="149"/>
    </row>
    <row r="578" spans="27:65" x14ac:dyDescent="0.2">
      <c r="AA578" s="137"/>
      <c r="AB578" s="137"/>
      <c r="AC578" s="137"/>
      <c r="AD578" s="142"/>
      <c r="AE578" s="143"/>
      <c r="AF578" s="143"/>
      <c r="AG578" s="143"/>
      <c r="AH578" s="144"/>
      <c r="AI578" s="144"/>
      <c r="AJ578" s="143"/>
      <c r="AK578" s="143"/>
      <c r="AT578" s="147"/>
      <c r="AU578" s="150"/>
      <c r="AV578" s="147"/>
      <c r="AW578" s="147"/>
      <c r="AX578" s="152"/>
      <c r="AY578" s="153"/>
      <c r="BB578" s="145"/>
      <c r="BD578" s="145"/>
      <c r="BE578" s="146"/>
      <c r="BF578" s="146"/>
      <c r="BG578" s="146"/>
      <c r="BL578" s="148"/>
      <c r="BM578" s="149"/>
    </row>
    <row r="579" spans="27:65" x14ac:dyDescent="0.2">
      <c r="AA579" s="137"/>
      <c r="AB579" s="137"/>
      <c r="AC579" s="137"/>
      <c r="AD579" s="142"/>
      <c r="AE579" s="143"/>
      <c r="AF579" s="143"/>
      <c r="AG579" s="143"/>
      <c r="AH579" s="144"/>
      <c r="AI579" s="144"/>
      <c r="AJ579" s="143"/>
      <c r="AK579" s="143"/>
      <c r="AT579" s="147"/>
      <c r="AU579" s="150"/>
      <c r="AV579" s="147"/>
      <c r="AW579" s="147"/>
      <c r="AX579" s="152"/>
      <c r="AY579" s="153"/>
      <c r="BB579" s="145"/>
      <c r="BD579" s="145"/>
      <c r="BE579" s="146"/>
      <c r="BF579" s="146"/>
      <c r="BG579" s="146"/>
      <c r="BL579" s="148"/>
      <c r="BM579" s="149"/>
    </row>
    <row r="580" spans="27:65" x14ac:dyDescent="0.2">
      <c r="AA580" s="137"/>
      <c r="AB580" s="137"/>
      <c r="AC580" s="137"/>
      <c r="AD580" s="142"/>
      <c r="AE580" s="143"/>
      <c r="AF580" s="143"/>
      <c r="AG580" s="143"/>
      <c r="AH580" s="144"/>
      <c r="AI580" s="144"/>
      <c r="AJ580" s="143"/>
      <c r="AK580" s="143"/>
      <c r="AT580" s="147"/>
      <c r="AU580" s="147"/>
      <c r="AV580" s="147"/>
      <c r="AW580" s="147"/>
      <c r="AX580" s="147"/>
      <c r="AY580" s="147"/>
      <c r="BL580" s="148"/>
      <c r="BM580" s="149"/>
    </row>
    <row r="581" spans="27:65" x14ac:dyDescent="0.2">
      <c r="AA581" s="137"/>
      <c r="AB581" s="137"/>
      <c r="AC581" s="137"/>
      <c r="AD581" s="142"/>
      <c r="AE581" s="143"/>
      <c r="AF581" s="143"/>
      <c r="AG581" s="143"/>
      <c r="AH581" s="144"/>
      <c r="AI581" s="144"/>
      <c r="AJ581" s="143"/>
      <c r="AK581" s="143"/>
      <c r="AT581" s="147"/>
      <c r="AU581" s="147"/>
      <c r="AV581" s="147"/>
      <c r="AW581" s="147"/>
      <c r="AX581" s="147"/>
      <c r="AY581" s="147"/>
      <c r="BL581" s="148"/>
      <c r="BM581" s="149"/>
    </row>
    <row r="582" spans="27:65" x14ac:dyDescent="0.2">
      <c r="AA582" s="137"/>
      <c r="AB582" s="137"/>
      <c r="AC582" s="137"/>
      <c r="AD582" s="142"/>
      <c r="AE582" s="143"/>
      <c r="AF582" s="143"/>
      <c r="AG582" s="143"/>
      <c r="AH582" s="144"/>
      <c r="AI582" s="144"/>
      <c r="AJ582" s="143"/>
      <c r="AK582" s="143"/>
      <c r="AT582" s="147"/>
      <c r="AU582" s="147"/>
      <c r="AV582" s="147"/>
      <c r="AW582" s="147"/>
      <c r="AX582" s="147"/>
      <c r="AY582" s="147"/>
      <c r="BL582" s="148"/>
      <c r="BM582" s="149"/>
    </row>
    <row r="583" spans="27:65" x14ac:dyDescent="0.2">
      <c r="AA583" s="137"/>
      <c r="AB583" s="137"/>
      <c r="AC583" s="137"/>
      <c r="AD583" s="142"/>
      <c r="AE583" s="143"/>
      <c r="AF583" s="143"/>
      <c r="AG583" s="143"/>
      <c r="AH583" s="144"/>
      <c r="AI583" s="144"/>
      <c r="AJ583" s="143"/>
      <c r="AK583" s="143"/>
      <c r="AT583" s="147"/>
      <c r="AU583" s="147"/>
      <c r="AV583" s="147"/>
      <c r="AW583" s="147"/>
      <c r="AX583" s="147"/>
      <c r="AY583" s="147"/>
      <c r="BL583" s="148"/>
      <c r="BM583" s="149"/>
    </row>
    <row r="584" spans="27:65" x14ac:dyDescent="0.2">
      <c r="AA584" s="137"/>
      <c r="AB584" s="137"/>
      <c r="AC584" s="137"/>
      <c r="AD584" s="142"/>
      <c r="AE584" s="143"/>
      <c r="AF584" s="143"/>
      <c r="AG584" s="143"/>
      <c r="AH584" s="144"/>
      <c r="AI584" s="144"/>
      <c r="AJ584" s="143"/>
      <c r="AK584" s="143"/>
      <c r="AT584" s="147"/>
      <c r="AU584" s="147"/>
      <c r="AV584" s="147"/>
      <c r="AW584" s="147"/>
      <c r="AX584" s="147"/>
      <c r="AY584" s="147"/>
      <c r="BL584" s="148"/>
      <c r="BM584" s="149"/>
    </row>
    <row r="585" spans="27:65" x14ac:dyDescent="0.2">
      <c r="AA585" s="137"/>
      <c r="AB585" s="137"/>
      <c r="AC585" s="137"/>
      <c r="AD585" s="142"/>
      <c r="AE585" s="143"/>
      <c r="AF585" s="143"/>
      <c r="AG585" s="143"/>
      <c r="AH585" s="144"/>
      <c r="AI585" s="144"/>
      <c r="AJ585" s="143"/>
      <c r="AK585" s="143"/>
      <c r="AT585" s="147"/>
      <c r="AU585" s="147"/>
      <c r="AV585" s="147"/>
      <c r="AW585" s="147"/>
      <c r="AX585" s="147"/>
      <c r="AY585" s="147"/>
      <c r="BL585" s="148"/>
      <c r="BM585" s="149"/>
    </row>
    <row r="586" spans="27:65" x14ac:dyDescent="0.2">
      <c r="AA586" s="137"/>
      <c r="AB586" s="137"/>
      <c r="AC586" s="137"/>
      <c r="AD586" s="142"/>
      <c r="AE586" s="143"/>
      <c r="AF586" s="143"/>
      <c r="AG586" s="143"/>
      <c r="AH586" s="144"/>
      <c r="AI586" s="144"/>
      <c r="AJ586" s="143"/>
      <c r="AK586" s="143"/>
      <c r="AT586" s="147"/>
      <c r="AU586" s="147"/>
      <c r="AV586" s="147"/>
      <c r="AW586" s="147"/>
      <c r="AX586" s="147"/>
      <c r="AY586" s="147"/>
      <c r="BL586" s="148"/>
      <c r="BM586" s="149"/>
    </row>
    <row r="587" spans="27:65" x14ac:dyDescent="0.2">
      <c r="AA587" s="137"/>
      <c r="AB587" s="137"/>
      <c r="AC587" s="137"/>
      <c r="AD587" s="142"/>
      <c r="AE587" s="143"/>
      <c r="AF587" s="143"/>
      <c r="AG587" s="143"/>
      <c r="AH587" s="144"/>
      <c r="AI587" s="144"/>
      <c r="AJ587" s="143"/>
      <c r="AK587" s="143"/>
      <c r="AT587" s="147"/>
      <c r="AU587" s="147"/>
      <c r="AV587" s="147"/>
      <c r="AW587" s="147"/>
      <c r="AX587" s="147"/>
      <c r="AY587" s="147"/>
      <c r="BL587" s="148"/>
      <c r="BM587" s="149"/>
    </row>
    <row r="588" spans="27:65" x14ac:dyDescent="0.2">
      <c r="AA588" s="137"/>
      <c r="AB588" s="137"/>
      <c r="AC588" s="137"/>
      <c r="AD588" s="142"/>
      <c r="AE588" s="143"/>
      <c r="AF588" s="143"/>
      <c r="AG588" s="143"/>
      <c r="AH588" s="144"/>
      <c r="AI588" s="144"/>
      <c r="AJ588" s="143"/>
      <c r="AK588" s="143"/>
      <c r="AT588" s="147"/>
      <c r="AU588" s="147"/>
      <c r="AV588" s="147"/>
      <c r="AW588" s="147"/>
      <c r="AX588" s="147"/>
      <c r="AY588" s="147"/>
      <c r="BL588" s="148"/>
      <c r="BM588" s="149"/>
    </row>
    <row r="589" spans="27:65" x14ac:dyDescent="0.2">
      <c r="AA589" s="137"/>
      <c r="AB589" s="137"/>
      <c r="AC589" s="137"/>
      <c r="AD589" s="142"/>
      <c r="AE589" s="143"/>
      <c r="AF589" s="143"/>
      <c r="AG589" s="143"/>
      <c r="AH589" s="144"/>
      <c r="AI589" s="144"/>
      <c r="AJ589" s="143"/>
      <c r="AK589" s="143"/>
      <c r="AT589" s="147"/>
      <c r="AU589" s="147"/>
      <c r="AV589" s="147"/>
      <c r="AW589" s="147"/>
      <c r="AX589" s="147"/>
      <c r="AY589" s="147"/>
      <c r="BL589" s="148"/>
      <c r="BM589" s="149"/>
    </row>
    <row r="590" spans="27:65" x14ac:dyDescent="0.2">
      <c r="AA590" s="137"/>
      <c r="AB590" s="137"/>
      <c r="AC590" s="137"/>
      <c r="AD590" s="142"/>
      <c r="AE590" s="143"/>
      <c r="AF590" s="143"/>
      <c r="AG590" s="143"/>
      <c r="AH590" s="144"/>
      <c r="AI590" s="144"/>
      <c r="AJ590" s="143"/>
      <c r="AK590" s="143"/>
      <c r="AT590" s="147"/>
      <c r="AU590" s="147"/>
      <c r="AV590" s="147"/>
      <c r="AW590" s="147"/>
      <c r="AX590" s="147"/>
      <c r="AY590" s="147"/>
      <c r="BL590" s="148"/>
      <c r="BM590" s="149"/>
    </row>
    <row r="591" spans="27:65" x14ac:dyDescent="0.2">
      <c r="AA591" s="137"/>
      <c r="AB591" s="137"/>
      <c r="AC591" s="137"/>
      <c r="AD591" s="142"/>
      <c r="AE591" s="143"/>
      <c r="AF591" s="143"/>
      <c r="AG591" s="143"/>
      <c r="AH591" s="144"/>
      <c r="AI591" s="144"/>
      <c r="AJ591" s="143"/>
      <c r="AK591" s="143"/>
      <c r="AT591" s="147"/>
      <c r="AU591" s="147"/>
      <c r="AV591" s="147"/>
      <c r="AW591" s="147"/>
      <c r="AX591" s="147"/>
      <c r="AY591" s="147"/>
      <c r="BL591" s="148"/>
      <c r="BM591" s="149"/>
    </row>
    <row r="592" spans="27:65" x14ac:dyDescent="0.2">
      <c r="AA592" s="137"/>
      <c r="AB592" s="137"/>
      <c r="AC592" s="137"/>
      <c r="AD592" s="142"/>
      <c r="AE592" s="143"/>
      <c r="AF592" s="143"/>
      <c r="AG592" s="143"/>
      <c r="AH592" s="144"/>
      <c r="AI592" s="144"/>
      <c r="AJ592" s="143"/>
      <c r="AK592" s="143"/>
      <c r="AT592" s="147"/>
      <c r="AU592" s="147"/>
      <c r="AV592" s="147"/>
      <c r="AW592" s="147"/>
      <c r="AX592" s="147"/>
      <c r="AY592" s="147"/>
      <c r="BL592" s="148"/>
      <c r="BM592" s="149"/>
    </row>
    <row r="593" spans="27:65" x14ac:dyDescent="0.2">
      <c r="AA593" s="137"/>
      <c r="AB593" s="137"/>
      <c r="AC593" s="137"/>
      <c r="AD593" s="142"/>
      <c r="AE593" s="143"/>
      <c r="AF593" s="143"/>
      <c r="AG593" s="143"/>
      <c r="AH593" s="144"/>
      <c r="AI593" s="144"/>
      <c r="AJ593" s="143"/>
      <c r="AK593" s="143"/>
      <c r="AT593" s="147"/>
      <c r="AU593" s="147"/>
      <c r="AV593" s="147"/>
      <c r="AW593" s="147"/>
      <c r="AX593" s="147"/>
      <c r="AY593" s="147"/>
      <c r="BL593" s="148"/>
      <c r="BM593" s="149"/>
    </row>
    <row r="594" spans="27:65" x14ac:dyDescent="0.2">
      <c r="AA594" s="137"/>
      <c r="AB594" s="137"/>
      <c r="AC594" s="137"/>
      <c r="AD594" s="142"/>
      <c r="AE594" s="143"/>
      <c r="AF594" s="143"/>
      <c r="AG594" s="143"/>
      <c r="AH594" s="144"/>
      <c r="AI594" s="144"/>
      <c r="AJ594" s="143"/>
      <c r="AK594" s="143"/>
      <c r="AT594" s="147"/>
      <c r="AU594" s="147"/>
      <c r="AV594" s="147"/>
      <c r="AW594" s="147"/>
      <c r="AX594" s="147"/>
      <c r="AY594" s="147"/>
      <c r="BL594" s="148"/>
      <c r="BM594" s="149"/>
    </row>
    <row r="595" spans="27:65" x14ac:dyDescent="0.2">
      <c r="AA595" s="137"/>
      <c r="AB595" s="137"/>
      <c r="AC595" s="137"/>
      <c r="AD595" s="142"/>
      <c r="AE595" s="143"/>
      <c r="AF595" s="143"/>
      <c r="AG595" s="143"/>
      <c r="AH595" s="144"/>
      <c r="AI595" s="144"/>
      <c r="AJ595" s="143"/>
      <c r="AK595" s="143"/>
      <c r="AT595" s="147"/>
      <c r="AU595" s="147"/>
      <c r="AV595" s="147"/>
      <c r="AW595" s="147"/>
      <c r="AX595" s="147"/>
      <c r="AY595" s="147"/>
      <c r="BL595" s="148"/>
      <c r="BM595" s="149"/>
    </row>
    <row r="596" spans="27:65" x14ac:dyDescent="0.2">
      <c r="AA596" s="137"/>
      <c r="AB596" s="137"/>
      <c r="AC596" s="137"/>
      <c r="AD596" s="142"/>
      <c r="AE596" s="143"/>
      <c r="AF596" s="143"/>
      <c r="AG596" s="143"/>
      <c r="AH596" s="144"/>
      <c r="AI596" s="144"/>
      <c r="AJ596" s="143"/>
      <c r="AK596" s="143"/>
      <c r="AT596" s="147"/>
      <c r="AU596" s="147"/>
      <c r="AV596" s="147"/>
      <c r="AW596" s="147"/>
      <c r="AX596" s="147"/>
      <c r="AY596" s="147"/>
      <c r="BL596" s="148"/>
      <c r="BM596" s="149"/>
    </row>
    <row r="597" spans="27:65" x14ac:dyDescent="0.2">
      <c r="AA597" s="137"/>
      <c r="AB597" s="137"/>
      <c r="AC597" s="137"/>
      <c r="AD597" s="142"/>
      <c r="AE597" s="143"/>
      <c r="AF597" s="143"/>
      <c r="AG597" s="143"/>
      <c r="AH597" s="144"/>
      <c r="AI597" s="144"/>
      <c r="AJ597" s="143"/>
      <c r="AK597" s="143"/>
      <c r="AT597" s="147"/>
      <c r="AU597" s="147"/>
      <c r="AV597" s="147"/>
      <c r="AW597" s="147"/>
      <c r="AX597" s="147"/>
      <c r="AY597" s="147"/>
      <c r="BL597" s="148"/>
      <c r="BM597" s="149"/>
    </row>
    <row r="598" spans="27:65" x14ac:dyDescent="0.2">
      <c r="AA598" s="137"/>
      <c r="AB598" s="137"/>
      <c r="AC598" s="137"/>
      <c r="AD598" s="142"/>
      <c r="AE598" s="143"/>
      <c r="AF598" s="143"/>
      <c r="AG598" s="143"/>
      <c r="AH598" s="144"/>
      <c r="AI598" s="144"/>
      <c r="AJ598" s="143"/>
      <c r="AK598" s="143"/>
      <c r="AT598" s="147"/>
      <c r="AU598" s="147"/>
      <c r="AV598" s="147"/>
      <c r="AW598" s="147"/>
      <c r="AX598" s="147"/>
      <c r="AY598" s="147"/>
      <c r="BL598" s="148"/>
      <c r="BM598" s="149"/>
    </row>
    <row r="599" spans="27:65" x14ac:dyDescent="0.2">
      <c r="AA599" s="137"/>
      <c r="AB599" s="137"/>
      <c r="AC599" s="137"/>
      <c r="AD599" s="142"/>
      <c r="AE599" s="143"/>
      <c r="AF599" s="143"/>
      <c r="AG599" s="143"/>
      <c r="AH599" s="144"/>
      <c r="AI599" s="144"/>
      <c r="AJ599" s="143"/>
      <c r="AK599" s="143"/>
      <c r="AT599" s="147"/>
      <c r="AU599" s="147"/>
      <c r="AV599" s="147"/>
      <c r="AW599" s="147"/>
      <c r="AX599" s="147"/>
      <c r="AY599" s="147"/>
      <c r="BL599" s="148"/>
      <c r="BM599" s="149"/>
    </row>
    <row r="600" spans="27:65" x14ac:dyDescent="0.2">
      <c r="AA600" s="137"/>
      <c r="AB600" s="137"/>
      <c r="AC600" s="137"/>
      <c r="AD600" s="142"/>
      <c r="AE600" s="143"/>
      <c r="AF600" s="143"/>
      <c r="AG600" s="143"/>
      <c r="AH600" s="144"/>
      <c r="AI600" s="144"/>
      <c r="AJ600" s="143"/>
      <c r="AK600" s="143"/>
      <c r="AT600" s="147"/>
      <c r="AU600" s="147"/>
      <c r="AV600" s="147"/>
      <c r="AW600" s="147"/>
      <c r="AX600" s="147"/>
      <c r="AY600" s="147"/>
      <c r="BL600" s="148"/>
      <c r="BM600" s="149"/>
    </row>
    <row r="601" spans="27:65" x14ac:dyDescent="0.2">
      <c r="AA601" s="137"/>
      <c r="AB601" s="137"/>
      <c r="AC601" s="137"/>
      <c r="AD601" s="142"/>
      <c r="AE601" s="143"/>
      <c r="AF601" s="143"/>
      <c r="AG601" s="143"/>
      <c r="AH601" s="144"/>
      <c r="AI601" s="144"/>
      <c r="AJ601" s="143"/>
      <c r="AK601" s="143"/>
      <c r="AT601" s="147"/>
      <c r="AU601" s="147"/>
      <c r="AV601" s="147"/>
      <c r="AW601" s="147"/>
      <c r="AX601" s="147"/>
      <c r="AY601" s="147"/>
      <c r="BL601" s="148"/>
      <c r="BM601" s="149"/>
    </row>
    <row r="602" spans="27:65" x14ac:dyDescent="0.2">
      <c r="AA602" s="137"/>
      <c r="AB602" s="137"/>
      <c r="AC602" s="137"/>
      <c r="AD602" s="142"/>
      <c r="AE602" s="143"/>
      <c r="AF602" s="143"/>
      <c r="AG602" s="143"/>
      <c r="AH602" s="144"/>
      <c r="AI602" s="144"/>
      <c r="AJ602" s="143"/>
      <c r="AK602" s="143"/>
      <c r="AT602" s="147"/>
      <c r="AU602" s="147"/>
      <c r="AV602" s="147"/>
      <c r="AW602" s="147"/>
      <c r="AX602" s="147"/>
      <c r="AY602" s="147"/>
      <c r="BL602" s="148"/>
      <c r="BM602" s="149"/>
    </row>
    <row r="603" spans="27:65" x14ac:dyDescent="0.2">
      <c r="AA603" s="137"/>
      <c r="AB603" s="137"/>
      <c r="AC603" s="137"/>
      <c r="AD603" s="142"/>
      <c r="AE603" s="143"/>
      <c r="AF603" s="143"/>
      <c r="AG603" s="143"/>
      <c r="AH603" s="144"/>
      <c r="AI603" s="144"/>
      <c r="AJ603" s="143"/>
      <c r="AK603" s="143"/>
      <c r="AT603" s="147"/>
      <c r="AU603" s="147"/>
      <c r="AV603" s="147"/>
      <c r="AW603" s="147"/>
      <c r="AX603" s="147"/>
      <c r="AY603" s="147"/>
      <c r="BL603" s="148"/>
      <c r="BM603" s="149"/>
    </row>
    <row r="604" spans="27:65" x14ac:dyDescent="0.2">
      <c r="AA604" s="137"/>
      <c r="AB604" s="137"/>
      <c r="AC604" s="137"/>
      <c r="AD604" s="142"/>
      <c r="AE604" s="143"/>
      <c r="AF604" s="143"/>
      <c r="AG604" s="143"/>
      <c r="AH604" s="144"/>
      <c r="AI604" s="144"/>
      <c r="AJ604" s="143"/>
      <c r="AK604" s="143"/>
      <c r="AT604" s="147"/>
      <c r="AU604" s="147"/>
      <c r="AV604" s="147"/>
      <c r="AW604" s="147"/>
      <c r="AX604" s="147"/>
      <c r="AY604" s="147"/>
      <c r="BL604" s="148"/>
      <c r="BM604" s="149"/>
    </row>
    <row r="605" spans="27:65" x14ac:dyDescent="0.2">
      <c r="AA605" s="137"/>
      <c r="AB605" s="137"/>
      <c r="AC605" s="137"/>
      <c r="AD605" s="142"/>
      <c r="AE605" s="143"/>
      <c r="AF605" s="143"/>
      <c r="AG605" s="143"/>
      <c r="AH605" s="144"/>
      <c r="AI605" s="144"/>
      <c r="AJ605" s="143"/>
      <c r="AK605" s="143"/>
      <c r="AT605" s="147"/>
      <c r="AU605" s="147"/>
      <c r="AV605" s="147"/>
      <c r="AW605" s="147"/>
      <c r="AX605" s="147"/>
      <c r="AY605" s="147"/>
      <c r="BL605" s="148"/>
      <c r="BM605" s="149"/>
    </row>
    <row r="606" spans="27:65" x14ac:dyDescent="0.2">
      <c r="AA606" s="137"/>
      <c r="AB606" s="137"/>
      <c r="AC606" s="137"/>
      <c r="AD606" s="142"/>
      <c r="AE606" s="143"/>
      <c r="AF606" s="143"/>
      <c r="AG606" s="143"/>
      <c r="AH606" s="144"/>
      <c r="AI606" s="144"/>
      <c r="AJ606" s="143"/>
      <c r="AK606" s="143"/>
      <c r="AT606" s="147"/>
      <c r="AU606" s="147"/>
      <c r="AV606" s="147"/>
      <c r="AW606" s="147"/>
      <c r="AX606" s="147"/>
      <c r="AY606" s="147"/>
      <c r="BL606" s="148"/>
      <c r="BM606" s="149"/>
    </row>
    <row r="607" spans="27:65" x14ac:dyDescent="0.2">
      <c r="AA607" s="137"/>
      <c r="AB607" s="137"/>
      <c r="AC607" s="137"/>
      <c r="AD607" s="142"/>
      <c r="AE607" s="143"/>
      <c r="AF607" s="143"/>
      <c r="AG607" s="143"/>
      <c r="AH607" s="144"/>
      <c r="AI607" s="144"/>
      <c r="AJ607" s="143"/>
      <c r="AK607" s="143"/>
      <c r="AT607" s="147"/>
      <c r="AU607" s="147"/>
      <c r="AV607" s="147"/>
      <c r="AW607" s="147"/>
      <c r="AX607" s="147"/>
      <c r="AY607" s="147"/>
      <c r="BL607" s="148"/>
      <c r="BM607" s="149"/>
    </row>
    <row r="608" spans="27:65" x14ac:dyDescent="0.2">
      <c r="AA608" s="137"/>
      <c r="AB608" s="137"/>
      <c r="AC608" s="137"/>
      <c r="AD608" s="142"/>
      <c r="AE608" s="143"/>
      <c r="AF608" s="143"/>
      <c r="AG608" s="143"/>
      <c r="AH608" s="144"/>
      <c r="AI608" s="144"/>
      <c r="AJ608" s="143"/>
      <c r="AK608" s="143"/>
      <c r="AT608" s="147"/>
      <c r="AU608" s="147"/>
      <c r="AV608" s="147"/>
      <c r="AW608" s="147"/>
      <c r="AX608" s="147"/>
      <c r="AY608" s="147"/>
      <c r="BL608" s="148"/>
      <c r="BM608" s="149"/>
    </row>
    <row r="609" spans="27:65" x14ac:dyDescent="0.2">
      <c r="AA609" s="137"/>
      <c r="AB609" s="137"/>
      <c r="AC609" s="137"/>
      <c r="AD609" s="142"/>
      <c r="AE609" s="143"/>
      <c r="AF609" s="143"/>
      <c r="AG609" s="143"/>
      <c r="AH609" s="144"/>
      <c r="AI609" s="144"/>
      <c r="AJ609" s="143"/>
      <c r="AK609" s="143"/>
      <c r="AT609" s="147"/>
      <c r="AU609" s="147"/>
      <c r="AV609" s="147"/>
      <c r="AW609" s="147"/>
      <c r="AX609" s="147"/>
      <c r="AY609" s="147"/>
      <c r="BL609" s="148"/>
      <c r="BM609" s="149"/>
    </row>
    <row r="610" spans="27:65" x14ac:dyDescent="0.2">
      <c r="AA610" s="137"/>
      <c r="AB610" s="137"/>
      <c r="AC610" s="137"/>
      <c r="AD610" s="142"/>
      <c r="AE610" s="143"/>
      <c r="AF610" s="143"/>
      <c r="AG610" s="143"/>
      <c r="AH610" s="144"/>
      <c r="AI610" s="144"/>
      <c r="AJ610" s="143"/>
      <c r="AK610" s="143"/>
      <c r="AT610" s="147"/>
      <c r="AU610" s="147"/>
      <c r="AV610" s="147"/>
      <c r="AW610" s="147"/>
      <c r="AX610" s="147"/>
      <c r="AY610" s="147"/>
      <c r="BL610" s="148"/>
      <c r="BM610" s="149"/>
    </row>
    <row r="611" spans="27:65" x14ac:dyDescent="0.2">
      <c r="AA611" s="137"/>
      <c r="AB611" s="137"/>
      <c r="AC611" s="137"/>
      <c r="AD611" s="142"/>
      <c r="AE611" s="143"/>
      <c r="AF611" s="143"/>
      <c r="AG611" s="143"/>
      <c r="AH611" s="144"/>
      <c r="AI611" s="144"/>
      <c r="AJ611" s="143"/>
      <c r="AK611" s="143"/>
      <c r="AT611" s="147"/>
      <c r="AU611" s="147"/>
      <c r="AV611" s="147"/>
      <c r="AW611" s="147"/>
      <c r="AX611" s="147"/>
      <c r="AY611" s="147"/>
      <c r="BL611" s="148"/>
      <c r="BM611" s="149"/>
    </row>
    <row r="612" spans="27:65" x14ac:dyDescent="0.2">
      <c r="AA612" s="137"/>
      <c r="AB612" s="137"/>
      <c r="AC612" s="137"/>
      <c r="AD612" s="142"/>
      <c r="AE612" s="143"/>
      <c r="AF612" s="143"/>
      <c r="AG612" s="143"/>
      <c r="AH612" s="144"/>
      <c r="AI612" s="144"/>
      <c r="AJ612" s="143"/>
      <c r="AK612" s="143"/>
      <c r="AT612" s="147"/>
      <c r="AU612" s="147"/>
      <c r="AV612" s="147"/>
      <c r="AW612" s="147"/>
      <c r="AX612" s="147"/>
      <c r="AY612" s="147"/>
      <c r="BL612" s="148"/>
      <c r="BM612" s="149"/>
    </row>
    <row r="613" spans="27:65" x14ac:dyDescent="0.2">
      <c r="AA613" s="137"/>
      <c r="AB613" s="137"/>
      <c r="AC613" s="137"/>
      <c r="AD613" s="142"/>
      <c r="AE613" s="143"/>
      <c r="AF613" s="143"/>
      <c r="AG613" s="143"/>
      <c r="AH613" s="144"/>
      <c r="AI613" s="144"/>
      <c r="AJ613" s="143"/>
      <c r="AK613" s="143"/>
      <c r="AT613" s="147"/>
      <c r="AU613" s="147"/>
      <c r="AV613" s="147"/>
      <c r="AW613" s="147"/>
      <c r="AX613" s="147"/>
      <c r="AY613" s="147"/>
      <c r="BL613" s="148"/>
      <c r="BM613" s="149"/>
    </row>
    <row r="614" spans="27:65" x14ac:dyDescent="0.2">
      <c r="AA614" s="137"/>
      <c r="AB614" s="137"/>
      <c r="AC614" s="137"/>
      <c r="AD614" s="142"/>
      <c r="AE614" s="143"/>
      <c r="AF614" s="143"/>
      <c r="AG614" s="143"/>
      <c r="AH614" s="144"/>
      <c r="AI614" s="144"/>
      <c r="AJ614" s="143"/>
      <c r="AK614" s="143"/>
      <c r="AT614" s="147"/>
      <c r="AU614" s="147"/>
      <c r="AV614" s="147"/>
      <c r="AW614" s="147"/>
      <c r="AX614" s="147"/>
      <c r="AY614" s="147"/>
      <c r="BL614" s="148"/>
      <c r="BM614" s="149"/>
    </row>
    <row r="615" spans="27:65" x14ac:dyDescent="0.2">
      <c r="AA615" s="137"/>
      <c r="AB615" s="137"/>
      <c r="AC615" s="137"/>
      <c r="AD615" s="142"/>
      <c r="AE615" s="143"/>
      <c r="AF615" s="143"/>
      <c r="AG615" s="143"/>
      <c r="AH615" s="144"/>
      <c r="AI615" s="144"/>
      <c r="AJ615" s="143"/>
      <c r="AK615" s="143"/>
      <c r="AT615" s="147"/>
      <c r="AU615" s="147"/>
      <c r="AV615" s="147"/>
      <c r="AW615" s="147"/>
      <c r="AX615" s="147"/>
      <c r="AY615" s="147"/>
      <c r="BL615" s="148"/>
      <c r="BM615" s="149"/>
    </row>
    <row r="616" spans="27:65" x14ac:dyDescent="0.2">
      <c r="AA616" s="137"/>
      <c r="AB616" s="137"/>
      <c r="AC616" s="137"/>
      <c r="AD616" s="142"/>
      <c r="AE616" s="143"/>
      <c r="AF616" s="143"/>
      <c r="AG616" s="143"/>
      <c r="AH616" s="144"/>
      <c r="AI616" s="144"/>
      <c r="AJ616" s="143"/>
      <c r="AK616" s="143"/>
      <c r="AT616" s="147"/>
      <c r="AU616" s="147"/>
      <c r="AV616" s="147"/>
      <c r="AW616" s="147"/>
      <c r="AX616" s="147"/>
      <c r="AY616" s="147"/>
      <c r="BL616" s="148"/>
      <c r="BM616" s="149"/>
    </row>
    <row r="617" spans="27:65" x14ac:dyDescent="0.2">
      <c r="AA617" s="137"/>
      <c r="AB617" s="137"/>
      <c r="AC617" s="137"/>
      <c r="AD617" s="142"/>
      <c r="AE617" s="143"/>
      <c r="AF617" s="143"/>
      <c r="AG617" s="143"/>
      <c r="AH617" s="144"/>
      <c r="AI617" s="144"/>
      <c r="AJ617" s="143"/>
      <c r="AK617" s="143"/>
      <c r="AT617" s="147"/>
      <c r="AU617" s="147"/>
      <c r="AV617" s="147"/>
      <c r="AW617" s="147"/>
      <c r="AX617" s="147"/>
      <c r="AY617" s="147"/>
      <c r="BL617" s="148"/>
      <c r="BM617" s="149"/>
    </row>
    <row r="618" spans="27:65" x14ac:dyDescent="0.2">
      <c r="AA618" s="137"/>
      <c r="AB618" s="137"/>
      <c r="AC618" s="137"/>
      <c r="AD618" s="142"/>
      <c r="AE618" s="143"/>
      <c r="AF618" s="143"/>
      <c r="AG618" s="143"/>
      <c r="AH618" s="144"/>
      <c r="AI618" s="144"/>
      <c r="AJ618" s="143"/>
      <c r="AK618" s="143"/>
      <c r="AT618" s="147"/>
      <c r="AU618" s="147"/>
      <c r="AV618" s="147"/>
      <c r="AW618" s="147"/>
      <c r="AX618" s="147"/>
      <c r="AY618" s="147"/>
      <c r="BL618" s="148"/>
      <c r="BM618" s="149"/>
    </row>
    <row r="619" spans="27:65" x14ac:dyDescent="0.2">
      <c r="AA619" s="137"/>
      <c r="AB619" s="137"/>
      <c r="AC619" s="137"/>
      <c r="AD619" s="142"/>
      <c r="AE619" s="143"/>
      <c r="AF619" s="143"/>
      <c r="AG619" s="143"/>
      <c r="AH619" s="144"/>
      <c r="AI619" s="144"/>
      <c r="AJ619" s="143"/>
      <c r="AK619" s="143"/>
      <c r="AT619" s="147"/>
      <c r="AU619" s="147"/>
      <c r="AV619" s="147"/>
      <c r="AW619" s="147"/>
      <c r="AX619" s="147"/>
      <c r="AY619" s="147"/>
      <c r="BL619" s="148"/>
      <c r="BM619" s="149"/>
    </row>
    <row r="620" spans="27:65" x14ac:dyDescent="0.2">
      <c r="AA620" s="137"/>
      <c r="AB620" s="137"/>
      <c r="AC620" s="137"/>
      <c r="AD620" s="142"/>
      <c r="AE620" s="143"/>
      <c r="AF620" s="143"/>
      <c r="AG620" s="143"/>
      <c r="AH620" s="144"/>
      <c r="AI620" s="144"/>
      <c r="AJ620" s="143"/>
      <c r="AK620" s="143"/>
      <c r="AT620" s="147"/>
      <c r="AU620" s="147"/>
      <c r="AV620" s="147"/>
      <c r="AW620" s="147"/>
      <c r="AX620" s="147"/>
      <c r="AY620" s="147"/>
      <c r="BL620" s="148"/>
      <c r="BM620" s="149"/>
    </row>
    <row r="621" spans="27:65" x14ac:dyDescent="0.2">
      <c r="AA621" s="137"/>
      <c r="AB621" s="137"/>
      <c r="AC621" s="137"/>
      <c r="AD621" s="142"/>
      <c r="AE621" s="143"/>
      <c r="AF621" s="143"/>
      <c r="AG621" s="143"/>
      <c r="AH621" s="144"/>
      <c r="AI621" s="144"/>
      <c r="AJ621" s="143"/>
      <c r="AK621" s="143"/>
      <c r="AT621" s="147"/>
      <c r="AU621" s="147"/>
      <c r="AV621" s="147"/>
      <c r="AW621" s="147"/>
      <c r="AX621" s="147"/>
      <c r="AY621" s="147"/>
      <c r="BL621" s="148"/>
      <c r="BM621" s="149"/>
    </row>
    <row r="622" spans="27:65" x14ac:dyDescent="0.2">
      <c r="AA622" s="137"/>
      <c r="AB622" s="137"/>
      <c r="AC622" s="137"/>
      <c r="AD622" s="142"/>
      <c r="AE622" s="143"/>
      <c r="AF622" s="143"/>
      <c r="AG622" s="143"/>
      <c r="AH622" s="144"/>
      <c r="AI622" s="144"/>
      <c r="AJ622" s="143"/>
      <c r="AK622" s="143"/>
      <c r="AT622" s="147"/>
      <c r="AU622" s="147"/>
      <c r="AV622" s="147"/>
      <c r="AW622" s="147"/>
      <c r="AX622" s="147"/>
      <c r="AY622" s="147"/>
      <c r="BL622" s="148"/>
      <c r="BM622" s="149"/>
    </row>
    <row r="623" spans="27:65" x14ac:dyDescent="0.2">
      <c r="AA623" s="137"/>
      <c r="AB623" s="137"/>
      <c r="AC623" s="137"/>
      <c r="AD623" s="142"/>
      <c r="AE623" s="143"/>
      <c r="AF623" s="143"/>
      <c r="AG623" s="143"/>
      <c r="AH623" s="144"/>
      <c r="AI623" s="144"/>
      <c r="AJ623" s="143"/>
      <c r="AK623" s="143"/>
      <c r="AT623" s="147"/>
      <c r="AU623" s="147"/>
      <c r="AV623" s="147"/>
      <c r="AW623" s="147"/>
      <c r="AX623" s="147"/>
      <c r="AY623" s="147"/>
      <c r="BL623" s="148"/>
      <c r="BM623" s="149"/>
    </row>
    <row r="624" spans="27:65" x14ac:dyDescent="0.2">
      <c r="AA624" s="137"/>
      <c r="AB624" s="137"/>
      <c r="AC624" s="137"/>
      <c r="AD624" s="142"/>
      <c r="AE624" s="143"/>
      <c r="AF624" s="143"/>
      <c r="AG624" s="143"/>
      <c r="AH624" s="144"/>
      <c r="AI624" s="144"/>
      <c r="AJ624" s="143"/>
      <c r="AK624" s="143"/>
      <c r="AT624" s="147"/>
      <c r="AU624" s="147"/>
      <c r="AV624" s="147"/>
      <c r="AW624" s="147"/>
      <c r="AX624" s="147"/>
      <c r="AY624" s="147"/>
      <c r="BL624" s="148"/>
      <c r="BM624" s="149"/>
    </row>
    <row r="625" spans="27:65" x14ac:dyDescent="0.2">
      <c r="AA625" s="137"/>
      <c r="AB625" s="137"/>
      <c r="AC625" s="137"/>
      <c r="AD625" s="142"/>
      <c r="AE625" s="143"/>
      <c r="AF625" s="143"/>
      <c r="AG625" s="143"/>
      <c r="AH625" s="144"/>
      <c r="AI625" s="144"/>
      <c r="AJ625" s="143"/>
      <c r="AK625" s="143"/>
      <c r="AT625" s="147"/>
      <c r="AU625" s="147"/>
      <c r="AV625" s="147"/>
      <c r="AW625" s="147"/>
      <c r="AX625" s="147"/>
      <c r="AY625" s="147"/>
      <c r="BL625" s="148"/>
      <c r="BM625" s="149"/>
    </row>
    <row r="626" spans="27:65" x14ac:dyDescent="0.2">
      <c r="AA626" s="137"/>
      <c r="AB626" s="137"/>
      <c r="AC626" s="137"/>
      <c r="AD626" s="142"/>
      <c r="AE626" s="143"/>
      <c r="AF626" s="143"/>
      <c r="AG626" s="143"/>
      <c r="AH626" s="144"/>
      <c r="AI626" s="144"/>
      <c r="AJ626" s="143"/>
      <c r="AK626" s="143"/>
      <c r="AT626" s="147"/>
      <c r="AU626" s="147"/>
      <c r="AV626" s="147"/>
      <c r="AW626" s="147"/>
      <c r="AX626" s="147"/>
      <c r="AY626" s="147"/>
      <c r="BL626" s="148"/>
      <c r="BM626" s="149"/>
    </row>
    <row r="627" spans="27:65" x14ac:dyDescent="0.2">
      <c r="AA627" s="137"/>
      <c r="AB627" s="137"/>
      <c r="AC627" s="137"/>
      <c r="AD627" s="142"/>
      <c r="AE627" s="143"/>
      <c r="AF627" s="143"/>
      <c r="AG627" s="143"/>
      <c r="AH627" s="144"/>
      <c r="AI627" s="144"/>
      <c r="AJ627" s="143"/>
      <c r="AK627" s="143"/>
      <c r="AT627" s="147"/>
      <c r="AU627" s="147"/>
      <c r="AV627" s="147"/>
      <c r="AW627" s="147"/>
      <c r="AX627" s="147"/>
      <c r="AY627" s="147"/>
      <c r="BL627" s="148"/>
      <c r="BM627" s="149"/>
    </row>
    <row r="628" spans="27:65" x14ac:dyDescent="0.2">
      <c r="AA628" s="137"/>
      <c r="AB628" s="137"/>
      <c r="AC628" s="137"/>
      <c r="AD628" s="142"/>
      <c r="AE628" s="143"/>
      <c r="AF628" s="143"/>
      <c r="AG628" s="143"/>
      <c r="AH628" s="144"/>
      <c r="AI628" s="144"/>
      <c r="AJ628" s="143"/>
      <c r="AK628" s="143"/>
      <c r="AT628" s="147"/>
      <c r="AU628" s="147"/>
      <c r="AV628" s="147"/>
      <c r="AW628" s="147"/>
      <c r="AX628" s="147"/>
      <c r="AY628" s="147"/>
      <c r="BL628" s="148"/>
      <c r="BM628" s="149"/>
    </row>
    <row r="629" spans="27:65" x14ac:dyDescent="0.2">
      <c r="AA629" s="137"/>
      <c r="AB629" s="137"/>
      <c r="AC629" s="137"/>
      <c r="AD629" s="142"/>
      <c r="AE629" s="143"/>
      <c r="AF629" s="143"/>
      <c r="AG629" s="143"/>
      <c r="AH629" s="144"/>
      <c r="AI629" s="144"/>
      <c r="AJ629" s="143"/>
      <c r="AK629" s="143"/>
      <c r="AT629" s="147"/>
      <c r="AU629" s="147"/>
      <c r="AV629" s="147"/>
      <c r="AW629" s="147"/>
      <c r="AX629" s="147"/>
      <c r="AY629" s="147"/>
      <c r="BL629" s="148"/>
      <c r="BM629" s="149"/>
    </row>
    <row r="630" spans="27:65" x14ac:dyDescent="0.2">
      <c r="AA630" s="137"/>
      <c r="AB630" s="137"/>
      <c r="AC630" s="137"/>
      <c r="AD630" s="142"/>
      <c r="AE630" s="143"/>
      <c r="AF630" s="143"/>
      <c r="AG630" s="143"/>
      <c r="AH630" s="144"/>
      <c r="AI630" s="144"/>
      <c r="AJ630" s="143"/>
      <c r="AK630" s="143"/>
      <c r="AT630" s="147"/>
      <c r="AU630" s="147"/>
      <c r="AV630" s="147"/>
      <c r="AW630" s="147"/>
      <c r="AX630" s="147"/>
      <c r="AY630" s="147"/>
      <c r="BL630" s="148"/>
      <c r="BM630" s="149"/>
    </row>
    <row r="631" spans="27:65" x14ac:dyDescent="0.2">
      <c r="AA631" s="137"/>
      <c r="AB631" s="137"/>
      <c r="AC631" s="137"/>
      <c r="AD631" s="142"/>
      <c r="AE631" s="143"/>
      <c r="AF631" s="143"/>
      <c r="AG631" s="143"/>
      <c r="AH631" s="144"/>
      <c r="AI631" s="144"/>
      <c r="AJ631" s="143"/>
      <c r="AK631" s="143"/>
      <c r="AT631" s="147"/>
      <c r="AU631" s="147"/>
      <c r="AV631" s="147"/>
      <c r="AW631" s="147"/>
      <c r="AX631" s="147"/>
      <c r="AY631" s="147"/>
      <c r="BL631" s="148"/>
      <c r="BM631" s="149"/>
    </row>
    <row r="632" spans="27:65" x14ac:dyDescent="0.2">
      <c r="AA632" s="137"/>
      <c r="AB632" s="137"/>
      <c r="AC632" s="137"/>
      <c r="AD632" s="142"/>
      <c r="AE632" s="143"/>
      <c r="AF632" s="143"/>
      <c r="AG632" s="143"/>
      <c r="AH632" s="144"/>
      <c r="AI632" s="144"/>
      <c r="AJ632" s="143"/>
      <c r="AK632" s="143"/>
      <c r="AT632" s="147"/>
      <c r="AU632" s="147"/>
      <c r="AV632" s="147"/>
      <c r="AW632" s="147"/>
      <c r="AX632" s="147"/>
      <c r="AY632" s="147"/>
      <c r="BL632" s="148"/>
      <c r="BM632" s="149"/>
    </row>
    <row r="633" spans="27:65" x14ac:dyDescent="0.2">
      <c r="AA633" s="137"/>
      <c r="AB633" s="137"/>
      <c r="AC633" s="137"/>
      <c r="AD633" s="142"/>
      <c r="AE633" s="143"/>
      <c r="AF633" s="143"/>
      <c r="AG633" s="143"/>
      <c r="AH633" s="144"/>
      <c r="AI633" s="144"/>
      <c r="AJ633" s="143"/>
      <c r="AK633" s="143"/>
      <c r="AT633" s="147"/>
      <c r="AU633" s="147"/>
      <c r="AV633" s="147"/>
      <c r="AW633" s="147"/>
      <c r="AX633" s="147"/>
      <c r="AY633" s="147"/>
      <c r="BL633" s="148"/>
      <c r="BM633" s="149"/>
    </row>
    <row r="634" spans="27:65" x14ac:dyDescent="0.2">
      <c r="AA634" s="137"/>
      <c r="AB634" s="137"/>
      <c r="AC634" s="137"/>
      <c r="AD634" s="142"/>
      <c r="AE634" s="143"/>
      <c r="AF634" s="143"/>
      <c r="AG634" s="143"/>
      <c r="AH634" s="144"/>
      <c r="AI634" s="144"/>
      <c r="AJ634" s="143"/>
      <c r="AK634" s="143"/>
      <c r="AT634" s="147"/>
      <c r="AU634" s="147"/>
      <c r="AV634" s="147"/>
      <c r="AW634" s="147"/>
      <c r="AX634" s="147"/>
      <c r="AY634" s="147"/>
      <c r="BL634" s="148"/>
      <c r="BM634" s="149"/>
    </row>
    <row r="635" spans="27:65" x14ac:dyDescent="0.2">
      <c r="AA635" s="137"/>
      <c r="AB635" s="137"/>
      <c r="AC635" s="137"/>
      <c r="AD635" s="142"/>
      <c r="AE635" s="143"/>
      <c r="AF635" s="143"/>
      <c r="AG635" s="143"/>
      <c r="AH635" s="144"/>
      <c r="AI635" s="144"/>
      <c r="AJ635" s="143"/>
      <c r="AK635" s="143"/>
      <c r="AT635" s="147"/>
      <c r="AU635" s="147"/>
      <c r="AV635" s="147"/>
      <c r="AW635" s="147"/>
      <c r="AX635" s="147"/>
      <c r="AY635" s="147"/>
      <c r="BL635" s="148"/>
      <c r="BM635" s="149"/>
    </row>
    <row r="636" spans="27:65" x14ac:dyDescent="0.2">
      <c r="AA636" s="137"/>
      <c r="AB636" s="137"/>
      <c r="AC636" s="137"/>
      <c r="AD636" s="142"/>
      <c r="AE636" s="143"/>
      <c r="AF636" s="143"/>
      <c r="AG636" s="143"/>
      <c r="AH636" s="144"/>
      <c r="AI636" s="144"/>
      <c r="AJ636" s="143"/>
      <c r="AK636" s="143"/>
      <c r="AT636" s="147"/>
      <c r="AU636" s="147"/>
      <c r="AV636" s="147"/>
      <c r="AW636" s="147"/>
      <c r="AX636" s="147"/>
      <c r="AY636" s="147"/>
      <c r="BL636" s="148"/>
      <c r="BM636" s="149"/>
    </row>
    <row r="637" spans="27:65" x14ac:dyDescent="0.2">
      <c r="AA637" s="137"/>
      <c r="AB637" s="137"/>
      <c r="AC637" s="137"/>
      <c r="AD637" s="142"/>
      <c r="AE637" s="143"/>
      <c r="AF637" s="143"/>
      <c r="AG637" s="143"/>
      <c r="AH637" s="144"/>
      <c r="AI637" s="144"/>
      <c r="AJ637" s="143"/>
      <c r="AK637" s="143"/>
      <c r="AT637" s="147"/>
      <c r="AU637" s="147"/>
      <c r="AV637" s="147"/>
      <c r="AW637" s="147"/>
      <c r="AX637" s="147"/>
      <c r="AY637" s="147"/>
      <c r="BL637" s="148"/>
      <c r="BM637" s="149"/>
    </row>
    <row r="638" spans="27:65" x14ac:dyDescent="0.2">
      <c r="AA638" s="137"/>
      <c r="AB638" s="137"/>
      <c r="AC638" s="137"/>
      <c r="AD638" s="142"/>
      <c r="AE638" s="143"/>
      <c r="AF638" s="143"/>
      <c r="AG638" s="143"/>
      <c r="AH638" s="144"/>
      <c r="AI638" s="144"/>
      <c r="AJ638" s="143"/>
      <c r="AK638" s="143"/>
      <c r="AT638" s="147"/>
      <c r="AU638" s="147"/>
      <c r="AV638" s="147"/>
      <c r="AW638" s="147"/>
      <c r="AX638" s="147"/>
      <c r="AY638" s="147"/>
      <c r="BL638" s="148"/>
      <c r="BM638" s="149"/>
    </row>
    <row r="639" spans="27:65" x14ac:dyDescent="0.2">
      <c r="AA639" s="137"/>
      <c r="AB639" s="137"/>
      <c r="AC639" s="137"/>
      <c r="AD639" s="142"/>
      <c r="AE639" s="143"/>
      <c r="AF639" s="143"/>
      <c r="AG639" s="143"/>
      <c r="AH639" s="144"/>
      <c r="AI639" s="144"/>
      <c r="AJ639" s="143"/>
      <c r="AK639" s="143"/>
      <c r="AT639" s="147"/>
      <c r="AU639" s="147"/>
      <c r="AV639" s="147"/>
      <c r="AW639" s="147"/>
      <c r="AX639" s="147"/>
      <c r="AY639" s="147"/>
      <c r="BL639" s="148"/>
      <c r="BM639" s="149"/>
    </row>
    <row r="640" spans="27:65" x14ac:dyDescent="0.2">
      <c r="AA640" s="137"/>
      <c r="AB640" s="137"/>
      <c r="AC640" s="137"/>
      <c r="AD640" s="142"/>
      <c r="AE640" s="143"/>
      <c r="AF640" s="143"/>
      <c r="AG640" s="143"/>
      <c r="AH640" s="144"/>
      <c r="AI640" s="144"/>
      <c r="AJ640" s="143"/>
      <c r="AK640" s="143"/>
      <c r="AT640" s="147"/>
      <c r="AU640" s="147"/>
      <c r="AV640" s="147"/>
      <c r="AW640" s="147"/>
      <c r="AX640" s="147"/>
      <c r="AY640" s="147"/>
      <c r="BL640" s="148"/>
      <c r="BM640" s="149"/>
    </row>
    <row r="641" spans="27:65" x14ac:dyDescent="0.2">
      <c r="AA641" s="137"/>
      <c r="AB641" s="137"/>
      <c r="AC641" s="137"/>
      <c r="AD641" s="142"/>
      <c r="AE641" s="143"/>
      <c r="AF641" s="143"/>
      <c r="AG641" s="143"/>
      <c r="AH641" s="144"/>
      <c r="AI641" s="144"/>
      <c r="AJ641" s="143"/>
      <c r="AK641" s="143"/>
      <c r="AT641" s="147"/>
      <c r="AU641" s="147"/>
      <c r="AV641" s="147"/>
      <c r="AW641" s="147"/>
      <c r="AX641" s="147"/>
      <c r="AY641" s="147"/>
      <c r="BL641" s="148"/>
      <c r="BM641" s="149"/>
    </row>
    <row r="642" spans="27:65" x14ac:dyDescent="0.2">
      <c r="AA642" s="137"/>
      <c r="AB642" s="137"/>
      <c r="AC642" s="137"/>
      <c r="AD642" s="142"/>
      <c r="AE642" s="143"/>
      <c r="AF642" s="143"/>
      <c r="AG642" s="143"/>
      <c r="AH642" s="144"/>
      <c r="AI642" s="144"/>
      <c r="AJ642" s="143"/>
      <c r="AK642" s="143"/>
      <c r="AT642" s="147"/>
      <c r="AU642" s="147"/>
      <c r="AV642" s="147"/>
      <c r="AW642" s="147"/>
      <c r="AX642" s="147"/>
      <c r="AY642" s="147"/>
      <c r="BL642" s="148"/>
      <c r="BM642" s="149"/>
    </row>
    <row r="643" spans="27:65" x14ac:dyDescent="0.2">
      <c r="AA643" s="137"/>
      <c r="AB643" s="137"/>
      <c r="AC643" s="137"/>
      <c r="AD643" s="142"/>
      <c r="AE643" s="143"/>
      <c r="AF643" s="143"/>
      <c r="AG643" s="143"/>
      <c r="AH643" s="144"/>
      <c r="AI643" s="144"/>
      <c r="AJ643" s="143"/>
      <c r="AK643" s="143"/>
      <c r="AT643" s="147"/>
      <c r="AU643" s="147"/>
      <c r="AV643" s="147"/>
      <c r="AW643" s="147"/>
      <c r="AX643" s="147"/>
      <c r="AY643" s="147"/>
      <c r="BL643" s="148"/>
      <c r="BM643" s="149"/>
    </row>
    <row r="644" spans="27:65" x14ac:dyDescent="0.2">
      <c r="AA644" s="137"/>
      <c r="AB644" s="137"/>
      <c r="AC644" s="137"/>
      <c r="AD644" s="142"/>
      <c r="AE644" s="143"/>
      <c r="AF644" s="143"/>
      <c r="AG644" s="143"/>
      <c r="AH644" s="144"/>
      <c r="AI644" s="144"/>
      <c r="AJ644" s="143"/>
      <c r="AK644" s="143"/>
      <c r="AT644" s="147"/>
      <c r="AU644" s="147"/>
      <c r="AV644" s="147"/>
      <c r="AW644" s="147"/>
      <c r="AX644" s="147"/>
      <c r="AY644" s="147"/>
      <c r="BL644" s="148"/>
      <c r="BM644" s="149"/>
    </row>
    <row r="645" spans="27:65" x14ac:dyDescent="0.2">
      <c r="AA645" s="137"/>
      <c r="AB645" s="137"/>
      <c r="AC645" s="137"/>
      <c r="AD645" s="142"/>
      <c r="AE645" s="143"/>
      <c r="AF645" s="143"/>
      <c r="AG645" s="143"/>
      <c r="AH645" s="144"/>
      <c r="AI645" s="144"/>
      <c r="AJ645" s="143"/>
      <c r="AK645" s="143"/>
      <c r="AT645" s="147"/>
      <c r="AU645" s="147"/>
      <c r="AV645" s="147"/>
      <c r="AW645" s="147"/>
      <c r="AX645" s="147"/>
      <c r="AY645" s="147"/>
      <c r="BL645" s="148"/>
      <c r="BM645" s="149"/>
    </row>
    <row r="646" spans="27:65" x14ac:dyDescent="0.2">
      <c r="AA646" s="137"/>
      <c r="AB646" s="137"/>
      <c r="AC646" s="137"/>
      <c r="AD646" s="142"/>
      <c r="AE646" s="143"/>
      <c r="AF646" s="143"/>
      <c r="AG646" s="143"/>
      <c r="AH646" s="144"/>
      <c r="AI646" s="144"/>
      <c r="AJ646" s="143"/>
      <c r="AK646" s="143"/>
      <c r="AT646" s="147"/>
      <c r="AU646" s="147"/>
      <c r="AV646" s="147"/>
      <c r="AW646" s="147"/>
      <c r="AX646" s="147"/>
      <c r="AY646" s="147"/>
      <c r="BL646" s="148"/>
      <c r="BM646" s="149"/>
    </row>
    <row r="647" spans="27:65" x14ac:dyDescent="0.2">
      <c r="AA647" s="137"/>
      <c r="AB647" s="137"/>
      <c r="AC647" s="137"/>
      <c r="AD647" s="142"/>
      <c r="AE647" s="143"/>
      <c r="AF647" s="143"/>
      <c r="AG647" s="143"/>
      <c r="AH647" s="144"/>
      <c r="AI647" s="144"/>
      <c r="AJ647" s="143"/>
      <c r="AK647" s="143"/>
      <c r="AT647" s="147"/>
      <c r="AU647" s="147"/>
      <c r="AV647" s="147"/>
      <c r="AW647" s="147"/>
      <c r="AX647" s="147"/>
      <c r="AY647" s="147"/>
      <c r="BL647" s="148"/>
      <c r="BM647" s="149"/>
    </row>
    <row r="648" spans="27:65" x14ac:dyDescent="0.2">
      <c r="AA648" s="137"/>
      <c r="AB648" s="137"/>
      <c r="AC648" s="137"/>
      <c r="AD648" s="142"/>
      <c r="AE648" s="143"/>
      <c r="AF648" s="143"/>
      <c r="AG648" s="143"/>
      <c r="AH648" s="144"/>
      <c r="AI648" s="144"/>
      <c r="AJ648" s="143"/>
      <c r="AK648" s="143"/>
      <c r="AT648" s="147"/>
      <c r="AU648" s="147"/>
      <c r="AV648" s="147"/>
      <c r="AW648" s="147"/>
      <c r="AX648" s="147"/>
      <c r="AY648" s="147"/>
      <c r="BL648" s="148"/>
      <c r="BM648" s="149"/>
    </row>
    <row r="649" spans="27:65" x14ac:dyDescent="0.2">
      <c r="AA649" s="137"/>
      <c r="AB649" s="137"/>
      <c r="AC649" s="137"/>
      <c r="AD649" s="142"/>
      <c r="AE649" s="143"/>
      <c r="AF649" s="143"/>
      <c r="AG649" s="143"/>
      <c r="AH649" s="144"/>
      <c r="AI649" s="144"/>
      <c r="AJ649" s="143"/>
      <c r="AK649" s="143"/>
      <c r="AT649" s="147"/>
      <c r="AU649" s="147"/>
      <c r="AV649" s="147"/>
      <c r="AW649" s="147"/>
      <c r="AX649" s="147"/>
      <c r="AY649" s="147"/>
      <c r="BL649" s="148"/>
      <c r="BM649" s="149"/>
    </row>
    <row r="650" spans="27:65" x14ac:dyDescent="0.2">
      <c r="AA650" s="137"/>
      <c r="AB650" s="137"/>
      <c r="AC650" s="137"/>
      <c r="AD650" s="142"/>
      <c r="AE650" s="143"/>
      <c r="AF650" s="143"/>
      <c r="AG650" s="143"/>
      <c r="AH650" s="144"/>
      <c r="AI650" s="144"/>
      <c r="AJ650" s="143"/>
      <c r="AK650" s="143"/>
      <c r="AT650" s="147"/>
      <c r="AU650" s="147"/>
      <c r="AV650" s="147"/>
      <c r="AW650" s="147"/>
      <c r="AX650" s="147"/>
      <c r="AY650" s="147"/>
      <c r="BL650" s="148"/>
      <c r="BM650" s="149"/>
    </row>
    <row r="651" spans="27:65" x14ac:dyDescent="0.2">
      <c r="AA651" s="137"/>
      <c r="AB651" s="137"/>
      <c r="AC651" s="137"/>
      <c r="AD651" s="142"/>
      <c r="AE651" s="143"/>
      <c r="AF651" s="143"/>
      <c r="AG651" s="143"/>
      <c r="AH651" s="144"/>
      <c r="AI651" s="144"/>
      <c r="AJ651" s="143"/>
      <c r="AK651" s="143"/>
      <c r="AT651" s="147"/>
      <c r="AU651" s="147"/>
      <c r="AV651" s="147"/>
      <c r="AW651" s="147"/>
      <c r="AX651" s="147"/>
      <c r="AY651" s="147"/>
      <c r="BL651" s="148"/>
      <c r="BM651" s="149"/>
    </row>
    <row r="652" spans="27:65" x14ac:dyDescent="0.2">
      <c r="AA652" s="137"/>
      <c r="AB652" s="137"/>
      <c r="AC652" s="137"/>
      <c r="AD652" s="142"/>
      <c r="AE652" s="143"/>
      <c r="AF652" s="143"/>
      <c r="AG652" s="143"/>
      <c r="AH652" s="144"/>
      <c r="AI652" s="144"/>
      <c r="AJ652" s="143"/>
      <c r="AK652" s="143"/>
      <c r="AT652" s="147"/>
      <c r="AU652" s="147"/>
      <c r="AV652" s="147"/>
      <c r="AW652" s="147"/>
      <c r="AX652" s="147"/>
      <c r="AY652" s="147"/>
      <c r="BL652" s="148"/>
      <c r="BM652" s="149"/>
    </row>
    <row r="653" spans="27:65" x14ac:dyDescent="0.2">
      <c r="AA653" s="137"/>
      <c r="AB653" s="137"/>
      <c r="AC653" s="137"/>
      <c r="AD653" s="142"/>
      <c r="AE653" s="143"/>
      <c r="AF653" s="143"/>
      <c r="AG653" s="143"/>
      <c r="AH653" s="144"/>
      <c r="AI653" s="144"/>
      <c r="AJ653" s="143"/>
      <c r="AK653" s="143"/>
      <c r="AT653" s="147"/>
      <c r="AU653" s="147"/>
      <c r="AV653" s="147"/>
      <c r="AW653" s="147"/>
      <c r="AX653" s="147"/>
      <c r="AY653" s="147"/>
      <c r="BL653" s="148"/>
      <c r="BM653" s="149"/>
    </row>
    <row r="654" spans="27:65" x14ac:dyDescent="0.2">
      <c r="AT654" s="147"/>
      <c r="AU654" s="147"/>
      <c r="AV654" s="147"/>
      <c r="AW654" s="147"/>
      <c r="AX654" s="147"/>
      <c r="AY654" s="147"/>
      <c r="BL654" s="148"/>
      <c r="BM654" s="149"/>
    </row>
    <row r="655" spans="27:65" x14ac:dyDescent="0.2">
      <c r="AT655" s="147"/>
      <c r="AU655" s="147"/>
      <c r="AV655" s="147"/>
      <c r="AW655" s="147"/>
      <c r="AX655" s="147"/>
      <c r="AY655" s="147"/>
      <c r="BL655" s="148"/>
      <c r="BM655" s="149"/>
    </row>
    <row r="656" spans="27:65" x14ac:dyDescent="0.2">
      <c r="AT656" s="147"/>
      <c r="AU656" s="147"/>
      <c r="AV656" s="147"/>
      <c r="AW656" s="147"/>
      <c r="AX656" s="147"/>
      <c r="AY656" s="147"/>
      <c r="BL656" s="148"/>
      <c r="BM656" s="149"/>
    </row>
    <row r="657" spans="46:65" x14ac:dyDescent="0.2">
      <c r="AT657" s="147"/>
      <c r="AU657" s="147"/>
      <c r="AV657" s="147"/>
      <c r="AW657" s="147"/>
      <c r="AX657" s="147"/>
      <c r="AY657" s="147"/>
      <c r="BL657" s="148"/>
      <c r="BM657" s="149"/>
    </row>
    <row r="658" spans="46:65" x14ac:dyDescent="0.2">
      <c r="AT658" s="147"/>
      <c r="AU658" s="147"/>
      <c r="AV658" s="147"/>
      <c r="AW658" s="147"/>
      <c r="AX658" s="147"/>
      <c r="AY658" s="147"/>
      <c r="BL658" s="148"/>
      <c r="BM658" s="149"/>
    </row>
    <row r="659" spans="46:65" x14ac:dyDescent="0.2">
      <c r="AT659" s="147"/>
      <c r="AU659" s="147"/>
      <c r="AV659" s="147"/>
      <c r="AW659" s="147"/>
      <c r="AX659" s="147"/>
      <c r="AY659" s="147"/>
      <c r="BL659" s="148"/>
      <c r="BM659" s="149"/>
    </row>
    <row r="660" spans="46:65" x14ac:dyDescent="0.2">
      <c r="AT660" s="147"/>
      <c r="AU660" s="147"/>
      <c r="AV660" s="147"/>
      <c r="AW660" s="147"/>
      <c r="AX660" s="147"/>
      <c r="AY660" s="147"/>
      <c r="BL660" s="148"/>
      <c r="BM660" s="149"/>
    </row>
    <row r="661" spans="46:65" x14ac:dyDescent="0.2">
      <c r="AT661" s="147"/>
      <c r="AU661" s="147"/>
      <c r="AV661" s="147"/>
      <c r="AW661" s="147"/>
      <c r="AX661" s="147"/>
      <c r="AY661" s="147"/>
      <c r="BL661" s="148"/>
      <c r="BM661" s="149"/>
    </row>
    <row r="662" spans="46:65" x14ac:dyDescent="0.2">
      <c r="AT662" s="147"/>
      <c r="AU662" s="147"/>
      <c r="AV662" s="147"/>
      <c r="AW662" s="147"/>
      <c r="AX662" s="147"/>
      <c r="AY662" s="147"/>
      <c r="BL662" s="148"/>
      <c r="BM662" s="149"/>
    </row>
    <row r="663" spans="46:65" x14ac:dyDescent="0.2">
      <c r="AT663" s="147"/>
      <c r="AU663" s="147"/>
      <c r="AV663" s="147"/>
      <c r="AW663" s="147"/>
      <c r="AX663" s="147"/>
      <c r="AY663" s="147"/>
      <c r="BL663" s="148"/>
      <c r="BM663" s="149"/>
    </row>
    <row r="664" spans="46:65" x14ac:dyDescent="0.2">
      <c r="AT664" s="147"/>
      <c r="AU664" s="147"/>
      <c r="AV664" s="147"/>
      <c r="AW664" s="147"/>
      <c r="AX664" s="147"/>
      <c r="AY664" s="147"/>
      <c r="BL664" s="148"/>
      <c r="BM664" s="149"/>
    </row>
    <row r="665" spans="46:65" x14ac:dyDescent="0.2">
      <c r="AT665" s="147"/>
      <c r="AU665" s="147"/>
      <c r="AV665" s="147"/>
      <c r="AW665" s="147"/>
      <c r="AX665" s="147"/>
      <c r="AY665" s="147"/>
      <c r="BL665" s="148"/>
      <c r="BM665" s="149"/>
    </row>
    <row r="666" spans="46:65" x14ac:dyDescent="0.2">
      <c r="AT666" s="147"/>
      <c r="AU666" s="147"/>
      <c r="AV666" s="147"/>
      <c r="AW666" s="147"/>
      <c r="AX666" s="147"/>
      <c r="AY666" s="147"/>
      <c r="BL666" s="148"/>
      <c r="BM666" s="149"/>
    </row>
    <row r="667" spans="46:65" x14ac:dyDescent="0.2">
      <c r="AT667" s="147"/>
      <c r="AU667" s="147"/>
      <c r="AV667" s="147"/>
      <c r="AW667" s="147"/>
      <c r="AX667" s="147"/>
      <c r="AY667" s="147"/>
      <c r="BL667" s="148"/>
      <c r="BM667" s="149"/>
    </row>
    <row r="668" spans="46:65" x14ac:dyDescent="0.2">
      <c r="AT668" s="147"/>
      <c r="AU668" s="147"/>
      <c r="AV668" s="147"/>
      <c r="AW668" s="147"/>
      <c r="AX668" s="147"/>
      <c r="AY668" s="147"/>
      <c r="BL668" s="148"/>
      <c r="BM668" s="149"/>
    </row>
    <row r="669" spans="46:65" x14ac:dyDescent="0.2">
      <c r="AT669" s="147"/>
      <c r="AU669" s="147"/>
      <c r="AV669" s="147"/>
      <c r="AW669" s="147"/>
      <c r="AX669" s="147"/>
      <c r="AY669" s="147"/>
      <c r="BL669" s="148"/>
      <c r="BM669" s="149"/>
    </row>
    <row r="670" spans="46:65" x14ac:dyDescent="0.2">
      <c r="AT670" s="147"/>
      <c r="AU670" s="147"/>
      <c r="AV670" s="147"/>
      <c r="AW670" s="147"/>
      <c r="AX670" s="147"/>
      <c r="AY670" s="147"/>
      <c r="BL670" s="148"/>
      <c r="BM670" s="149"/>
    </row>
    <row r="671" spans="46:65" x14ac:dyDescent="0.2">
      <c r="AT671" s="147"/>
      <c r="AU671" s="147"/>
      <c r="AV671" s="147"/>
      <c r="AW671" s="147"/>
      <c r="AX671" s="147"/>
      <c r="AY671" s="147"/>
      <c r="BL671" s="148"/>
      <c r="BM671" s="149"/>
    </row>
    <row r="672" spans="46:65" x14ac:dyDescent="0.2">
      <c r="AT672" s="147"/>
      <c r="AU672" s="147"/>
      <c r="AV672" s="147"/>
      <c r="AW672" s="147"/>
      <c r="AX672" s="147"/>
      <c r="AY672" s="147"/>
      <c r="BL672" s="148"/>
      <c r="BM672" s="149"/>
    </row>
    <row r="673" spans="46:65" x14ac:dyDescent="0.2">
      <c r="AT673" s="147"/>
      <c r="AU673" s="147"/>
      <c r="AV673" s="147"/>
      <c r="AW673" s="147"/>
      <c r="AX673" s="147"/>
      <c r="AY673" s="147"/>
      <c r="BL673" s="148"/>
      <c r="BM673" s="149"/>
    </row>
    <row r="674" spans="46:65" x14ac:dyDescent="0.2">
      <c r="AT674" s="147"/>
      <c r="AU674" s="147"/>
      <c r="AV674" s="147"/>
      <c r="AW674" s="147"/>
      <c r="AX674" s="147"/>
      <c r="AY674" s="147"/>
      <c r="BL674" s="148"/>
      <c r="BM674" s="149"/>
    </row>
    <row r="675" spans="46:65" x14ac:dyDescent="0.2">
      <c r="AT675" s="147"/>
      <c r="AU675" s="147"/>
      <c r="AV675" s="147"/>
      <c r="AW675" s="147"/>
      <c r="AX675" s="147"/>
      <c r="AY675" s="147"/>
      <c r="BL675" s="148"/>
      <c r="BM675" s="149"/>
    </row>
    <row r="676" spans="46:65" x14ac:dyDescent="0.2">
      <c r="AT676" s="147"/>
      <c r="AU676" s="147"/>
      <c r="AV676" s="147"/>
      <c r="AW676" s="147"/>
      <c r="AX676" s="147"/>
      <c r="AY676" s="147"/>
      <c r="BL676" s="148"/>
      <c r="BM676" s="149"/>
    </row>
    <row r="677" spans="46:65" x14ac:dyDescent="0.2">
      <c r="AT677" s="147"/>
      <c r="AU677" s="147"/>
      <c r="AV677" s="147"/>
      <c r="AW677" s="147"/>
      <c r="AX677" s="147"/>
      <c r="AY677" s="147"/>
      <c r="BL677" s="148"/>
      <c r="BM677" s="149"/>
    </row>
    <row r="678" spans="46:65" x14ac:dyDescent="0.2">
      <c r="AT678" s="147"/>
      <c r="AU678" s="147"/>
      <c r="AV678" s="147"/>
      <c r="AW678" s="147"/>
      <c r="AX678" s="147"/>
      <c r="AY678" s="147"/>
      <c r="BL678" s="148"/>
      <c r="BM678" s="149"/>
    </row>
    <row r="679" spans="46:65" x14ac:dyDescent="0.2">
      <c r="AT679" s="147"/>
      <c r="AU679" s="147"/>
      <c r="AV679" s="147"/>
      <c r="AW679" s="147"/>
      <c r="AX679" s="147"/>
      <c r="AY679" s="147"/>
      <c r="BL679" s="148"/>
      <c r="BM679" s="149"/>
    </row>
    <row r="680" spans="46:65" x14ac:dyDescent="0.2">
      <c r="AT680" s="147"/>
      <c r="AU680" s="147"/>
      <c r="AV680" s="147"/>
      <c r="AW680" s="147"/>
      <c r="AX680" s="147"/>
      <c r="AY680" s="147"/>
      <c r="BL680" s="148"/>
      <c r="BM680" s="149"/>
    </row>
    <row r="681" spans="46:65" x14ac:dyDescent="0.2">
      <c r="AT681" s="147"/>
      <c r="AU681" s="147"/>
      <c r="AV681" s="147"/>
      <c r="AW681" s="147"/>
      <c r="AX681" s="147"/>
      <c r="AY681" s="147"/>
      <c r="BL681" s="148"/>
      <c r="BM681" s="149"/>
    </row>
    <row r="682" spans="46:65" x14ac:dyDescent="0.2">
      <c r="AT682" s="147"/>
      <c r="AU682" s="147"/>
      <c r="AV682" s="147"/>
      <c r="AW682" s="147"/>
      <c r="AX682" s="147"/>
      <c r="AY682" s="147"/>
      <c r="BL682" s="148"/>
      <c r="BM682" s="149"/>
    </row>
    <row r="683" spans="46:65" x14ac:dyDescent="0.2">
      <c r="AT683" s="147"/>
      <c r="AU683" s="147"/>
      <c r="AV683" s="147"/>
      <c r="AW683" s="147"/>
      <c r="AX683" s="147"/>
      <c r="AY683" s="147"/>
      <c r="BL683" s="148"/>
      <c r="BM683" s="149"/>
    </row>
    <row r="684" spans="46:65" x14ac:dyDescent="0.2">
      <c r="AT684" s="147"/>
      <c r="AU684" s="147"/>
      <c r="AV684" s="147"/>
      <c r="AW684" s="147"/>
      <c r="AX684" s="147"/>
      <c r="AY684" s="147"/>
      <c r="BL684" s="148"/>
      <c r="BM684" s="149"/>
    </row>
    <row r="685" spans="46:65" x14ac:dyDescent="0.2">
      <c r="AT685" s="147"/>
      <c r="AU685" s="147"/>
      <c r="AV685" s="147"/>
      <c r="AW685" s="147"/>
      <c r="AX685" s="147"/>
      <c r="AY685" s="147"/>
      <c r="BL685" s="148"/>
      <c r="BM685" s="149"/>
    </row>
    <row r="686" spans="46:65" x14ac:dyDescent="0.2">
      <c r="AT686" s="147"/>
      <c r="AU686" s="147"/>
      <c r="AV686" s="147"/>
      <c r="AW686" s="147"/>
      <c r="AX686" s="147"/>
      <c r="AY686" s="147"/>
      <c r="BL686" s="148"/>
      <c r="BM686" s="149"/>
    </row>
    <row r="687" spans="46:65" x14ac:dyDescent="0.2">
      <c r="AT687" s="147"/>
      <c r="AU687" s="147"/>
      <c r="AV687" s="147"/>
      <c r="AW687" s="147"/>
      <c r="AX687" s="147"/>
      <c r="AY687" s="147"/>
      <c r="BL687" s="148"/>
      <c r="BM687" s="149"/>
    </row>
    <row r="688" spans="46:65" x14ac:dyDescent="0.2">
      <c r="AT688" s="147"/>
      <c r="AU688" s="150"/>
      <c r="AV688" s="147"/>
      <c r="AW688" s="147"/>
      <c r="AX688" s="152"/>
      <c r="AY688" s="147"/>
      <c r="BL688" s="148"/>
      <c r="BM688" s="149"/>
    </row>
    <row r="689" spans="46:65" x14ac:dyDescent="0.2">
      <c r="AT689" s="147"/>
      <c r="AU689" s="147"/>
      <c r="AV689" s="147"/>
      <c r="AW689" s="147"/>
      <c r="AX689" s="147"/>
      <c r="AY689" s="147"/>
      <c r="BL689" s="148"/>
      <c r="BM689" s="149"/>
    </row>
    <row r="690" spans="46:65" x14ac:dyDescent="0.2">
      <c r="AT690" s="147"/>
      <c r="AU690" s="147"/>
      <c r="AV690" s="147"/>
      <c r="AW690" s="147"/>
      <c r="AX690" s="147"/>
      <c r="AY690" s="147"/>
      <c r="BL690" s="148"/>
      <c r="BM690" s="149"/>
    </row>
    <row r="691" spans="46:65" x14ac:dyDescent="0.2">
      <c r="AT691" s="147"/>
      <c r="AU691" s="147"/>
      <c r="AV691" s="147"/>
      <c r="AW691" s="147"/>
      <c r="AX691" s="147"/>
      <c r="AY691" s="147"/>
      <c r="BL691" s="148"/>
      <c r="BM691" s="149"/>
    </row>
    <row r="692" spans="46:65" x14ac:dyDescent="0.2">
      <c r="AT692" s="147"/>
      <c r="AU692" s="147"/>
      <c r="AV692" s="147"/>
      <c r="AW692" s="147"/>
      <c r="AX692" s="147"/>
      <c r="AY692" s="147"/>
      <c r="BL692" s="148"/>
      <c r="BM692" s="149"/>
    </row>
    <row r="693" spans="46:65" x14ac:dyDescent="0.2">
      <c r="AT693" s="147"/>
      <c r="AU693" s="147"/>
      <c r="AV693" s="147"/>
      <c r="AW693" s="147"/>
      <c r="AX693" s="147"/>
      <c r="AY693" s="147"/>
      <c r="BL693" s="148"/>
      <c r="BM693" s="149"/>
    </row>
    <row r="694" spans="46:65" x14ac:dyDescent="0.2">
      <c r="AT694" s="150"/>
      <c r="AU694" s="150"/>
      <c r="AV694" s="147"/>
      <c r="AW694" s="147"/>
      <c r="AX694" s="147"/>
      <c r="AY694" s="147"/>
      <c r="BL694" s="148"/>
      <c r="BM694" s="149"/>
    </row>
    <row r="695" spans="46:65" x14ac:dyDescent="0.2">
      <c r="AT695" s="147"/>
      <c r="AU695" s="147"/>
      <c r="AV695" s="147"/>
      <c r="AW695" s="147"/>
      <c r="AX695" s="147"/>
      <c r="AY695" s="147"/>
      <c r="BL695" s="148"/>
      <c r="BM695" s="149"/>
    </row>
    <row r="696" spans="46:65" x14ac:dyDescent="0.2">
      <c r="AT696" s="147"/>
      <c r="AU696" s="147"/>
      <c r="AV696" s="147"/>
      <c r="AW696" s="147"/>
      <c r="AX696" s="147"/>
      <c r="AY696" s="147"/>
      <c r="BL696" s="148"/>
      <c r="BM696" s="149"/>
    </row>
    <row r="697" spans="46:65" x14ac:dyDescent="0.2">
      <c r="AT697" s="147"/>
      <c r="AU697" s="147"/>
      <c r="AV697" s="147"/>
      <c r="AW697" s="147"/>
      <c r="AX697" s="147"/>
      <c r="AY697" s="147"/>
      <c r="BL697" s="148"/>
      <c r="BM697" s="149"/>
    </row>
    <row r="698" spans="46:65" x14ac:dyDescent="0.2">
      <c r="AT698" s="147"/>
      <c r="AU698" s="147"/>
      <c r="AV698" s="147"/>
      <c r="AW698" s="147"/>
      <c r="AX698" s="147"/>
      <c r="AY698" s="147"/>
      <c r="BL698" s="148"/>
      <c r="BM698" s="149"/>
    </row>
    <row r="699" spans="46:65" x14ac:dyDescent="0.2">
      <c r="AT699" s="147"/>
      <c r="AU699" s="147"/>
      <c r="AV699" s="147"/>
      <c r="AW699" s="147"/>
      <c r="AX699" s="147"/>
      <c r="AY699" s="147"/>
      <c r="BL699" s="148"/>
      <c r="BM699" s="149"/>
    </row>
    <row r="700" spans="46:65" x14ac:dyDescent="0.2">
      <c r="AT700" s="147"/>
      <c r="AU700" s="147"/>
      <c r="AV700" s="147"/>
      <c r="AW700" s="147"/>
      <c r="AX700" s="147"/>
      <c r="AY700" s="147"/>
      <c r="BL700" s="148"/>
      <c r="BM700" s="149"/>
    </row>
    <row r="701" spans="46:65" x14ac:dyDescent="0.2">
      <c r="AT701" s="147"/>
      <c r="AU701" s="147"/>
      <c r="AV701" s="147"/>
      <c r="AW701" s="147"/>
      <c r="AX701" s="147"/>
      <c r="AY701" s="147"/>
      <c r="BL701" s="148"/>
      <c r="BM701" s="149"/>
    </row>
    <row r="702" spans="46:65" x14ac:dyDescent="0.2">
      <c r="AT702" s="147"/>
      <c r="AU702" s="147"/>
      <c r="AV702" s="147"/>
      <c r="AW702" s="147"/>
      <c r="AX702" s="147"/>
      <c r="AY702" s="147"/>
      <c r="BL702" s="148"/>
      <c r="BM702" s="149"/>
    </row>
    <row r="703" spans="46:65" x14ac:dyDescent="0.2">
      <c r="AT703" s="147"/>
      <c r="AU703" s="147"/>
      <c r="AV703" s="147"/>
      <c r="AW703" s="147"/>
      <c r="AX703" s="147"/>
      <c r="AY703" s="147"/>
      <c r="BL703" s="148"/>
      <c r="BM703" s="149"/>
    </row>
    <row r="704" spans="46:65" x14ac:dyDescent="0.2">
      <c r="AT704" s="147"/>
      <c r="AU704" s="147"/>
      <c r="AV704" s="147"/>
      <c r="AW704" s="147"/>
      <c r="AX704" s="147"/>
      <c r="AY704" s="147"/>
      <c r="BL704" s="148"/>
      <c r="BM704" s="149"/>
    </row>
    <row r="705" spans="46:65" x14ac:dyDescent="0.2">
      <c r="AT705" s="147"/>
      <c r="AU705" s="147"/>
      <c r="AV705" s="147"/>
      <c r="AW705" s="147"/>
      <c r="AX705" s="147"/>
      <c r="AY705" s="147"/>
      <c r="BL705" s="148"/>
      <c r="BM705" s="149"/>
    </row>
    <row r="706" spans="46:65" x14ac:dyDescent="0.2">
      <c r="AT706" s="150"/>
      <c r="AU706" s="150"/>
      <c r="AV706" s="147"/>
      <c r="AW706" s="147"/>
      <c r="AX706" s="152"/>
      <c r="AY706" s="153"/>
      <c r="BB706" s="145"/>
      <c r="BD706" s="145"/>
      <c r="BE706" s="146"/>
      <c r="BF706" s="146"/>
      <c r="BG706" s="146"/>
      <c r="BL706" s="148"/>
      <c r="BM706" s="149"/>
    </row>
    <row r="707" spans="46:65" x14ac:dyDescent="0.2">
      <c r="AT707" s="147"/>
      <c r="AU707" s="147"/>
      <c r="AV707" s="147"/>
      <c r="AW707" s="147"/>
      <c r="AX707" s="147"/>
      <c r="AY707" s="147"/>
      <c r="BL707" s="148"/>
      <c r="BM707" s="149"/>
    </row>
    <row r="708" spans="46:65" x14ac:dyDescent="0.2">
      <c r="AT708" s="147"/>
      <c r="AU708" s="147"/>
      <c r="AV708" s="147"/>
      <c r="AW708" s="147"/>
      <c r="AX708" s="147"/>
      <c r="AY708" s="147"/>
      <c r="BL708" s="148"/>
      <c r="BM708" s="149"/>
    </row>
    <row r="709" spans="46:65" x14ac:dyDescent="0.2">
      <c r="AT709" s="147"/>
      <c r="AU709" s="147"/>
      <c r="AV709" s="147"/>
      <c r="AW709" s="147"/>
      <c r="AX709" s="147"/>
      <c r="AY709" s="147"/>
      <c r="BL709" s="148"/>
      <c r="BM709" s="149"/>
    </row>
    <row r="710" spans="46:65" x14ac:dyDescent="0.2">
      <c r="AT710" s="147"/>
      <c r="AU710" s="147"/>
      <c r="AV710" s="147"/>
      <c r="AW710" s="147"/>
      <c r="AX710" s="147"/>
      <c r="AY710" s="147"/>
      <c r="BL710" s="148"/>
      <c r="BM710" s="149"/>
    </row>
    <row r="711" spans="46:65" x14ac:dyDescent="0.2">
      <c r="AT711" s="147"/>
      <c r="AU711" s="147"/>
      <c r="AV711" s="147"/>
      <c r="AW711" s="147"/>
      <c r="AX711" s="147"/>
      <c r="AY711" s="147"/>
      <c r="BL711" s="148"/>
      <c r="BM711" s="149"/>
    </row>
    <row r="712" spans="46:65" x14ac:dyDescent="0.2">
      <c r="AT712" s="147"/>
      <c r="AU712" s="147"/>
      <c r="AV712" s="147"/>
      <c r="AW712" s="147"/>
      <c r="AX712" s="147"/>
      <c r="AY712" s="147"/>
      <c r="BL712" s="148"/>
      <c r="BM712" s="149"/>
    </row>
    <row r="713" spans="46:65" x14ac:dyDescent="0.2">
      <c r="AT713" s="147"/>
      <c r="AU713" s="147"/>
      <c r="AV713" s="147"/>
      <c r="AW713" s="147"/>
      <c r="AX713" s="147"/>
      <c r="AY713" s="147"/>
      <c r="BL713" s="148"/>
      <c r="BM713" s="149"/>
    </row>
    <row r="714" spans="46:65" x14ac:dyDescent="0.2">
      <c r="AT714" s="150"/>
      <c r="AU714" s="150"/>
      <c r="AV714" s="147"/>
      <c r="AW714" s="147"/>
      <c r="AX714" s="152"/>
      <c r="AY714" s="153"/>
      <c r="BB714" s="145"/>
      <c r="BD714" s="145"/>
      <c r="BE714" s="146"/>
      <c r="BF714" s="146"/>
      <c r="BG714" s="146"/>
      <c r="BL714" s="148"/>
      <c r="BM714" s="149"/>
    </row>
    <row r="715" spans="46:65" x14ac:dyDescent="0.2">
      <c r="AT715" s="147"/>
      <c r="AU715" s="147"/>
      <c r="AV715" s="147"/>
      <c r="AW715" s="147"/>
      <c r="AX715" s="147"/>
      <c r="AY715" s="147"/>
      <c r="BL715" s="148"/>
      <c r="BM715" s="149"/>
    </row>
    <row r="716" spans="46:65" x14ac:dyDescent="0.2">
      <c r="AT716" s="147"/>
      <c r="AU716" s="147"/>
      <c r="AV716" s="147"/>
      <c r="AW716" s="147"/>
      <c r="AX716" s="147"/>
      <c r="AY716" s="147"/>
      <c r="BL716" s="148"/>
      <c r="BM716" s="149"/>
    </row>
    <row r="717" spans="46:65" x14ac:dyDescent="0.2">
      <c r="AT717" s="150"/>
      <c r="AU717" s="150"/>
      <c r="AV717" s="147"/>
      <c r="AW717" s="147"/>
      <c r="AX717" s="152"/>
      <c r="AY717" s="153"/>
      <c r="BB717" s="145"/>
      <c r="BD717" s="145"/>
      <c r="BE717" s="146"/>
      <c r="BF717" s="146"/>
      <c r="BG717" s="146"/>
      <c r="BL717" s="148"/>
      <c r="BM717" s="149"/>
    </row>
    <row r="718" spans="46:65" x14ac:dyDescent="0.2">
      <c r="AT718" s="147"/>
      <c r="AU718" s="147"/>
      <c r="AV718" s="147"/>
      <c r="AW718" s="147"/>
      <c r="AX718" s="147"/>
      <c r="AY718" s="147"/>
      <c r="BL718" s="148"/>
      <c r="BM718" s="149"/>
    </row>
    <row r="719" spans="46:65" x14ac:dyDescent="0.2">
      <c r="AT719" s="147"/>
      <c r="AU719" s="147"/>
      <c r="AV719" s="147"/>
      <c r="AW719" s="147"/>
      <c r="AX719" s="147"/>
      <c r="AY719" s="147"/>
      <c r="BL719" s="148"/>
      <c r="BM719" s="149"/>
    </row>
    <row r="720" spans="46:65" x14ac:dyDescent="0.2">
      <c r="AT720" s="150"/>
      <c r="AU720" s="150"/>
      <c r="AV720" s="147"/>
      <c r="AW720" s="147"/>
      <c r="AX720" s="152"/>
      <c r="AY720" s="153"/>
      <c r="BB720" s="145"/>
      <c r="BD720" s="145"/>
      <c r="BE720" s="146"/>
      <c r="BF720" s="146"/>
      <c r="BG720" s="146"/>
      <c r="BL720" s="148"/>
      <c r="BM720" s="149"/>
    </row>
    <row r="721" spans="46:65" x14ac:dyDescent="0.2">
      <c r="AT721" s="147"/>
      <c r="AU721" s="147"/>
      <c r="AV721" s="147"/>
      <c r="AW721" s="147"/>
      <c r="AX721" s="147"/>
      <c r="AY721" s="147"/>
      <c r="BL721" s="148"/>
      <c r="BM721" s="149"/>
    </row>
    <row r="722" spans="46:65" x14ac:dyDescent="0.2">
      <c r="AT722" s="147"/>
      <c r="AU722" s="147"/>
      <c r="AV722" s="147"/>
      <c r="AW722" s="147"/>
      <c r="AX722" s="147"/>
      <c r="AY722" s="147"/>
      <c r="BL722" s="148"/>
      <c r="BM722" s="149"/>
    </row>
    <row r="723" spans="46:65" x14ac:dyDescent="0.2">
      <c r="AT723" s="147"/>
      <c r="AU723" s="147"/>
      <c r="AV723" s="147"/>
      <c r="AW723" s="147"/>
      <c r="AX723" s="147"/>
      <c r="AY723" s="147"/>
      <c r="BL723" s="148"/>
      <c r="BM723" s="149"/>
    </row>
    <row r="724" spans="46:65" x14ac:dyDescent="0.2">
      <c r="AT724" s="147"/>
      <c r="AU724" s="147"/>
      <c r="AV724" s="147"/>
      <c r="AW724" s="147"/>
      <c r="AX724" s="147"/>
      <c r="AY724" s="147"/>
      <c r="BL724" s="148"/>
      <c r="BM724" s="149"/>
    </row>
    <row r="725" spans="46:65" x14ac:dyDescent="0.2">
      <c r="AT725" s="147"/>
      <c r="AU725" s="147"/>
      <c r="AV725" s="147"/>
      <c r="AW725" s="147"/>
      <c r="AX725" s="147"/>
      <c r="AY725" s="147"/>
      <c r="BL725" s="148"/>
      <c r="BM725" s="149"/>
    </row>
    <row r="726" spans="46:65" x14ac:dyDescent="0.2">
      <c r="AT726" s="147"/>
      <c r="AU726" s="147"/>
      <c r="AV726" s="147"/>
      <c r="AW726" s="147"/>
      <c r="AX726" s="147"/>
      <c r="AY726" s="147"/>
      <c r="BL726" s="148"/>
      <c r="BM726" s="149"/>
    </row>
    <row r="727" spans="46:65" x14ac:dyDescent="0.2">
      <c r="AT727" s="147"/>
      <c r="AU727" s="147"/>
      <c r="AV727" s="147"/>
      <c r="AW727" s="147"/>
      <c r="AX727" s="147"/>
      <c r="AY727" s="147"/>
      <c r="BL727" s="148"/>
      <c r="BM727" s="149"/>
    </row>
    <row r="728" spans="46:65" x14ac:dyDescent="0.2">
      <c r="AT728" s="147"/>
      <c r="AU728" s="147"/>
      <c r="AV728" s="147"/>
      <c r="AW728" s="147"/>
      <c r="AX728" s="147"/>
      <c r="AY728" s="147"/>
      <c r="BL728" s="148"/>
      <c r="BM728" s="149"/>
    </row>
    <row r="729" spans="46:65" x14ac:dyDescent="0.2">
      <c r="AT729" s="147"/>
      <c r="AU729" s="147"/>
      <c r="AV729" s="147"/>
      <c r="AW729" s="147"/>
      <c r="AX729" s="147"/>
      <c r="AY729" s="147"/>
      <c r="BL729" s="148"/>
      <c r="BM729" s="149"/>
    </row>
    <row r="730" spans="46:65" x14ac:dyDescent="0.2">
      <c r="AT730" s="147"/>
      <c r="AU730" s="147"/>
      <c r="AV730" s="147"/>
      <c r="AW730" s="147"/>
      <c r="AX730" s="147"/>
      <c r="AY730" s="147"/>
      <c r="BL730" s="148"/>
      <c r="BM730" s="149"/>
    </row>
    <row r="731" spans="46:65" x14ac:dyDescent="0.2">
      <c r="AT731" s="147"/>
      <c r="AU731" s="147"/>
      <c r="AV731" s="147"/>
      <c r="AW731" s="147"/>
      <c r="AX731" s="147"/>
      <c r="AY731" s="147"/>
      <c r="BL731" s="148"/>
      <c r="BM731" s="149"/>
    </row>
    <row r="732" spans="46:65" x14ac:dyDescent="0.2">
      <c r="AT732" s="147"/>
      <c r="AU732" s="147"/>
      <c r="AV732" s="147"/>
      <c r="AW732" s="147"/>
      <c r="AX732" s="147"/>
      <c r="AY732" s="147"/>
      <c r="BL732" s="148"/>
      <c r="BM732" s="149"/>
    </row>
    <row r="733" spans="46:65" x14ac:dyDescent="0.2">
      <c r="AT733" s="147"/>
      <c r="AU733" s="147"/>
      <c r="AV733" s="147"/>
      <c r="AW733" s="147"/>
      <c r="AX733" s="147"/>
      <c r="AY733" s="147"/>
      <c r="BL733" s="148"/>
      <c r="BM733" s="149"/>
    </row>
    <row r="734" spans="46:65" x14ac:dyDescent="0.2">
      <c r="AT734" s="147"/>
      <c r="AU734" s="147"/>
      <c r="AV734" s="147"/>
      <c r="AW734" s="147"/>
      <c r="AX734" s="147"/>
      <c r="AY734" s="147"/>
      <c r="BL734" s="148"/>
      <c r="BM734" s="149"/>
    </row>
    <row r="735" spans="46:65" x14ac:dyDescent="0.2">
      <c r="AT735" s="147"/>
      <c r="AU735" s="147"/>
      <c r="AV735" s="147"/>
      <c r="AW735" s="147"/>
      <c r="AX735" s="147"/>
      <c r="AY735" s="147"/>
      <c r="BL735" s="148"/>
      <c r="BM735" s="149"/>
    </row>
    <row r="736" spans="46:65" x14ac:dyDescent="0.2">
      <c r="AT736" s="147"/>
      <c r="AU736" s="147"/>
      <c r="AV736" s="147"/>
      <c r="AW736" s="147"/>
      <c r="AX736" s="147"/>
      <c r="AY736" s="147"/>
      <c r="BL736" s="148"/>
      <c r="BM736" s="149"/>
    </row>
    <row r="737" spans="46:65" x14ac:dyDescent="0.2">
      <c r="AT737" s="147"/>
      <c r="AU737" s="147"/>
      <c r="AV737" s="147"/>
      <c r="AW737" s="147"/>
      <c r="AX737" s="147"/>
      <c r="AY737" s="147"/>
      <c r="BL737" s="148"/>
      <c r="BM737" s="149"/>
    </row>
    <row r="738" spans="46:65" x14ac:dyDescent="0.2">
      <c r="AT738" s="147"/>
      <c r="AU738" s="147"/>
      <c r="AV738" s="147"/>
      <c r="AW738" s="147"/>
      <c r="AX738" s="147"/>
      <c r="AY738" s="147"/>
      <c r="BL738" s="148"/>
      <c r="BM738" s="149"/>
    </row>
    <row r="739" spans="46:65" x14ac:dyDescent="0.2">
      <c r="AT739" s="147"/>
      <c r="AU739" s="147"/>
      <c r="AV739" s="147"/>
      <c r="AW739" s="147"/>
      <c r="AX739" s="147"/>
      <c r="AY739" s="147"/>
      <c r="BL739" s="148"/>
      <c r="BM739" s="149"/>
    </row>
    <row r="740" spans="46:65" x14ac:dyDescent="0.2">
      <c r="AT740" s="147"/>
      <c r="AU740" s="147"/>
      <c r="AV740" s="147"/>
      <c r="AW740" s="147"/>
      <c r="AX740" s="147"/>
      <c r="AY740" s="147"/>
      <c r="BL740" s="148"/>
      <c r="BM740" s="149"/>
    </row>
    <row r="741" spans="46:65" x14ac:dyDescent="0.2">
      <c r="AT741" s="147"/>
      <c r="AU741" s="147"/>
      <c r="AV741" s="147"/>
      <c r="AW741" s="147"/>
      <c r="AX741" s="147"/>
      <c r="AY741" s="147"/>
      <c r="BL741" s="148"/>
      <c r="BM741" s="149"/>
    </row>
  </sheetData>
  <sheetProtection password="E5B6" sheet="1"/>
  <mergeCells count="1">
    <mergeCell ref="A1:E1"/>
  </mergeCells>
  <phoneticPr fontId="0" type="noConversion"/>
  <conditionalFormatting sqref="AU425:AU479 AF22:AF479 BI425:BI479">
    <cfRule type="expression" dxfId="8" priority="1" stopIfTrue="1">
      <formula>OR(AND($AG22=250,$AG23=300),AND($AG22=300,$AG23=350))</formula>
    </cfRule>
  </conditionalFormatting>
  <conditionalFormatting sqref="BI22:BI424 AU22:AU424">
    <cfRule type="expression" dxfId="7" priority="2" stopIfTrue="1">
      <formula>OR(AND(AV22=250,AV23=300),AND(AV22=300,AV23=350))</formula>
    </cfRule>
  </conditionalFormatting>
  <conditionalFormatting sqref="C16:D27 C32:D43 H16:I27">
    <cfRule type="cellIs" dxfId="6" priority="3" stopIfTrue="1" operator="lessThanOrEqual">
      <formula>0</formula>
    </cfRule>
    <cfRule type="cellIs" dxfId="5" priority="4" stopIfTrue="1" operator="greaterThanOrEqual">
      <formula>175</formula>
    </cfRule>
  </conditionalFormatting>
  <conditionalFormatting sqref="E32:E43 J16:J27 E16:E27">
    <cfRule type="cellIs" dxfId="4" priority="5" stopIfTrue="1" operator="notBetween">
      <formula>-20</formula>
      <formula>20</formula>
    </cfRule>
  </conditionalFormatting>
  <hyperlinks>
    <hyperlink ref="A52" r:id="rId1"/>
  </hyperlinks>
  <pageMargins left="0.75" right="0.75" top="1" bottom="1" header="0.5" footer="0.5"/>
  <pageSetup scale="77" fitToHeight="2" orientation="portrait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20"/>
  <sheetViews>
    <sheetView showGridLines="0" workbookViewId="0">
      <selection activeCell="B10" sqref="B10"/>
    </sheetView>
  </sheetViews>
  <sheetFormatPr defaultRowHeight="12.75" x14ac:dyDescent="0.2"/>
  <cols>
    <col min="1" max="1" width="16" style="4" customWidth="1"/>
    <col min="2" max="2" width="13.7109375" style="4" customWidth="1"/>
    <col min="3" max="3" width="9.140625" style="4" bestFit="1"/>
    <col min="4" max="4" width="8.42578125" style="4" bestFit="1" customWidth="1"/>
    <col min="5" max="5" width="9.85546875" style="4" bestFit="1" customWidth="1"/>
    <col min="6" max="6" width="48.7109375" style="6" customWidth="1"/>
    <col min="7" max="7" width="4.85546875" style="202" customWidth="1"/>
    <col min="8" max="8" width="9.42578125" style="202" customWidth="1"/>
    <col min="9" max="9" width="10.5703125" style="202" customWidth="1"/>
    <col min="10" max="11" width="9.140625" style="202" customWidth="1"/>
    <col min="12" max="12" width="7.5703125" style="202" customWidth="1"/>
    <col min="13" max="13" width="9.140625" style="201" customWidth="1"/>
    <col min="14" max="14" width="10.28515625" style="201" customWidth="1"/>
    <col min="15" max="15" width="1.28515625" style="201" customWidth="1"/>
    <col min="16" max="16" width="7.42578125" style="202" bestFit="1" customWidth="1"/>
    <col min="17" max="18" width="9" style="202" customWidth="1"/>
    <col min="19" max="19" width="20.28515625" style="202" customWidth="1"/>
    <col min="20" max="21" width="8.85546875" style="188" customWidth="1"/>
    <col min="22" max="22" width="6.42578125" style="188" customWidth="1"/>
    <col min="23" max="25" width="8.85546875" style="188" customWidth="1"/>
    <col min="26" max="26" width="8.85546875" style="133" customWidth="1"/>
    <col min="27" max="27" width="3.85546875" style="195" hidden="1" customWidth="1"/>
    <col min="28" max="28" width="4.28515625" style="195" hidden="1" customWidth="1"/>
    <col min="29" max="29" width="4.7109375" style="195" hidden="1" customWidth="1"/>
    <col min="30" max="30" width="5" style="198" hidden="1" customWidth="1"/>
    <col min="31" max="31" width="5" style="195" hidden="1" customWidth="1"/>
    <col min="32" max="32" width="5.28515625" style="195" hidden="1" customWidth="1"/>
    <col min="33" max="33" width="4.140625" style="195" hidden="1" customWidth="1"/>
    <col min="34" max="34" width="2.5703125" style="195" hidden="1" customWidth="1"/>
    <col min="35" max="35" width="6.7109375" style="195" hidden="1" customWidth="1"/>
    <col min="36" max="36" width="6.5703125" style="195" hidden="1" customWidth="1"/>
    <col min="37" max="37" width="8.28515625" style="195" hidden="1" customWidth="1"/>
    <col min="38" max="38" width="2" style="191" hidden="1" customWidth="1"/>
    <col min="39" max="39" width="2.85546875" style="191" hidden="1" customWidth="1"/>
    <col min="40" max="40" width="4.28515625" style="191" hidden="1" customWidth="1"/>
    <col min="41" max="41" width="1.7109375" style="191" hidden="1" customWidth="1"/>
    <col min="42" max="42" width="4.28515625" style="191" hidden="1" customWidth="1"/>
    <col min="43" max="43" width="4.5703125" style="191" hidden="1" customWidth="1"/>
    <col min="44" max="44" width="0" style="40" hidden="1" customWidth="1"/>
    <col min="45" max="52" width="0" hidden="1" customWidth="1"/>
  </cols>
  <sheetData>
    <row r="1" spans="1:47" ht="50.45" customHeight="1" x14ac:dyDescent="0.45">
      <c r="A1" s="383"/>
      <c r="B1" s="384"/>
      <c r="C1" s="384"/>
      <c r="D1" s="384"/>
      <c r="E1" s="384"/>
      <c r="G1" s="203" t="s">
        <v>171</v>
      </c>
      <c r="H1" s="203" t="s">
        <v>170</v>
      </c>
      <c r="I1" s="204" t="s">
        <v>169</v>
      </c>
      <c r="J1" s="205" t="s">
        <v>168</v>
      </c>
      <c r="K1" s="205" t="s">
        <v>167</v>
      </c>
      <c r="L1" s="205" t="s">
        <v>166</v>
      </c>
      <c r="M1" s="206" t="s">
        <v>165</v>
      </c>
      <c r="N1" s="206" t="s">
        <v>164</v>
      </c>
      <c r="O1" s="204"/>
      <c r="P1" s="207" t="s">
        <v>163</v>
      </c>
      <c r="Q1" s="208" t="s">
        <v>162</v>
      </c>
      <c r="R1" s="208" t="s">
        <v>161</v>
      </c>
      <c r="S1" s="203" t="s">
        <v>328</v>
      </c>
      <c r="AA1" s="189"/>
      <c r="AB1" s="189"/>
      <c r="AC1" s="189"/>
      <c r="AD1" s="190"/>
      <c r="AE1" s="189"/>
      <c r="AF1" s="189"/>
      <c r="AG1" s="189"/>
      <c r="AH1" s="189"/>
      <c r="AI1" s="189"/>
      <c r="AJ1" s="189"/>
      <c r="AK1" s="189"/>
    </row>
    <row r="2" spans="1:47" ht="23.25" x14ac:dyDescent="0.35">
      <c r="A2" s="224"/>
      <c r="B2" s="224"/>
      <c r="C2" s="361" t="s">
        <v>291</v>
      </c>
      <c r="D2" s="224"/>
      <c r="E2" s="224"/>
      <c r="G2" s="209"/>
      <c r="H2" s="209"/>
      <c r="I2" s="209"/>
      <c r="J2" s="209"/>
      <c r="K2" s="209"/>
      <c r="L2" s="209"/>
      <c r="M2" s="209"/>
      <c r="N2" s="209"/>
      <c r="O2" s="230"/>
      <c r="P2" s="209"/>
      <c r="Q2" s="209"/>
      <c r="R2" s="209"/>
      <c r="S2" s="209"/>
      <c r="AA2" s="192">
        <v>429</v>
      </c>
      <c r="AB2" s="192">
        <v>2</v>
      </c>
      <c r="AC2" s="192">
        <v>25</v>
      </c>
      <c r="AD2" s="193">
        <v>70</v>
      </c>
      <c r="AE2" s="192">
        <v>100</v>
      </c>
      <c r="AF2" s="192">
        <v>400</v>
      </c>
      <c r="AG2" s="192">
        <v>0</v>
      </c>
      <c r="AH2" s="194" t="s">
        <v>39</v>
      </c>
      <c r="AI2" s="194" t="s">
        <v>64</v>
      </c>
      <c r="AJ2" s="192">
        <v>6.6660000000000004</v>
      </c>
      <c r="AK2" s="192">
        <v>-66.665999999999997</v>
      </c>
      <c r="AL2" s="195">
        <f t="shared" ref="AL2:AL14" si="0">IF(AND($B$10&gt;AE2,$B$10&lt;=AF2),1,0)</f>
        <v>0</v>
      </c>
      <c r="AM2" s="196">
        <f t="shared" ref="AM2:AM14" si="1">($B$10-AK2)/AJ2*AL2</f>
        <v>0</v>
      </c>
      <c r="AQ2" s="197"/>
    </row>
    <row r="3" spans="1:47" ht="20.25" x14ac:dyDescent="0.3">
      <c r="A3" s="365" t="s">
        <v>352</v>
      </c>
      <c r="F3" s="363"/>
      <c r="G3" s="209"/>
      <c r="H3" s="209"/>
      <c r="I3" s="209"/>
      <c r="J3" s="209"/>
      <c r="K3" s="209"/>
      <c r="L3" s="209"/>
      <c r="M3" s="209"/>
      <c r="N3" s="209"/>
      <c r="O3" s="226"/>
      <c r="P3" s="209"/>
      <c r="Q3" s="209"/>
      <c r="R3" s="209"/>
      <c r="S3" s="209"/>
      <c r="AA3" s="192">
        <v>430</v>
      </c>
      <c r="AB3" s="192">
        <v>2</v>
      </c>
      <c r="AC3" s="192">
        <v>32</v>
      </c>
      <c r="AD3" s="193">
        <v>77</v>
      </c>
      <c r="AE3" s="192">
        <v>100</v>
      </c>
      <c r="AF3" s="192">
        <v>400</v>
      </c>
      <c r="AG3" s="192">
        <v>0</v>
      </c>
      <c r="AH3" s="194" t="s">
        <v>41</v>
      </c>
      <c r="AI3" s="194" t="s">
        <v>65</v>
      </c>
      <c r="AJ3" s="192">
        <v>6.6660000000000004</v>
      </c>
      <c r="AK3" s="192">
        <v>-113.333</v>
      </c>
      <c r="AL3" s="195">
        <f t="shared" si="0"/>
        <v>0</v>
      </c>
      <c r="AM3" s="196">
        <f t="shared" si="1"/>
        <v>0</v>
      </c>
      <c r="AQ3" s="197"/>
    </row>
    <row r="4" spans="1:47" x14ac:dyDescent="0.2">
      <c r="A4" s="156" t="s">
        <v>307</v>
      </c>
      <c r="G4" s="209"/>
      <c r="H4" s="209"/>
      <c r="I4" s="209"/>
      <c r="J4" s="209"/>
      <c r="K4" s="209"/>
      <c r="L4" s="209"/>
      <c r="M4" s="209"/>
      <c r="N4" s="209"/>
      <c r="O4" s="226"/>
      <c r="P4" s="209"/>
      <c r="Q4" s="209"/>
      <c r="R4" s="209"/>
      <c r="S4" s="209"/>
      <c r="AA4" s="192">
        <v>431</v>
      </c>
      <c r="AB4" s="192">
        <v>2</v>
      </c>
      <c r="AC4" s="192">
        <v>39</v>
      </c>
      <c r="AD4" s="193">
        <v>84</v>
      </c>
      <c r="AE4" s="192">
        <v>100</v>
      </c>
      <c r="AF4" s="192">
        <v>400</v>
      </c>
      <c r="AG4" s="192">
        <v>0</v>
      </c>
      <c r="AH4" s="194" t="s">
        <v>43</v>
      </c>
      <c r="AI4" s="194" t="s">
        <v>66</v>
      </c>
      <c r="AJ4" s="192">
        <v>6.6660000000000004</v>
      </c>
      <c r="AK4" s="192">
        <v>-160</v>
      </c>
      <c r="AL4" s="195">
        <f t="shared" si="0"/>
        <v>0</v>
      </c>
      <c r="AM4" s="196">
        <f t="shared" si="1"/>
        <v>0</v>
      </c>
      <c r="AQ4" s="197"/>
    </row>
    <row r="5" spans="1:47" x14ac:dyDescent="0.2">
      <c r="A5" s="156" t="s">
        <v>299</v>
      </c>
      <c r="G5" s="209"/>
      <c r="H5" s="209"/>
      <c r="I5" s="209"/>
      <c r="J5" s="209"/>
      <c r="K5" s="209"/>
      <c r="L5" s="209"/>
      <c r="M5" s="209"/>
      <c r="N5" s="209"/>
      <c r="O5" s="226"/>
      <c r="P5" s="209"/>
      <c r="Q5" s="209"/>
      <c r="R5" s="209"/>
      <c r="S5" s="209"/>
      <c r="AA5" s="192">
        <v>432</v>
      </c>
      <c r="AB5" s="192">
        <v>2</v>
      </c>
      <c r="AC5" s="192">
        <v>47</v>
      </c>
      <c r="AD5" s="193">
        <v>91</v>
      </c>
      <c r="AE5" s="192">
        <v>100</v>
      </c>
      <c r="AF5" s="192">
        <v>400</v>
      </c>
      <c r="AG5" s="192">
        <v>0</v>
      </c>
      <c r="AH5" s="194" t="s">
        <v>45</v>
      </c>
      <c r="AI5" s="194" t="s">
        <v>40</v>
      </c>
      <c r="AJ5" s="192">
        <v>6.8179999999999996</v>
      </c>
      <c r="AK5" s="192">
        <v>-220.45400000000001</v>
      </c>
      <c r="AL5" s="195">
        <f t="shared" si="0"/>
        <v>0</v>
      </c>
      <c r="AM5" s="196">
        <f t="shared" si="1"/>
        <v>0</v>
      </c>
      <c r="AQ5" s="197"/>
    </row>
    <row r="6" spans="1:47" x14ac:dyDescent="0.2">
      <c r="A6" s="156" t="s">
        <v>347</v>
      </c>
      <c r="G6" s="209"/>
      <c r="H6" s="209"/>
      <c r="I6" s="209"/>
      <c r="J6" s="209"/>
      <c r="K6" s="209"/>
      <c r="L6" s="209"/>
      <c r="M6" s="209"/>
      <c r="N6" s="209"/>
      <c r="O6" s="226"/>
      <c r="P6" s="209"/>
      <c r="Q6" s="209"/>
      <c r="R6" s="209"/>
      <c r="S6" s="209"/>
      <c r="AA6" s="192">
        <v>433</v>
      </c>
      <c r="AB6" s="192">
        <v>2</v>
      </c>
      <c r="AC6" s="192">
        <v>49</v>
      </c>
      <c r="AD6" s="193">
        <v>54</v>
      </c>
      <c r="AE6" s="192">
        <v>100</v>
      </c>
      <c r="AF6" s="192">
        <v>120</v>
      </c>
      <c r="AG6" s="192">
        <v>0</v>
      </c>
      <c r="AH6" s="194" t="s">
        <v>47</v>
      </c>
      <c r="AI6" s="194" t="s">
        <v>67</v>
      </c>
      <c r="AJ6" s="192">
        <v>4</v>
      </c>
      <c r="AK6" s="192">
        <v>-96</v>
      </c>
      <c r="AL6" s="195">
        <f t="shared" si="0"/>
        <v>0</v>
      </c>
      <c r="AM6" s="196">
        <f t="shared" si="1"/>
        <v>0</v>
      </c>
      <c r="AQ6" s="197"/>
    </row>
    <row r="7" spans="1:47" x14ac:dyDescent="0.2">
      <c r="E7" s="14" t="s">
        <v>34</v>
      </c>
      <c r="G7" s="209"/>
      <c r="H7" s="209"/>
      <c r="I7" s="209"/>
      <c r="J7" s="209"/>
      <c r="K7" s="209"/>
      <c r="L7" s="209"/>
      <c r="M7" s="209"/>
      <c r="N7" s="209"/>
      <c r="O7" s="226"/>
      <c r="P7" s="209"/>
      <c r="Q7" s="209"/>
      <c r="R7" s="209"/>
      <c r="S7" s="209"/>
      <c r="AA7" s="192">
        <v>434</v>
      </c>
      <c r="AB7" s="192">
        <v>2</v>
      </c>
      <c r="AC7" s="192">
        <v>54</v>
      </c>
      <c r="AD7" s="193">
        <v>60</v>
      </c>
      <c r="AE7" s="192">
        <v>120</v>
      </c>
      <c r="AF7" s="192">
        <v>150</v>
      </c>
      <c r="AG7" s="192">
        <v>0</v>
      </c>
      <c r="AH7" s="194" t="s">
        <v>47</v>
      </c>
      <c r="AI7" s="194" t="s">
        <v>67</v>
      </c>
      <c r="AJ7" s="192">
        <v>5</v>
      </c>
      <c r="AK7" s="192">
        <v>-150</v>
      </c>
      <c r="AL7" s="195">
        <f t="shared" si="0"/>
        <v>0</v>
      </c>
      <c r="AM7" s="196">
        <f t="shared" si="1"/>
        <v>0</v>
      </c>
      <c r="AQ7" s="197"/>
    </row>
    <row r="8" spans="1:47" x14ac:dyDescent="0.2">
      <c r="B8" s="14" t="s">
        <v>21</v>
      </c>
      <c r="C8" s="14" t="s">
        <v>19</v>
      </c>
      <c r="D8" s="14" t="s">
        <v>33</v>
      </c>
      <c r="E8" s="14" t="s">
        <v>19</v>
      </c>
      <c r="G8" s="209"/>
      <c r="H8" s="209"/>
      <c r="I8" s="209"/>
      <c r="J8" s="209"/>
      <c r="K8" s="209"/>
      <c r="L8" s="209"/>
      <c r="M8" s="209"/>
      <c r="N8" s="209"/>
      <c r="O8" s="226"/>
      <c r="P8" s="209"/>
      <c r="Q8" s="209"/>
      <c r="R8" s="209"/>
      <c r="S8" s="209"/>
      <c r="AA8" s="192">
        <v>435</v>
      </c>
      <c r="AB8" s="192">
        <v>2</v>
      </c>
      <c r="AC8" s="192">
        <v>60</v>
      </c>
      <c r="AD8" s="193">
        <v>98</v>
      </c>
      <c r="AE8" s="192">
        <v>150</v>
      </c>
      <c r="AF8" s="192">
        <v>400</v>
      </c>
      <c r="AG8" s="192">
        <v>0</v>
      </c>
      <c r="AH8" s="194" t="s">
        <v>47</v>
      </c>
      <c r="AI8" s="194" t="s">
        <v>67</v>
      </c>
      <c r="AJ8" s="192">
        <v>6.5789999999999997</v>
      </c>
      <c r="AK8" s="192">
        <v>-244.74</v>
      </c>
      <c r="AL8" s="195">
        <f t="shared" si="0"/>
        <v>0</v>
      </c>
      <c r="AM8" s="196">
        <f t="shared" si="1"/>
        <v>0</v>
      </c>
      <c r="AQ8" s="197"/>
    </row>
    <row r="9" spans="1:47" ht="13.5" thickBot="1" x14ac:dyDescent="0.25">
      <c r="B9" s="14" t="s">
        <v>31</v>
      </c>
      <c r="C9" s="14" t="s">
        <v>31</v>
      </c>
      <c r="D9" s="14" t="s">
        <v>32</v>
      </c>
      <c r="E9" s="14" t="s">
        <v>20</v>
      </c>
      <c r="G9" s="209"/>
      <c r="H9" s="209"/>
      <c r="I9" s="209"/>
      <c r="J9" s="209"/>
      <c r="K9" s="209"/>
      <c r="L9" s="209"/>
      <c r="M9" s="209"/>
      <c r="N9" s="209"/>
      <c r="O9" s="226"/>
      <c r="P9" s="209"/>
      <c r="Q9" s="209"/>
      <c r="R9" s="209"/>
      <c r="S9" s="209"/>
      <c r="AA9" s="192">
        <v>436</v>
      </c>
      <c r="AB9" s="192">
        <v>2</v>
      </c>
      <c r="AC9" s="192">
        <v>49</v>
      </c>
      <c r="AD9" s="193">
        <v>60</v>
      </c>
      <c r="AE9" s="192">
        <v>100</v>
      </c>
      <c r="AF9" s="192">
        <v>125</v>
      </c>
      <c r="AG9" s="192">
        <v>0</v>
      </c>
      <c r="AH9" s="194" t="s">
        <v>49</v>
      </c>
      <c r="AI9" s="194" t="s">
        <v>42</v>
      </c>
      <c r="AJ9" s="192">
        <v>2.2719999999999998</v>
      </c>
      <c r="AK9" s="192">
        <v>-11.363</v>
      </c>
      <c r="AL9" s="195">
        <f t="shared" si="0"/>
        <v>0</v>
      </c>
      <c r="AM9" s="196">
        <f t="shared" si="1"/>
        <v>0</v>
      </c>
      <c r="AQ9" s="197"/>
    </row>
    <row r="10" spans="1:47" ht="15.75" thickBot="1" x14ac:dyDescent="0.25">
      <c r="B10" s="15"/>
      <c r="C10" s="15"/>
      <c r="D10" s="15"/>
      <c r="E10" s="229"/>
      <c r="G10" s="209"/>
      <c r="H10" s="209"/>
      <c r="I10" s="209"/>
      <c r="J10" s="209"/>
      <c r="K10" s="209"/>
      <c r="L10" s="209"/>
      <c r="M10" s="209"/>
      <c r="N10" s="209"/>
      <c r="O10" s="226"/>
      <c r="P10" s="209"/>
      <c r="Q10" s="209"/>
      <c r="R10" s="209"/>
      <c r="S10" s="209"/>
      <c r="AA10" s="192">
        <v>437</v>
      </c>
      <c r="AB10" s="192">
        <v>2</v>
      </c>
      <c r="AC10" s="192">
        <v>60</v>
      </c>
      <c r="AD10" s="193">
        <v>67</v>
      </c>
      <c r="AE10" s="192">
        <v>125</v>
      </c>
      <c r="AF10" s="192">
        <v>150</v>
      </c>
      <c r="AG10" s="192">
        <v>0</v>
      </c>
      <c r="AH10" s="194" t="s">
        <v>49</v>
      </c>
      <c r="AI10" s="194" t="s">
        <v>42</v>
      </c>
      <c r="AJ10" s="192">
        <v>3.5710000000000002</v>
      </c>
      <c r="AK10" s="192">
        <v>-89.286000000000001</v>
      </c>
      <c r="AL10" s="195">
        <f t="shared" si="0"/>
        <v>0</v>
      </c>
      <c r="AM10" s="196">
        <f t="shared" si="1"/>
        <v>0</v>
      </c>
      <c r="AQ10" s="197"/>
    </row>
    <row r="11" spans="1:47" x14ac:dyDescent="0.2">
      <c r="E11" s="16"/>
      <c r="G11" s="209"/>
      <c r="H11" s="209"/>
      <c r="I11" s="209"/>
      <c r="J11" s="209"/>
      <c r="K11" s="209"/>
      <c r="L11" s="209"/>
      <c r="M11" s="209"/>
      <c r="N11" s="209"/>
      <c r="O11" s="226"/>
      <c r="P11" s="209"/>
      <c r="Q11" s="209"/>
      <c r="R11" s="209"/>
      <c r="S11" s="209"/>
      <c r="AA11" s="192">
        <v>438</v>
      </c>
      <c r="AB11" s="192">
        <v>2</v>
      </c>
      <c r="AC11" s="192">
        <v>67</v>
      </c>
      <c r="AD11" s="193">
        <v>106</v>
      </c>
      <c r="AE11" s="192">
        <v>150</v>
      </c>
      <c r="AF11" s="192">
        <v>400</v>
      </c>
      <c r="AG11" s="192">
        <v>0</v>
      </c>
      <c r="AH11" s="194" t="s">
        <v>49</v>
      </c>
      <c r="AI11" s="194" t="s">
        <v>42</v>
      </c>
      <c r="AJ11" s="192">
        <v>6.41</v>
      </c>
      <c r="AK11" s="192">
        <v>-279.49</v>
      </c>
      <c r="AL11" s="195">
        <f t="shared" si="0"/>
        <v>0</v>
      </c>
      <c r="AM11" s="196">
        <f t="shared" si="1"/>
        <v>0</v>
      </c>
      <c r="AQ11" s="197"/>
    </row>
    <row r="12" spans="1:47" ht="13.5" thickBot="1" x14ac:dyDescent="0.25">
      <c r="B12" s="17" t="s">
        <v>348</v>
      </c>
      <c r="C12" s="17"/>
      <c r="D12" s="17"/>
      <c r="E12" s="14"/>
      <c r="G12" s="209"/>
      <c r="H12" s="209"/>
      <c r="I12" s="209"/>
      <c r="J12" s="209"/>
      <c r="K12" s="209"/>
      <c r="L12" s="209"/>
      <c r="M12" s="209"/>
      <c r="N12" s="209"/>
      <c r="O12" s="226"/>
      <c r="P12" s="209"/>
      <c r="Q12" s="209"/>
      <c r="R12" s="209"/>
      <c r="S12" s="209"/>
      <c r="AA12" s="192">
        <v>439</v>
      </c>
      <c r="AB12" s="192">
        <v>2</v>
      </c>
      <c r="AC12" s="192">
        <v>49</v>
      </c>
      <c r="AD12" s="193">
        <v>66</v>
      </c>
      <c r="AE12" s="192">
        <v>100</v>
      </c>
      <c r="AF12" s="192">
        <v>120</v>
      </c>
      <c r="AG12" s="192">
        <v>0</v>
      </c>
      <c r="AH12" s="194" t="s">
        <v>37</v>
      </c>
      <c r="AI12" s="194" t="s">
        <v>68</v>
      </c>
      <c r="AJ12" s="192">
        <v>1.1759999999999999</v>
      </c>
      <c r="AK12" s="192">
        <v>42.353000000000002</v>
      </c>
      <c r="AL12" s="195">
        <f t="shared" si="0"/>
        <v>0</v>
      </c>
      <c r="AM12" s="196">
        <f t="shared" si="1"/>
        <v>0</v>
      </c>
      <c r="AQ12" s="197"/>
    </row>
    <row r="13" spans="1:47" ht="16.5" thickBot="1" x14ac:dyDescent="0.3">
      <c r="B13" s="18" t="s">
        <v>17</v>
      </c>
      <c r="C13" s="19" t="s">
        <v>21</v>
      </c>
      <c r="D13" s="20" t="s">
        <v>19</v>
      </c>
      <c r="E13" s="21" t="s">
        <v>35</v>
      </c>
      <c r="F13" s="360" t="s">
        <v>301</v>
      </c>
      <c r="G13" s="209"/>
      <c r="H13" s="209"/>
      <c r="I13" s="209"/>
      <c r="J13" s="209"/>
      <c r="K13" s="209"/>
      <c r="L13" s="209"/>
      <c r="M13" s="209"/>
      <c r="N13" s="209"/>
      <c r="O13" s="226"/>
      <c r="P13" s="209"/>
      <c r="Q13" s="209"/>
      <c r="R13" s="209"/>
      <c r="S13" s="209"/>
      <c r="AA13" s="192">
        <v>440</v>
      </c>
      <c r="AB13" s="192">
        <v>2</v>
      </c>
      <c r="AC13" s="192">
        <v>66</v>
      </c>
      <c r="AD13" s="193">
        <v>75</v>
      </c>
      <c r="AE13" s="192">
        <v>120</v>
      </c>
      <c r="AF13" s="192">
        <v>150</v>
      </c>
      <c r="AG13" s="192">
        <v>0</v>
      </c>
      <c r="AH13" s="194" t="s">
        <v>37</v>
      </c>
      <c r="AI13" s="194" t="s">
        <v>68</v>
      </c>
      <c r="AJ13" s="192">
        <v>3.3330000000000002</v>
      </c>
      <c r="AK13" s="192">
        <v>-100</v>
      </c>
      <c r="AL13" s="195">
        <f t="shared" si="0"/>
        <v>0</v>
      </c>
      <c r="AM13" s="196">
        <f t="shared" si="1"/>
        <v>0</v>
      </c>
      <c r="AQ13" s="197"/>
    </row>
    <row r="14" spans="1:47" ht="13.5" thickBot="1" x14ac:dyDescent="0.25">
      <c r="B14" s="22" t="s">
        <v>56</v>
      </c>
      <c r="C14" s="23" t="s">
        <v>20</v>
      </c>
      <c r="D14" s="23" t="s">
        <v>20</v>
      </c>
      <c r="E14" s="24" t="s">
        <v>36</v>
      </c>
      <c r="F14" s="353" t="s">
        <v>337</v>
      </c>
      <c r="G14" s="209"/>
      <c r="H14" s="209"/>
      <c r="I14" s="209"/>
      <c r="J14" s="209"/>
      <c r="K14" s="209"/>
      <c r="L14" s="209"/>
      <c r="M14" s="209"/>
      <c r="N14" s="209"/>
      <c r="O14" s="226"/>
      <c r="P14" s="209"/>
      <c r="Q14" s="209"/>
      <c r="R14" s="209"/>
      <c r="S14" s="209"/>
      <c r="AA14" s="192">
        <v>441</v>
      </c>
      <c r="AB14" s="192">
        <v>2</v>
      </c>
      <c r="AC14" s="192">
        <v>75</v>
      </c>
      <c r="AD14" s="193">
        <v>114</v>
      </c>
      <c r="AE14" s="192">
        <v>150</v>
      </c>
      <c r="AF14" s="192">
        <v>400</v>
      </c>
      <c r="AG14" s="192">
        <v>0</v>
      </c>
      <c r="AH14" s="194" t="s">
        <v>37</v>
      </c>
      <c r="AI14" s="194" t="s">
        <v>68</v>
      </c>
      <c r="AJ14" s="192">
        <v>6.41</v>
      </c>
      <c r="AK14" s="192">
        <v>-330.77</v>
      </c>
      <c r="AL14" s="195">
        <f t="shared" si="0"/>
        <v>0</v>
      </c>
      <c r="AM14" s="196">
        <f t="shared" si="1"/>
        <v>0</v>
      </c>
      <c r="AQ14" s="197"/>
      <c r="AR14" s="187"/>
      <c r="AS14" s="3"/>
      <c r="AT14" s="3"/>
      <c r="AU14" s="30"/>
    </row>
    <row r="15" spans="1:47" x14ac:dyDescent="0.2">
      <c r="B15" s="31" t="s">
        <v>39</v>
      </c>
      <c r="C15" s="362">
        <f>ROUND(AM2,0)</f>
        <v>0</v>
      </c>
      <c r="D15" s="32">
        <f>ROUND((SUM(AP15:AP33)/2-SUM(AN15:AN33))*2*SUM(AQ15:AQ33)+SUM(AN15:AN33),0)</f>
        <v>0</v>
      </c>
      <c r="E15" s="33">
        <f t="shared" ref="E15:E21" si="2">D15-$E$10</f>
        <v>0</v>
      </c>
      <c r="F15" s="353" t="s">
        <v>302</v>
      </c>
      <c r="G15" s="209"/>
      <c r="H15" s="209"/>
      <c r="I15" s="209"/>
      <c r="J15" s="209"/>
      <c r="K15" s="209"/>
      <c r="L15" s="209"/>
      <c r="M15" s="209"/>
      <c r="N15" s="209"/>
      <c r="O15" s="226"/>
      <c r="P15" s="209"/>
      <c r="Q15" s="209"/>
      <c r="R15" s="209"/>
      <c r="S15" s="209"/>
      <c r="AC15" s="195">
        <v>22</v>
      </c>
      <c r="AD15" s="198">
        <v>31</v>
      </c>
      <c r="AE15" s="195">
        <v>50</v>
      </c>
      <c r="AF15" s="195">
        <v>100</v>
      </c>
      <c r="AG15" s="195">
        <v>25</v>
      </c>
      <c r="AH15" s="195" t="s">
        <v>39</v>
      </c>
      <c r="AI15" s="198"/>
      <c r="AJ15" s="195">
        <v>5.5555555555555554</v>
      </c>
      <c r="AK15" s="195">
        <v>-72.222222222222229</v>
      </c>
      <c r="AL15" s="191">
        <f>IF(AND(AG15-$D$10&lt;12.5,$D$10-AG15&lt;=12.5),1,0)</f>
        <v>0</v>
      </c>
      <c r="AM15" s="195">
        <f>IF(AND($C$10&gt;AE15,$C$10&lt;=AF15),1,0)</f>
        <v>0</v>
      </c>
      <c r="AN15" s="196">
        <f>($C$10-AK15)/AJ15*AM15*AL15</f>
        <v>0</v>
      </c>
      <c r="AO15" s="191">
        <f>IF(AND(AG15-$D$10&lt;25,$D$10-AG15&lt;=25),1,0)</f>
        <v>0</v>
      </c>
      <c r="AP15" s="196">
        <f>($C$10-AK15)/AJ15*AM15*AO15</f>
        <v>0</v>
      </c>
      <c r="AQ15" s="197">
        <f>IF(AND(AG15-$D$10&lt;25,$D$10-AG15&lt;=25),IF($D$10-AG15&lt;=25,ABS(($D$10-AG15)/25*AL15*AM15),0),0)</f>
        <v>0</v>
      </c>
      <c r="AS15" s="3"/>
      <c r="AT15" s="3"/>
      <c r="AU15" s="30"/>
    </row>
    <row r="16" spans="1:47" x14ac:dyDescent="0.2">
      <c r="B16" s="34" t="s">
        <v>41</v>
      </c>
      <c r="C16" s="9">
        <f>ROUND(AM3,0)</f>
        <v>0</v>
      </c>
      <c r="D16" s="9">
        <f>ROUND((SUM(AP34:AP53)/2-SUM(AN34:AN53))*2*SUM(AQ34:AQ53)+SUM(AN34:AN53),0)</f>
        <v>0</v>
      </c>
      <c r="E16" s="35">
        <f t="shared" si="2"/>
        <v>0</v>
      </c>
      <c r="F16" s="353" t="s">
        <v>303</v>
      </c>
      <c r="G16" s="209"/>
      <c r="H16" s="209"/>
      <c r="I16" s="209"/>
      <c r="J16" s="209"/>
      <c r="K16" s="209"/>
      <c r="L16" s="209"/>
      <c r="M16" s="209"/>
      <c r="N16" s="209"/>
      <c r="O16" s="226"/>
      <c r="P16" s="209"/>
      <c r="Q16" s="209"/>
      <c r="R16" s="209"/>
      <c r="S16" s="209"/>
      <c r="AC16" s="195">
        <v>31</v>
      </c>
      <c r="AD16" s="198">
        <v>39</v>
      </c>
      <c r="AE16" s="195">
        <v>100</v>
      </c>
      <c r="AF16" s="195">
        <v>160</v>
      </c>
      <c r="AG16" s="195">
        <v>25</v>
      </c>
      <c r="AH16" s="195" t="s">
        <v>39</v>
      </c>
      <c r="AI16" s="198"/>
      <c r="AJ16" s="195">
        <v>7.5</v>
      </c>
      <c r="AK16" s="195">
        <v>-132.5</v>
      </c>
      <c r="AL16" s="191">
        <f>IF(AND(AG16-$D$10&lt;12.5,$D$10-AG16&lt;=12.5),1,0)</f>
        <v>0</v>
      </c>
      <c r="AM16" s="195">
        <f>IF(AND($C$10&gt;AE16,$C$10&lt;=AF16),1,0)</f>
        <v>0</v>
      </c>
      <c r="AN16" s="196">
        <f>($C$10-AK16)/AJ16*AM16*AL16</f>
        <v>0</v>
      </c>
      <c r="AO16" s="191">
        <f>IF(AND(AG16-$D$10&lt;25,$D$10-AG16&lt;=25),1,0)</f>
        <v>0</v>
      </c>
      <c r="AP16" s="196">
        <f>($C$10-AK16)/AJ16*AM16*AO16</f>
        <v>0</v>
      </c>
      <c r="AQ16" s="197">
        <f>IF(AND(AG16-$D$10&lt;25,$D$10-AG16&lt;=25),IF($D$10-AG16&lt;=25,ABS(($D$10-AG16)/25*AL16*AM16),0),0)</f>
        <v>0</v>
      </c>
      <c r="AS16" s="3"/>
      <c r="AT16" s="3"/>
      <c r="AU16" s="30"/>
    </row>
    <row r="17" spans="1:47" x14ac:dyDescent="0.2">
      <c r="B17" s="34" t="s">
        <v>43</v>
      </c>
      <c r="C17" s="9">
        <f>ROUND(AM4,0)</f>
        <v>0</v>
      </c>
      <c r="D17" s="9">
        <f>ROUND((SUM(AP54:AP80)/2-SUM(AN54:AN80))*2*SUM(AQ54:AQ80)+SUM(AN54:AN80),0)</f>
        <v>0</v>
      </c>
      <c r="E17" s="35">
        <f t="shared" si="2"/>
        <v>0</v>
      </c>
      <c r="F17" s="353" t="s">
        <v>326</v>
      </c>
      <c r="G17" s="209"/>
      <c r="H17" s="209"/>
      <c r="I17" s="209"/>
      <c r="J17" s="209"/>
      <c r="K17" s="209"/>
      <c r="L17" s="209"/>
      <c r="M17" s="209"/>
      <c r="N17" s="209"/>
      <c r="O17" s="226"/>
      <c r="P17" s="209"/>
      <c r="Q17" s="209"/>
      <c r="R17" s="209"/>
      <c r="S17" s="209"/>
      <c r="AC17" s="195">
        <v>39</v>
      </c>
      <c r="AD17" s="198">
        <v>52</v>
      </c>
      <c r="AE17" s="195">
        <v>160</v>
      </c>
      <c r="AF17" s="195">
        <v>260</v>
      </c>
      <c r="AG17" s="195">
        <v>25</v>
      </c>
      <c r="AH17" s="195" t="s">
        <v>39</v>
      </c>
      <c r="AI17" s="198"/>
      <c r="AJ17" s="195">
        <v>7.6923076923076925</v>
      </c>
      <c r="AK17" s="195">
        <v>-140</v>
      </c>
      <c r="AL17" s="191">
        <f>IF(AND(AG17-$D$10&lt;12.5,$D$10-AG17&lt;=12.5),1,0)</f>
        <v>0</v>
      </c>
      <c r="AM17" s="195">
        <f>IF(AND($C$10&gt;AE17,$C$10&lt;=AF17),1,0)</f>
        <v>0</v>
      </c>
      <c r="AN17" s="196">
        <f>($C$10-AK17)/AJ17*AM17*AL17</f>
        <v>0</v>
      </c>
      <c r="AO17" s="191">
        <f>IF(AND(AG17-$D$10&lt;25,$D$10-AG17&lt;=25),1,0)</f>
        <v>0</v>
      </c>
      <c r="AP17" s="196">
        <f>($C$10-AK17)/AJ17*AM17*AO17</f>
        <v>0</v>
      </c>
      <c r="AQ17" s="197">
        <f>IF(AND(AG17-$D$10&lt;25,$D$10-AG17&lt;=25),IF($D$10-AG17&lt;=25,ABS(($D$10-AG17)/25*AL17*AM17),0),0)</f>
        <v>0</v>
      </c>
      <c r="AS17" s="3"/>
      <c r="AT17" s="3"/>
      <c r="AU17" s="30"/>
    </row>
    <row r="18" spans="1:47" x14ac:dyDescent="0.2">
      <c r="B18" s="34" t="s">
        <v>45</v>
      </c>
      <c r="C18" s="7">
        <f>ROUND(AM5,0)</f>
        <v>0</v>
      </c>
      <c r="D18" s="9">
        <f>ROUND((SUM(AP81:AP109)/2-SUM(AN81:AN109))*2*SUM(AQ81:AQ109)+SUM(AN81:AN109),0)</f>
        <v>0</v>
      </c>
      <c r="E18" s="35">
        <f t="shared" si="2"/>
        <v>0</v>
      </c>
      <c r="F18" s="353" t="s">
        <v>304</v>
      </c>
      <c r="G18" s="209"/>
      <c r="H18" s="209"/>
      <c r="I18" s="209"/>
      <c r="J18" s="209"/>
      <c r="K18" s="209"/>
      <c r="L18" s="209"/>
      <c r="M18" s="209"/>
      <c r="N18" s="209"/>
      <c r="O18" s="226"/>
      <c r="P18" s="209"/>
      <c r="Q18" s="209"/>
      <c r="R18" s="209"/>
      <c r="S18" s="209"/>
      <c r="AC18" s="195">
        <v>52</v>
      </c>
      <c r="AD18" s="198">
        <v>60.5</v>
      </c>
      <c r="AE18" s="195">
        <v>260</v>
      </c>
      <c r="AF18" s="195">
        <v>350</v>
      </c>
      <c r="AG18" s="195">
        <v>25</v>
      </c>
      <c r="AH18" s="195" t="s">
        <v>39</v>
      </c>
      <c r="AI18" s="198"/>
      <c r="AJ18" s="195">
        <v>10.588235294117647</v>
      </c>
      <c r="AK18" s="195">
        <v>-290.58823529411768</v>
      </c>
      <c r="AL18" s="191">
        <f>IF(AND(AG18-$D$10&lt;12.5,$D$10-AG18&lt;=12.5),1,0)</f>
        <v>0</v>
      </c>
      <c r="AM18" s="195">
        <f>IF(AND($C$10&gt;AE18,$C$10&lt;=AF18),1,0)</f>
        <v>0</v>
      </c>
      <c r="AN18" s="196">
        <f>($C$10-AK18)/AJ18*AM18*AL18</f>
        <v>0</v>
      </c>
      <c r="AO18" s="191">
        <f>IF(AND(AG18-$D$10&lt;25,$D$10-AG18&lt;=25),1,0)</f>
        <v>0</v>
      </c>
      <c r="AP18" s="196">
        <f>($C$10-AK18)/AJ18*AM18*AO18</f>
        <v>0</v>
      </c>
      <c r="AQ18" s="197">
        <f>IF(AND(AG18-$D$10&lt;25,$D$10-AG18&lt;=25),IF($D$10-AG18&lt;=25,ABS(($D$10-AG18)/25*AL18*AM18),0),0)</f>
        <v>0</v>
      </c>
      <c r="AS18" s="3"/>
      <c r="AT18" s="3"/>
      <c r="AU18" s="30"/>
    </row>
    <row r="19" spans="1:47" x14ac:dyDescent="0.2">
      <c r="B19" s="34" t="s">
        <v>47</v>
      </c>
      <c r="C19" s="9">
        <f>ROUND(SUM(AM6:AM8),0)</f>
        <v>0</v>
      </c>
      <c r="D19" s="9">
        <f>ROUND((SUM(AP110:AP145)/2-SUM(AN110:AN145))*2*SUM(AQ110:AQ145)+SUM(AN110:AN145),0)</f>
        <v>0</v>
      </c>
      <c r="E19" s="35">
        <f t="shared" si="2"/>
        <v>0</v>
      </c>
      <c r="F19" s="353" t="s">
        <v>338</v>
      </c>
      <c r="G19" s="209"/>
      <c r="H19" s="209"/>
      <c r="I19" s="209"/>
      <c r="J19" s="209"/>
      <c r="K19" s="209"/>
      <c r="L19" s="209"/>
      <c r="M19" s="209"/>
      <c r="N19" s="209"/>
      <c r="O19" s="226"/>
      <c r="P19" s="209"/>
      <c r="Q19" s="209"/>
      <c r="R19" s="209"/>
      <c r="S19" s="209"/>
      <c r="AC19" s="198">
        <v>60.5</v>
      </c>
      <c r="AD19" s="198">
        <v>64</v>
      </c>
      <c r="AE19" s="195">
        <v>350</v>
      </c>
      <c r="AF19" s="195">
        <v>400</v>
      </c>
      <c r="AG19" s="195">
        <v>25</v>
      </c>
      <c r="AH19" s="195" t="s">
        <v>39</v>
      </c>
      <c r="AI19" s="198"/>
      <c r="AJ19" s="195">
        <v>14.285714285714286</v>
      </c>
      <c r="AK19" s="195">
        <v>-514.28571428571433</v>
      </c>
      <c r="AL19" s="191">
        <f>IF(AND(AG19-$D$10&lt;12.5,$D$10-AG19&lt;=12.5),1,0)</f>
        <v>0</v>
      </c>
      <c r="AM19" s="195">
        <f>IF(AND($C$10&gt;AE19,$C$10&lt;=AF19),1,0)</f>
        <v>0</v>
      </c>
      <c r="AN19" s="196">
        <f>($C$10-AK19)/AJ19*AM19*AL19</f>
        <v>0</v>
      </c>
      <c r="AO19" s="191">
        <f>IF(AND(AG19-$D$10&lt;25,$D$10-AG19&lt;=25),1,0)</f>
        <v>0</v>
      </c>
      <c r="AP19" s="196">
        <f>($C$10-AK19)/AJ19*AM19*AO19</f>
        <v>0</v>
      </c>
      <c r="AQ19" s="197">
        <f>IF(AND(AG19-$D$10&lt;25,$D$10-AG19&lt;=25),IF($D$10-AG19&lt;=25,ABS(($D$10-AG19)/25*AL19*AM19),0),0)</f>
        <v>0</v>
      </c>
    </row>
    <row r="20" spans="1:47" x14ac:dyDescent="0.2">
      <c r="B20" s="34" t="s">
        <v>49</v>
      </c>
      <c r="C20" s="9">
        <f>ROUND(SUM(AM9:AM11),0)</f>
        <v>0</v>
      </c>
      <c r="D20" s="9">
        <f>ROUND((SUM(AP146:AP184)/2-SUM(AN146:AN184))*2*SUM(AQ146:AQ184)+SUM(AN146:AN184),0)</f>
        <v>0</v>
      </c>
      <c r="E20" s="35">
        <f t="shared" si="2"/>
        <v>0</v>
      </c>
      <c r="F20" s="353" t="s">
        <v>331</v>
      </c>
      <c r="G20" s="209"/>
      <c r="H20" s="209"/>
      <c r="I20" s="209"/>
      <c r="J20" s="209"/>
      <c r="K20" s="209"/>
      <c r="L20" s="209"/>
      <c r="M20" s="209"/>
      <c r="N20" s="209"/>
      <c r="O20" s="226"/>
      <c r="P20" s="209"/>
      <c r="Q20" s="209"/>
      <c r="R20" s="209"/>
      <c r="S20" s="209"/>
      <c r="AA20" s="192">
        <v>442</v>
      </c>
      <c r="AB20" s="192">
        <v>2</v>
      </c>
      <c r="AC20" s="192">
        <v>11</v>
      </c>
      <c r="AD20" s="193">
        <v>24</v>
      </c>
      <c r="AE20" s="192">
        <v>50</v>
      </c>
      <c r="AF20" s="192">
        <v>120</v>
      </c>
      <c r="AG20" s="192">
        <v>50</v>
      </c>
      <c r="AH20" s="194" t="s">
        <v>39</v>
      </c>
      <c r="AI20" s="194" t="s">
        <v>64</v>
      </c>
      <c r="AJ20" s="192">
        <v>5.3849999999999998</v>
      </c>
      <c r="AK20" s="192">
        <v>-9.2309999999999999</v>
      </c>
      <c r="AL20" s="191">
        <f t="shared" ref="AL20:AL60" si="3">IF(AND(AG20-$D$10&lt;12.5,$D$10-AG20&lt;=12.5),1,0)</f>
        <v>0</v>
      </c>
      <c r="AM20" s="195">
        <f t="shared" ref="AM20:AM60" si="4">IF(AND($C$10&gt;AE20,$C$10&lt;=AF20),1,0)</f>
        <v>0</v>
      </c>
      <c r="AN20" s="196">
        <f t="shared" ref="AN20:AN60" si="5">($C$10-AK20)/AJ20*AM20*AL20</f>
        <v>0</v>
      </c>
      <c r="AO20" s="191">
        <f t="shared" ref="AO20:AO60" si="6">IF(AND(AG20-$D$10&lt;25,$D$10-AG20&lt;=25),1,0)</f>
        <v>0</v>
      </c>
      <c r="AP20" s="196">
        <f t="shared" ref="AP20:AP60" si="7">($C$10-AK20)/AJ20*AM20*AO20</f>
        <v>0</v>
      </c>
      <c r="AQ20" s="197">
        <f t="shared" ref="AQ20:AQ60" si="8">IF(AND(AG20-$D$10&lt;25,$D$10-AG20&lt;=25),IF($D$10-AG20&lt;=25,ABS(($D$10-AG20)/25*AL20*AM20),0),0)</f>
        <v>0</v>
      </c>
      <c r="AR20" s="187"/>
    </row>
    <row r="21" spans="1:47" ht="13.5" thickBot="1" x14ac:dyDescent="0.25">
      <c r="B21" s="36" t="s">
        <v>37</v>
      </c>
      <c r="C21" s="37">
        <f>ROUND(SUM(AM12:AM14),0)</f>
        <v>0</v>
      </c>
      <c r="D21" s="37">
        <f>ROUND((SUM(AP185:AP220)/2-SUM(AN185:AN220))*2*SUM(AQ185:AQ220)+SUM(AN185:AN220),0)</f>
        <v>0</v>
      </c>
      <c r="E21" s="38">
        <f t="shared" si="2"/>
        <v>0</v>
      </c>
      <c r="F21" s="353" t="s">
        <v>339</v>
      </c>
      <c r="G21" s="209"/>
      <c r="H21" s="209"/>
      <c r="I21" s="209"/>
      <c r="J21" s="209"/>
      <c r="K21" s="209"/>
      <c r="L21" s="209"/>
      <c r="M21" s="209"/>
      <c r="N21" s="209"/>
      <c r="O21" s="226"/>
      <c r="P21" s="209"/>
      <c r="Q21" s="209"/>
      <c r="R21" s="209"/>
      <c r="S21" s="209"/>
      <c r="AA21" s="192">
        <v>443</v>
      </c>
      <c r="AB21" s="192">
        <v>2</v>
      </c>
      <c r="AC21" s="192">
        <v>24</v>
      </c>
      <c r="AD21" s="193">
        <v>31</v>
      </c>
      <c r="AE21" s="192">
        <v>120</v>
      </c>
      <c r="AF21" s="192">
        <v>160</v>
      </c>
      <c r="AG21" s="192">
        <v>50</v>
      </c>
      <c r="AH21" s="194" t="s">
        <v>39</v>
      </c>
      <c r="AI21" s="194" t="s">
        <v>64</v>
      </c>
      <c r="AJ21" s="192">
        <v>5.7140000000000004</v>
      </c>
      <c r="AK21" s="192">
        <v>-17.143000000000001</v>
      </c>
      <c r="AL21" s="191">
        <f t="shared" si="3"/>
        <v>0</v>
      </c>
      <c r="AM21" s="195">
        <f t="shared" si="4"/>
        <v>0</v>
      </c>
      <c r="AN21" s="196">
        <f t="shared" si="5"/>
        <v>0</v>
      </c>
      <c r="AO21" s="191">
        <f t="shared" si="6"/>
        <v>0</v>
      </c>
      <c r="AP21" s="196">
        <f t="shared" si="7"/>
        <v>0</v>
      </c>
      <c r="AQ21" s="197">
        <f t="shared" si="8"/>
        <v>0</v>
      </c>
      <c r="AR21" s="187"/>
    </row>
    <row r="22" spans="1:47" x14ac:dyDescent="0.2">
      <c r="A22" s="352" t="s">
        <v>294</v>
      </c>
      <c r="F22" s="353" t="s">
        <v>340</v>
      </c>
      <c r="G22" s="209"/>
      <c r="H22" s="209"/>
      <c r="I22" s="209"/>
      <c r="J22" s="209"/>
      <c r="K22" s="209"/>
      <c r="L22" s="209"/>
      <c r="M22" s="209"/>
      <c r="N22" s="209"/>
      <c r="O22" s="226"/>
      <c r="P22" s="209"/>
      <c r="Q22" s="209"/>
      <c r="R22" s="209"/>
      <c r="S22" s="209"/>
      <c r="AA22" s="192">
        <v>444</v>
      </c>
      <c r="AB22" s="192">
        <v>2</v>
      </c>
      <c r="AC22" s="192">
        <v>31</v>
      </c>
      <c r="AD22" s="193">
        <v>52</v>
      </c>
      <c r="AE22" s="192">
        <v>160</v>
      </c>
      <c r="AF22" s="192">
        <v>320</v>
      </c>
      <c r="AG22" s="192">
        <v>50</v>
      </c>
      <c r="AH22" s="194" t="s">
        <v>39</v>
      </c>
      <c r="AI22" s="194" t="s">
        <v>64</v>
      </c>
      <c r="AJ22" s="192">
        <v>7.6189999999999998</v>
      </c>
      <c r="AK22" s="192">
        <v>-76.19</v>
      </c>
      <c r="AL22" s="191">
        <f t="shared" si="3"/>
        <v>0</v>
      </c>
      <c r="AM22" s="195">
        <f t="shared" si="4"/>
        <v>0</v>
      </c>
      <c r="AN22" s="196">
        <f t="shared" si="5"/>
        <v>0</v>
      </c>
      <c r="AO22" s="191">
        <f t="shared" si="6"/>
        <v>0</v>
      </c>
      <c r="AP22" s="196">
        <f t="shared" si="7"/>
        <v>0</v>
      </c>
      <c r="AQ22" s="197">
        <f t="shared" si="8"/>
        <v>0</v>
      </c>
      <c r="AR22" s="187"/>
    </row>
    <row r="23" spans="1:47" x14ac:dyDescent="0.2">
      <c r="A23" s="17" t="s">
        <v>308</v>
      </c>
      <c r="G23" s="209"/>
      <c r="H23" s="209"/>
      <c r="I23" s="209"/>
      <c r="J23" s="209"/>
      <c r="K23" s="209"/>
      <c r="L23" s="209"/>
      <c r="M23" s="209"/>
      <c r="N23" s="209"/>
      <c r="O23" s="226"/>
      <c r="P23" s="209"/>
      <c r="Q23" s="209"/>
      <c r="R23" s="209"/>
      <c r="S23" s="209"/>
      <c r="AA23" s="192">
        <v>445</v>
      </c>
      <c r="AB23" s="192">
        <v>2</v>
      </c>
      <c r="AC23" s="192">
        <v>52</v>
      </c>
      <c r="AD23" s="193">
        <v>59</v>
      </c>
      <c r="AE23" s="192">
        <v>320</v>
      </c>
      <c r="AF23" s="192">
        <v>400</v>
      </c>
      <c r="AG23" s="192">
        <v>50</v>
      </c>
      <c r="AH23" s="194" t="s">
        <v>39</v>
      </c>
      <c r="AI23" s="194" t="s">
        <v>64</v>
      </c>
      <c r="AJ23" s="192">
        <v>11.429</v>
      </c>
      <c r="AK23" s="192">
        <v>-274.286</v>
      </c>
      <c r="AL23" s="191">
        <f t="shared" si="3"/>
        <v>0</v>
      </c>
      <c r="AM23" s="195">
        <f t="shared" si="4"/>
        <v>0</v>
      </c>
      <c r="AN23" s="196">
        <f t="shared" si="5"/>
        <v>0</v>
      </c>
      <c r="AO23" s="191">
        <f t="shared" si="6"/>
        <v>0</v>
      </c>
      <c r="AP23" s="196">
        <f t="shared" si="7"/>
        <v>0</v>
      </c>
      <c r="AQ23" s="197">
        <f t="shared" si="8"/>
        <v>0</v>
      </c>
      <c r="AR23" s="187"/>
    </row>
    <row r="24" spans="1:47" x14ac:dyDescent="0.2">
      <c r="A24" s="155" t="s">
        <v>323</v>
      </c>
      <c r="G24" s="209"/>
      <c r="H24" s="209"/>
      <c r="I24" s="209"/>
      <c r="J24" s="209"/>
      <c r="K24" s="209"/>
      <c r="L24" s="209"/>
      <c r="M24" s="209"/>
      <c r="N24" s="209"/>
      <c r="O24" s="226"/>
      <c r="P24" s="209"/>
      <c r="Q24" s="209"/>
      <c r="R24" s="209"/>
      <c r="S24" s="209"/>
      <c r="AA24" s="192">
        <v>501</v>
      </c>
      <c r="AB24" s="192">
        <v>2</v>
      </c>
      <c r="AC24" s="192">
        <v>10</v>
      </c>
      <c r="AD24" s="193">
        <v>20</v>
      </c>
      <c r="AE24" s="192">
        <v>91</v>
      </c>
      <c r="AF24" s="192">
        <v>140</v>
      </c>
      <c r="AG24" s="192">
        <v>75</v>
      </c>
      <c r="AH24" s="194" t="s">
        <v>39</v>
      </c>
      <c r="AI24" s="194" t="s">
        <v>64</v>
      </c>
      <c r="AJ24" s="192">
        <v>4.9000000000000004</v>
      </c>
      <c r="AK24" s="192">
        <v>42</v>
      </c>
      <c r="AL24" s="191">
        <f t="shared" si="3"/>
        <v>0</v>
      </c>
      <c r="AM24" s="195">
        <f t="shared" si="4"/>
        <v>0</v>
      </c>
      <c r="AN24" s="196">
        <f t="shared" si="5"/>
        <v>0</v>
      </c>
      <c r="AO24" s="191">
        <f t="shared" si="6"/>
        <v>0</v>
      </c>
      <c r="AP24" s="196">
        <f t="shared" si="7"/>
        <v>0</v>
      </c>
      <c r="AQ24" s="197">
        <f t="shared" si="8"/>
        <v>0</v>
      </c>
    </row>
    <row r="25" spans="1:47" x14ac:dyDescent="0.2">
      <c r="A25" s="155" t="s">
        <v>295</v>
      </c>
      <c r="G25" s="209"/>
      <c r="H25" s="209"/>
      <c r="I25" s="209"/>
      <c r="J25" s="209"/>
      <c r="K25" s="209"/>
      <c r="L25" s="209"/>
      <c r="M25" s="209"/>
      <c r="N25" s="209"/>
      <c r="O25" s="226"/>
      <c r="P25" s="209"/>
      <c r="Q25" s="209"/>
      <c r="R25" s="209"/>
      <c r="S25" s="209"/>
      <c r="AA25" s="192">
        <v>502</v>
      </c>
      <c r="AB25" s="192">
        <v>2</v>
      </c>
      <c r="AC25" s="192">
        <v>20</v>
      </c>
      <c r="AD25" s="193">
        <v>30</v>
      </c>
      <c r="AE25" s="192">
        <v>140</v>
      </c>
      <c r="AF25" s="192">
        <v>210</v>
      </c>
      <c r="AG25" s="192">
        <v>75</v>
      </c>
      <c r="AH25" s="194" t="s">
        <v>39</v>
      </c>
      <c r="AI25" s="194" t="s">
        <v>64</v>
      </c>
      <c r="AJ25" s="192">
        <v>7</v>
      </c>
      <c r="AK25" s="192">
        <v>0</v>
      </c>
      <c r="AL25" s="191">
        <f t="shared" si="3"/>
        <v>0</v>
      </c>
      <c r="AM25" s="195">
        <f t="shared" si="4"/>
        <v>0</v>
      </c>
      <c r="AN25" s="196">
        <f t="shared" si="5"/>
        <v>0</v>
      </c>
      <c r="AO25" s="191">
        <f t="shared" si="6"/>
        <v>0</v>
      </c>
      <c r="AP25" s="196">
        <f t="shared" si="7"/>
        <v>0</v>
      </c>
      <c r="AQ25" s="197">
        <f t="shared" si="8"/>
        <v>0</v>
      </c>
    </row>
    <row r="26" spans="1:47" x14ac:dyDescent="0.2">
      <c r="A26" s="155"/>
      <c r="E26" s="28"/>
      <c r="G26" s="209"/>
      <c r="H26" s="209"/>
      <c r="I26" s="209"/>
      <c r="J26" s="209"/>
      <c r="K26" s="209"/>
      <c r="L26" s="209"/>
      <c r="M26" s="209"/>
      <c r="N26" s="209"/>
      <c r="O26" s="226"/>
      <c r="P26" s="209"/>
      <c r="Q26" s="209"/>
      <c r="R26" s="209"/>
      <c r="S26" s="209"/>
      <c r="AA26" s="192">
        <v>503</v>
      </c>
      <c r="AB26" s="192">
        <v>2</v>
      </c>
      <c r="AC26" s="192">
        <v>30</v>
      </c>
      <c r="AD26" s="193">
        <v>41</v>
      </c>
      <c r="AE26" s="192">
        <v>210</v>
      </c>
      <c r="AF26" s="192">
        <v>300</v>
      </c>
      <c r="AG26" s="192">
        <v>75</v>
      </c>
      <c r="AH26" s="194" t="s">
        <v>39</v>
      </c>
      <c r="AI26" s="194" t="s">
        <v>64</v>
      </c>
      <c r="AJ26" s="192">
        <v>8.1809999999999992</v>
      </c>
      <c r="AK26" s="192">
        <v>-35.454000000000001</v>
      </c>
      <c r="AL26" s="191">
        <f t="shared" si="3"/>
        <v>0</v>
      </c>
      <c r="AM26" s="195">
        <f t="shared" si="4"/>
        <v>0</v>
      </c>
      <c r="AN26" s="196">
        <f t="shared" si="5"/>
        <v>0</v>
      </c>
      <c r="AO26" s="191">
        <f t="shared" si="6"/>
        <v>0</v>
      </c>
      <c r="AP26" s="196">
        <f t="shared" si="7"/>
        <v>0</v>
      </c>
      <c r="AQ26" s="197">
        <f t="shared" si="8"/>
        <v>0</v>
      </c>
    </row>
    <row r="27" spans="1:47" x14ac:dyDescent="0.2">
      <c r="A27" s="17" t="s">
        <v>349</v>
      </c>
      <c r="G27" s="209"/>
      <c r="H27" s="209"/>
      <c r="I27" s="209"/>
      <c r="J27" s="209"/>
      <c r="K27" s="209"/>
      <c r="L27" s="209"/>
      <c r="M27" s="209"/>
      <c r="N27" s="209"/>
      <c r="O27" s="226"/>
      <c r="P27" s="209"/>
      <c r="Q27" s="209"/>
      <c r="R27" s="209"/>
      <c r="S27" s="209"/>
      <c r="AA27" s="192">
        <v>504</v>
      </c>
      <c r="AB27" s="192">
        <v>2</v>
      </c>
      <c r="AC27" s="192">
        <v>41</v>
      </c>
      <c r="AD27" s="193">
        <v>51</v>
      </c>
      <c r="AE27" s="192">
        <v>300</v>
      </c>
      <c r="AF27" s="192">
        <v>400</v>
      </c>
      <c r="AG27" s="192">
        <v>75</v>
      </c>
      <c r="AH27" s="194" t="s">
        <v>39</v>
      </c>
      <c r="AI27" s="194" t="s">
        <v>64</v>
      </c>
      <c r="AJ27" s="192">
        <v>10</v>
      </c>
      <c r="AK27" s="192">
        <v>-110</v>
      </c>
      <c r="AL27" s="191">
        <f t="shared" si="3"/>
        <v>0</v>
      </c>
      <c r="AM27" s="195">
        <f t="shared" si="4"/>
        <v>0</v>
      </c>
      <c r="AN27" s="196">
        <f t="shared" si="5"/>
        <v>0</v>
      </c>
      <c r="AO27" s="191">
        <f t="shared" si="6"/>
        <v>0</v>
      </c>
      <c r="AP27" s="196">
        <f t="shared" si="7"/>
        <v>0</v>
      </c>
      <c r="AQ27" s="197">
        <f t="shared" si="8"/>
        <v>0</v>
      </c>
    </row>
    <row r="28" spans="1:47" x14ac:dyDescent="0.2">
      <c r="A28" s="155" t="s">
        <v>351</v>
      </c>
      <c r="G28" s="209"/>
      <c r="H28" s="209"/>
      <c r="I28" s="209"/>
      <c r="J28" s="209"/>
      <c r="K28" s="209"/>
      <c r="L28" s="209"/>
      <c r="M28" s="209"/>
      <c r="N28" s="209"/>
      <c r="O28" s="226"/>
      <c r="P28" s="209"/>
      <c r="Q28" s="209"/>
      <c r="R28" s="209"/>
      <c r="S28" s="209"/>
      <c r="AA28" s="192">
        <v>470</v>
      </c>
      <c r="AB28" s="192">
        <v>2</v>
      </c>
      <c r="AC28" s="192">
        <v>10</v>
      </c>
      <c r="AD28" s="193">
        <v>20</v>
      </c>
      <c r="AE28" s="192">
        <v>114</v>
      </c>
      <c r="AF28" s="192">
        <v>178</v>
      </c>
      <c r="AG28" s="192">
        <v>100</v>
      </c>
      <c r="AH28" s="194" t="s">
        <v>39</v>
      </c>
      <c r="AI28" s="194" t="s">
        <v>64</v>
      </c>
      <c r="AJ28" s="192">
        <v>6.4</v>
      </c>
      <c r="AK28" s="192">
        <v>50</v>
      </c>
      <c r="AL28" s="191">
        <f t="shared" si="3"/>
        <v>0</v>
      </c>
      <c r="AM28" s="195">
        <f t="shared" si="4"/>
        <v>0</v>
      </c>
      <c r="AN28" s="196">
        <f t="shared" si="5"/>
        <v>0</v>
      </c>
      <c r="AO28" s="191">
        <f t="shared" si="6"/>
        <v>0</v>
      </c>
      <c r="AP28" s="196">
        <f t="shared" si="7"/>
        <v>0</v>
      </c>
      <c r="AQ28" s="197">
        <f t="shared" si="8"/>
        <v>0</v>
      </c>
    </row>
    <row r="29" spans="1:47" x14ac:dyDescent="0.2">
      <c r="A29" s="4" t="s">
        <v>350</v>
      </c>
      <c r="G29" s="209"/>
      <c r="H29" s="209"/>
      <c r="I29" s="209"/>
      <c r="J29" s="209"/>
      <c r="K29" s="209"/>
      <c r="L29" s="209"/>
      <c r="M29" s="209"/>
      <c r="N29" s="209"/>
      <c r="O29" s="226"/>
      <c r="P29" s="209"/>
      <c r="Q29" s="209"/>
      <c r="R29" s="209"/>
      <c r="S29" s="209"/>
      <c r="AA29" s="192">
        <v>471</v>
      </c>
      <c r="AB29" s="192">
        <v>2</v>
      </c>
      <c r="AC29" s="192">
        <v>20</v>
      </c>
      <c r="AD29" s="193">
        <v>30</v>
      </c>
      <c r="AE29" s="192">
        <v>178</v>
      </c>
      <c r="AF29" s="192">
        <v>266</v>
      </c>
      <c r="AG29" s="192">
        <v>100</v>
      </c>
      <c r="AH29" s="194" t="s">
        <v>39</v>
      </c>
      <c r="AI29" s="194" t="s">
        <v>64</v>
      </c>
      <c r="AJ29" s="192">
        <v>8.8000000000000007</v>
      </c>
      <c r="AK29" s="192">
        <v>2</v>
      </c>
      <c r="AL29" s="191">
        <f t="shared" si="3"/>
        <v>0</v>
      </c>
      <c r="AM29" s="195">
        <f t="shared" si="4"/>
        <v>0</v>
      </c>
      <c r="AN29" s="196">
        <f t="shared" si="5"/>
        <v>0</v>
      </c>
      <c r="AO29" s="191">
        <f t="shared" si="6"/>
        <v>0</v>
      </c>
      <c r="AP29" s="196">
        <f t="shared" si="7"/>
        <v>0</v>
      </c>
      <c r="AQ29" s="197">
        <f t="shared" si="8"/>
        <v>0</v>
      </c>
    </row>
    <row r="30" spans="1:47" ht="13.5" customHeight="1" x14ac:dyDescent="0.25">
      <c r="A30" s="364" t="s">
        <v>353</v>
      </c>
      <c r="C30" s="109"/>
      <c r="D30" s="224"/>
      <c r="E30" s="224"/>
      <c r="G30" s="209"/>
      <c r="H30" s="209"/>
      <c r="I30" s="209"/>
      <c r="J30" s="209"/>
      <c r="K30" s="209"/>
      <c r="L30" s="209"/>
      <c r="M30" s="209"/>
      <c r="N30" s="209"/>
      <c r="O30" s="226"/>
      <c r="P30" s="209"/>
      <c r="Q30" s="209"/>
      <c r="R30" s="209"/>
      <c r="S30" s="209"/>
      <c r="AA30" s="192">
        <v>472</v>
      </c>
      <c r="AB30" s="192">
        <v>2</v>
      </c>
      <c r="AC30" s="192">
        <v>30</v>
      </c>
      <c r="AD30" s="193">
        <v>41</v>
      </c>
      <c r="AE30" s="192">
        <v>266</v>
      </c>
      <c r="AF30" s="192">
        <v>400</v>
      </c>
      <c r="AG30" s="192">
        <v>100</v>
      </c>
      <c r="AH30" s="194" t="s">
        <v>39</v>
      </c>
      <c r="AI30" s="194" t="s">
        <v>64</v>
      </c>
      <c r="AJ30" s="192">
        <v>12.180999999999999</v>
      </c>
      <c r="AK30" s="192">
        <v>-99.453999999999994</v>
      </c>
      <c r="AL30" s="191">
        <f t="shared" si="3"/>
        <v>0</v>
      </c>
      <c r="AM30" s="195">
        <f t="shared" si="4"/>
        <v>0</v>
      </c>
      <c r="AN30" s="196">
        <f t="shared" si="5"/>
        <v>0</v>
      </c>
      <c r="AO30" s="191">
        <f t="shared" si="6"/>
        <v>0</v>
      </c>
      <c r="AP30" s="196">
        <f t="shared" si="7"/>
        <v>0</v>
      </c>
      <c r="AQ30" s="197">
        <f t="shared" si="8"/>
        <v>0</v>
      </c>
    </row>
    <row r="31" spans="1:47" x14ac:dyDescent="0.2">
      <c r="A31" s="359" t="s">
        <v>292</v>
      </c>
      <c r="G31" s="209"/>
      <c r="H31" s="209"/>
      <c r="I31" s="209"/>
      <c r="J31" s="209"/>
      <c r="K31" s="209"/>
      <c r="L31" s="209"/>
      <c r="M31" s="209"/>
      <c r="N31" s="209"/>
      <c r="O31" s="226"/>
      <c r="P31" s="209"/>
      <c r="Q31" s="209"/>
      <c r="R31" s="209"/>
      <c r="S31" s="209"/>
      <c r="AA31" s="192">
        <v>536</v>
      </c>
      <c r="AB31" s="192">
        <v>2</v>
      </c>
      <c r="AC31" s="192">
        <v>10</v>
      </c>
      <c r="AD31" s="193">
        <v>20</v>
      </c>
      <c r="AE31" s="192">
        <v>184</v>
      </c>
      <c r="AF31" s="192">
        <v>233</v>
      </c>
      <c r="AG31" s="192">
        <v>125</v>
      </c>
      <c r="AH31" s="194" t="s">
        <v>39</v>
      </c>
      <c r="AI31" s="194" t="s">
        <v>64</v>
      </c>
      <c r="AJ31" s="192">
        <v>4.9000000000000004</v>
      </c>
      <c r="AK31" s="192">
        <v>135</v>
      </c>
      <c r="AL31" s="191">
        <f t="shared" si="3"/>
        <v>0</v>
      </c>
      <c r="AM31" s="195">
        <f t="shared" si="4"/>
        <v>0</v>
      </c>
      <c r="AN31" s="196">
        <f t="shared" si="5"/>
        <v>0</v>
      </c>
      <c r="AO31" s="191">
        <f t="shared" si="6"/>
        <v>0</v>
      </c>
      <c r="AP31" s="196">
        <f t="shared" si="7"/>
        <v>0</v>
      </c>
      <c r="AQ31" s="197">
        <f t="shared" si="8"/>
        <v>0</v>
      </c>
    </row>
    <row r="32" spans="1:47" x14ac:dyDescent="0.2">
      <c r="A32" s="17"/>
      <c r="G32" s="209"/>
      <c r="H32" s="209"/>
      <c r="I32" s="209"/>
      <c r="J32" s="209"/>
      <c r="K32" s="209"/>
      <c r="L32" s="209"/>
      <c r="M32" s="209"/>
      <c r="N32" s="209"/>
      <c r="O32" s="226"/>
      <c r="P32" s="209"/>
      <c r="Q32" s="209"/>
      <c r="R32" s="209"/>
      <c r="S32" s="209"/>
      <c r="AA32" s="192">
        <v>537</v>
      </c>
      <c r="AB32" s="192">
        <v>2</v>
      </c>
      <c r="AC32" s="192">
        <v>20</v>
      </c>
      <c r="AD32" s="193">
        <v>30</v>
      </c>
      <c r="AE32" s="192">
        <v>233</v>
      </c>
      <c r="AF32" s="192">
        <v>300</v>
      </c>
      <c r="AG32" s="192">
        <v>125</v>
      </c>
      <c r="AH32" s="194" t="s">
        <v>39</v>
      </c>
      <c r="AI32" s="194" t="s">
        <v>64</v>
      </c>
      <c r="AJ32" s="192">
        <v>6.7</v>
      </c>
      <c r="AK32" s="192">
        <v>99</v>
      </c>
      <c r="AL32" s="191">
        <f t="shared" si="3"/>
        <v>0</v>
      </c>
      <c r="AM32" s="195">
        <f t="shared" si="4"/>
        <v>0</v>
      </c>
      <c r="AN32" s="196">
        <f t="shared" si="5"/>
        <v>0</v>
      </c>
      <c r="AO32" s="191">
        <f t="shared" si="6"/>
        <v>0</v>
      </c>
      <c r="AP32" s="196">
        <f t="shared" si="7"/>
        <v>0</v>
      </c>
      <c r="AQ32" s="197">
        <f t="shared" si="8"/>
        <v>0</v>
      </c>
    </row>
    <row r="33" spans="1:43" x14ac:dyDescent="0.2">
      <c r="A33" s="155"/>
      <c r="G33" s="209"/>
      <c r="H33" s="209"/>
      <c r="I33" s="209"/>
      <c r="J33" s="209"/>
      <c r="K33" s="209"/>
      <c r="L33" s="209"/>
      <c r="M33" s="209"/>
      <c r="N33" s="209"/>
      <c r="O33" s="226"/>
      <c r="P33" s="209"/>
      <c r="Q33" s="209"/>
      <c r="R33" s="209"/>
      <c r="S33" s="209"/>
      <c r="AA33" s="192">
        <v>538</v>
      </c>
      <c r="AB33" s="192">
        <v>2</v>
      </c>
      <c r="AC33" s="192">
        <v>30</v>
      </c>
      <c r="AD33" s="193">
        <v>40</v>
      </c>
      <c r="AE33" s="192">
        <v>300</v>
      </c>
      <c r="AF33" s="192">
        <v>400</v>
      </c>
      <c r="AG33" s="192">
        <v>125</v>
      </c>
      <c r="AH33" s="194" t="s">
        <v>39</v>
      </c>
      <c r="AI33" s="194" t="s">
        <v>64</v>
      </c>
      <c r="AJ33" s="192">
        <v>10</v>
      </c>
      <c r="AK33" s="192">
        <v>0</v>
      </c>
      <c r="AL33" s="191">
        <f t="shared" si="3"/>
        <v>0</v>
      </c>
      <c r="AM33" s="195">
        <f t="shared" si="4"/>
        <v>0</v>
      </c>
      <c r="AN33" s="196">
        <f t="shared" si="5"/>
        <v>0</v>
      </c>
      <c r="AO33" s="191">
        <f t="shared" si="6"/>
        <v>0</v>
      </c>
      <c r="AP33" s="196">
        <f t="shared" si="7"/>
        <v>0</v>
      </c>
      <c r="AQ33" s="197">
        <f t="shared" si="8"/>
        <v>0</v>
      </c>
    </row>
    <row r="34" spans="1:43" x14ac:dyDescent="0.2">
      <c r="G34" s="209"/>
      <c r="H34" s="209"/>
      <c r="I34" s="209"/>
      <c r="J34" s="209"/>
      <c r="K34" s="209"/>
      <c r="L34" s="209"/>
      <c r="M34" s="209"/>
      <c r="N34" s="209"/>
      <c r="O34" s="226"/>
      <c r="P34" s="209"/>
      <c r="Q34" s="209"/>
      <c r="R34" s="209"/>
      <c r="S34" s="209"/>
      <c r="AC34" s="195">
        <v>29</v>
      </c>
      <c r="AD34" s="198">
        <v>42</v>
      </c>
      <c r="AE34" s="195">
        <v>50</v>
      </c>
      <c r="AF34" s="195">
        <v>120</v>
      </c>
      <c r="AG34" s="195">
        <v>25</v>
      </c>
      <c r="AH34" s="195" t="s">
        <v>41</v>
      </c>
      <c r="AI34" s="198"/>
      <c r="AJ34" s="195">
        <v>5.384615384615385</v>
      </c>
      <c r="AK34" s="195">
        <v>-106.15384615384616</v>
      </c>
      <c r="AL34" s="191">
        <f>IF(AND(AG34-$D$10&lt;12.5,$D$10-AG34&lt;=12.5),1,0)</f>
        <v>0</v>
      </c>
      <c r="AM34" s="195">
        <f>IF(AND($C$10&gt;AE34,$C$10&lt;=AF34),1,0)</f>
        <v>0</v>
      </c>
      <c r="AN34" s="196">
        <f>($C$10-AK34)/AJ34*AM34*AL34</f>
        <v>0</v>
      </c>
      <c r="AO34" s="191">
        <f>IF(AND(AG34-$D$10&lt;25,$D$10-AG34&lt;=25),1,0)</f>
        <v>0</v>
      </c>
      <c r="AP34" s="196">
        <f>($C$10-AK34)/AJ34*AM34*AO34</f>
        <v>0</v>
      </c>
      <c r="AQ34" s="197">
        <f>IF(AND(AG34-$D$10&lt;25,$D$10-AG34&lt;=25),IF($D$10-AG34&lt;=25,ABS(($D$10-AG34)/25*AL34*AM34),0),0)</f>
        <v>0</v>
      </c>
    </row>
    <row r="35" spans="1:43" x14ac:dyDescent="0.2">
      <c r="A35" s="364"/>
      <c r="G35" s="209"/>
      <c r="H35" s="209"/>
      <c r="I35" s="209"/>
      <c r="J35" s="209"/>
      <c r="K35" s="209"/>
      <c r="L35" s="209"/>
      <c r="M35" s="209"/>
      <c r="N35" s="209"/>
      <c r="O35" s="226"/>
      <c r="P35" s="209"/>
      <c r="Q35" s="209"/>
      <c r="R35" s="209"/>
      <c r="S35" s="209"/>
      <c r="AC35" s="195">
        <v>42</v>
      </c>
      <c r="AD35" s="198">
        <v>53</v>
      </c>
      <c r="AE35" s="195">
        <v>120</v>
      </c>
      <c r="AF35" s="195">
        <v>200</v>
      </c>
      <c r="AG35" s="195">
        <v>25</v>
      </c>
      <c r="AH35" s="195" t="s">
        <v>41</v>
      </c>
      <c r="AI35" s="198"/>
      <c r="AJ35" s="195">
        <v>7.2727272727272725</v>
      </c>
      <c r="AK35" s="195">
        <v>-185.45454545454544</v>
      </c>
      <c r="AL35" s="191">
        <f>IF(AND(AG35-$D$10&lt;12.5,$D$10-AG35&lt;=12.5),1,0)</f>
        <v>0</v>
      </c>
      <c r="AM35" s="195">
        <f>IF(AND($C$10&gt;AE35,$C$10&lt;=AF35),1,0)</f>
        <v>0</v>
      </c>
      <c r="AN35" s="196">
        <f>($C$10-AK35)/AJ35*AM35*AL35</f>
        <v>0</v>
      </c>
      <c r="AO35" s="191">
        <f>IF(AND(AG35-$D$10&lt;25,$D$10-AG35&lt;=25),1,0)</f>
        <v>0</v>
      </c>
      <c r="AP35" s="196">
        <f>($C$10-AK35)/AJ35*AM35*AO35</f>
        <v>0</v>
      </c>
      <c r="AQ35" s="197">
        <f>IF(AND(AG35-$D$10&lt;25,$D$10-AG35&lt;=25),IF($D$10-AG35&lt;=25,ABS(($D$10-AG35)/25*AL35*AM35),0),0)</f>
        <v>0</v>
      </c>
    </row>
    <row r="36" spans="1:43" x14ac:dyDescent="0.2">
      <c r="A36" s="359"/>
      <c r="G36" s="209"/>
      <c r="H36" s="209"/>
      <c r="I36" s="209"/>
      <c r="J36" s="209"/>
      <c r="K36" s="209"/>
      <c r="L36" s="209"/>
      <c r="M36" s="209"/>
      <c r="N36" s="209"/>
      <c r="O36" s="226"/>
      <c r="P36" s="209"/>
      <c r="Q36" s="209"/>
      <c r="R36" s="209"/>
      <c r="S36" s="209"/>
      <c r="AC36" s="195">
        <v>53</v>
      </c>
      <c r="AD36" s="198">
        <v>62</v>
      </c>
      <c r="AE36" s="195">
        <v>200</v>
      </c>
      <c r="AF36" s="195">
        <v>280</v>
      </c>
      <c r="AG36" s="195">
        <v>25</v>
      </c>
      <c r="AH36" s="195" t="s">
        <v>41</v>
      </c>
      <c r="AI36" s="198"/>
      <c r="AJ36" s="195">
        <v>8.8888888888888893</v>
      </c>
      <c r="AK36" s="195">
        <v>-271.11111111111109</v>
      </c>
      <c r="AL36" s="191">
        <f>IF(AND(AG36-$D$10&lt;12.5,$D$10-AG36&lt;=12.5),1,0)</f>
        <v>0</v>
      </c>
      <c r="AM36" s="195">
        <f>IF(AND($C$10&gt;AE36,$C$10&lt;=AF36),1,0)</f>
        <v>0</v>
      </c>
      <c r="AN36" s="196">
        <f>($C$10-AK36)/AJ36*AM36*AL36</f>
        <v>0</v>
      </c>
      <c r="AO36" s="191">
        <f>IF(AND(AG36-$D$10&lt;25,$D$10-AG36&lt;=25),1,0)</f>
        <v>0</v>
      </c>
      <c r="AP36" s="196">
        <f>($C$10-AK36)/AJ36*AM36*AO36</f>
        <v>0</v>
      </c>
      <c r="AQ36" s="197">
        <f>IF(AND(AG36-$D$10&lt;25,$D$10-AG36&lt;=25),IF($D$10-AG36&lt;=25,ABS(($D$10-AG36)/25*AL36*AM36),0),0)</f>
        <v>0</v>
      </c>
    </row>
    <row r="37" spans="1:43" x14ac:dyDescent="0.2">
      <c r="G37" s="209"/>
      <c r="H37" s="209"/>
      <c r="I37" s="209"/>
      <c r="J37" s="209"/>
      <c r="K37" s="209"/>
      <c r="L37" s="209"/>
      <c r="M37" s="209"/>
      <c r="N37" s="209"/>
      <c r="O37" s="226"/>
      <c r="P37" s="209"/>
      <c r="Q37" s="209"/>
      <c r="R37" s="209"/>
      <c r="S37" s="209"/>
      <c r="AC37" s="195">
        <v>62</v>
      </c>
      <c r="AD37" s="198">
        <v>72.5</v>
      </c>
      <c r="AE37" s="195">
        <v>280</v>
      </c>
      <c r="AF37" s="195">
        <v>400</v>
      </c>
      <c r="AG37" s="195">
        <v>25</v>
      </c>
      <c r="AH37" s="195" t="s">
        <v>41</v>
      </c>
      <c r="AI37" s="198"/>
      <c r="AJ37" s="195">
        <v>11.428571428571429</v>
      </c>
      <c r="AK37" s="195">
        <v>-428.57142857142856</v>
      </c>
      <c r="AL37" s="191">
        <f>IF(AND(AG37-$D$10&lt;12.5,$D$10-AG37&lt;=12.5),1,0)</f>
        <v>0</v>
      </c>
      <c r="AM37" s="195">
        <f>IF(AND($C$10&gt;AE37,$C$10&lt;=AF37),1,0)</f>
        <v>0</v>
      </c>
      <c r="AN37" s="196">
        <f>($C$10-AK37)/AJ37*AM37*AL37</f>
        <v>0</v>
      </c>
      <c r="AO37" s="191">
        <f>IF(AND(AG37-$D$10&lt;25,$D$10-AG37&lt;=25),1,0)</f>
        <v>0</v>
      </c>
      <c r="AP37" s="196">
        <f>($C$10-AK37)/AJ37*AM37*AO37</f>
        <v>0</v>
      </c>
      <c r="AQ37" s="197">
        <f>IF(AND(AG37-$D$10&lt;25,$D$10-AG37&lt;=25),IF($D$10-AG37&lt;=25,ABS(($D$10-AG37)/25*AL37*AM37),0),0)</f>
        <v>0</v>
      </c>
    </row>
    <row r="38" spans="1:43" x14ac:dyDescent="0.2">
      <c r="G38" s="209"/>
      <c r="H38" s="209"/>
      <c r="I38" s="209"/>
      <c r="J38" s="209"/>
      <c r="K38" s="209"/>
      <c r="L38" s="209"/>
      <c r="M38" s="209"/>
      <c r="N38" s="209"/>
      <c r="O38" s="226"/>
      <c r="P38" s="209"/>
      <c r="Q38" s="209"/>
      <c r="R38" s="209"/>
      <c r="S38" s="209"/>
      <c r="AA38" s="192">
        <v>446</v>
      </c>
      <c r="AB38" s="192">
        <v>2</v>
      </c>
      <c r="AC38" s="192">
        <v>17</v>
      </c>
      <c r="AD38" s="193">
        <v>32</v>
      </c>
      <c r="AE38" s="192">
        <v>50</v>
      </c>
      <c r="AF38" s="192">
        <v>120</v>
      </c>
      <c r="AG38" s="192">
        <v>50</v>
      </c>
      <c r="AH38" s="194" t="s">
        <v>41</v>
      </c>
      <c r="AI38" s="194" t="s">
        <v>65</v>
      </c>
      <c r="AJ38" s="192">
        <v>4.6660000000000004</v>
      </c>
      <c r="AK38" s="192">
        <v>-29.332999999999998</v>
      </c>
      <c r="AL38" s="191">
        <f>IF(AND(AG38-$D$10&lt;12.5,$D$10-AG38&lt;=12.5),1,0)</f>
        <v>0</v>
      </c>
      <c r="AM38" s="195">
        <f>IF(AND($C$10&gt;AE38,$C$10&lt;=AF38),1,0)</f>
        <v>0</v>
      </c>
      <c r="AN38" s="196">
        <f t="shared" si="5"/>
        <v>0</v>
      </c>
      <c r="AO38" s="191">
        <f t="shared" si="6"/>
        <v>0</v>
      </c>
      <c r="AP38" s="196">
        <f t="shared" si="7"/>
        <v>0</v>
      </c>
      <c r="AQ38" s="197">
        <f t="shared" si="8"/>
        <v>0</v>
      </c>
    </row>
    <row r="39" spans="1:43" x14ac:dyDescent="0.2">
      <c r="G39" s="209"/>
      <c r="H39" s="209"/>
      <c r="I39" s="209"/>
      <c r="J39" s="209"/>
      <c r="K39" s="209"/>
      <c r="L39" s="209"/>
      <c r="M39" s="209"/>
      <c r="N39" s="209"/>
      <c r="O39" s="226"/>
      <c r="P39" s="209"/>
      <c r="Q39" s="209"/>
      <c r="R39" s="209"/>
      <c r="S39" s="209"/>
      <c r="AA39" s="192">
        <v>447</v>
      </c>
      <c r="AB39" s="192">
        <v>2</v>
      </c>
      <c r="AC39" s="192">
        <v>32</v>
      </c>
      <c r="AD39" s="193">
        <v>53</v>
      </c>
      <c r="AE39" s="192">
        <v>120</v>
      </c>
      <c r="AF39" s="192">
        <v>260</v>
      </c>
      <c r="AG39" s="192">
        <v>50</v>
      </c>
      <c r="AH39" s="194" t="s">
        <v>41</v>
      </c>
      <c r="AI39" s="194" t="s">
        <v>65</v>
      </c>
      <c r="AJ39" s="192">
        <v>6.6660000000000004</v>
      </c>
      <c r="AK39" s="192">
        <v>-93.332999999999998</v>
      </c>
      <c r="AL39" s="191">
        <f t="shared" si="3"/>
        <v>0</v>
      </c>
      <c r="AM39" s="195">
        <f t="shared" si="4"/>
        <v>0</v>
      </c>
      <c r="AN39" s="196">
        <f t="shared" si="5"/>
        <v>0</v>
      </c>
      <c r="AO39" s="191">
        <f t="shared" si="6"/>
        <v>0</v>
      </c>
      <c r="AP39" s="196">
        <f t="shared" si="7"/>
        <v>0</v>
      </c>
      <c r="AQ39" s="197">
        <f t="shared" si="8"/>
        <v>0</v>
      </c>
    </row>
    <row r="40" spans="1:43" x14ac:dyDescent="0.2">
      <c r="G40" s="209"/>
      <c r="H40" s="209"/>
      <c r="I40" s="209"/>
      <c r="J40" s="209"/>
      <c r="K40" s="209"/>
      <c r="L40" s="209"/>
      <c r="M40" s="209"/>
      <c r="N40" s="209"/>
      <c r="O40" s="226"/>
      <c r="P40" s="209"/>
      <c r="Q40" s="209"/>
      <c r="R40" s="209"/>
      <c r="S40" s="209"/>
      <c r="AA40" s="192">
        <v>448</v>
      </c>
      <c r="AB40" s="192">
        <v>2</v>
      </c>
      <c r="AC40" s="192">
        <v>53</v>
      </c>
      <c r="AD40" s="193">
        <v>62</v>
      </c>
      <c r="AE40" s="192">
        <v>260</v>
      </c>
      <c r="AF40" s="192">
        <v>340</v>
      </c>
      <c r="AG40" s="192">
        <v>50</v>
      </c>
      <c r="AH40" s="194" t="s">
        <v>41</v>
      </c>
      <c r="AI40" s="194" t="s">
        <v>65</v>
      </c>
      <c r="AJ40" s="192">
        <v>8.8879999999999999</v>
      </c>
      <c r="AK40" s="192">
        <v>-211.11099999999999</v>
      </c>
      <c r="AL40" s="191">
        <f t="shared" si="3"/>
        <v>0</v>
      </c>
      <c r="AM40" s="195">
        <f t="shared" si="4"/>
        <v>0</v>
      </c>
      <c r="AN40" s="196">
        <f t="shared" si="5"/>
        <v>0</v>
      </c>
      <c r="AO40" s="191">
        <f t="shared" si="6"/>
        <v>0</v>
      </c>
      <c r="AP40" s="196">
        <f t="shared" si="7"/>
        <v>0</v>
      </c>
      <c r="AQ40" s="197">
        <f t="shared" si="8"/>
        <v>0</v>
      </c>
    </row>
    <row r="41" spans="1:43" x14ac:dyDescent="0.2">
      <c r="G41" s="209"/>
      <c r="H41" s="209"/>
      <c r="I41" s="209"/>
      <c r="J41" s="209"/>
      <c r="K41" s="209"/>
      <c r="L41" s="209"/>
      <c r="M41" s="209"/>
      <c r="N41" s="209"/>
      <c r="O41" s="226"/>
      <c r="P41" s="209"/>
      <c r="Q41" s="209"/>
      <c r="R41" s="209"/>
      <c r="S41" s="209"/>
      <c r="AA41" s="192">
        <v>449</v>
      </c>
      <c r="AB41" s="192">
        <v>2</v>
      </c>
      <c r="AC41" s="192">
        <v>62</v>
      </c>
      <c r="AD41" s="193">
        <v>68</v>
      </c>
      <c r="AE41" s="192">
        <v>340</v>
      </c>
      <c r="AF41" s="192">
        <v>400</v>
      </c>
      <c r="AG41" s="192">
        <v>50</v>
      </c>
      <c r="AH41" s="194" t="s">
        <v>41</v>
      </c>
      <c r="AI41" s="194" t="s">
        <v>65</v>
      </c>
      <c r="AJ41" s="192">
        <v>10</v>
      </c>
      <c r="AK41" s="192">
        <v>-280</v>
      </c>
      <c r="AL41" s="191">
        <f t="shared" si="3"/>
        <v>0</v>
      </c>
      <c r="AM41" s="195">
        <f t="shared" si="4"/>
        <v>0</v>
      </c>
      <c r="AN41" s="196">
        <f t="shared" si="5"/>
        <v>0</v>
      </c>
      <c r="AO41" s="191">
        <f t="shared" si="6"/>
        <v>0</v>
      </c>
      <c r="AP41" s="196">
        <f t="shared" si="7"/>
        <v>0</v>
      </c>
      <c r="AQ41" s="197">
        <f t="shared" si="8"/>
        <v>0</v>
      </c>
    </row>
    <row r="42" spans="1:43" x14ac:dyDescent="0.2">
      <c r="G42" s="209"/>
      <c r="H42" s="209"/>
      <c r="I42" s="209"/>
      <c r="J42" s="209"/>
      <c r="K42" s="209"/>
      <c r="L42" s="209"/>
      <c r="M42" s="209"/>
      <c r="N42" s="209"/>
      <c r="O42" s="226"/>
      <c r="P42" s="209"/>
      <c r="Q42" s="209"/>
      <c r="R42" s="209"/>
      <c r="S42" s="209"/>
      <c r="AA42" s="192">
        <v>505</v>
      </c>
      <c r="AB42" s="192">
        <v>2</v>
      </c>
      <c r="AC42" s="192">
        <v>10</v>
      </c>
      <c r="AD42" s="193">
        <v>30</v>
      </c>
      <c r="AE42" s="192">
        <v>70</v>
      </c>
      <c r="AF42" s="192">
        <v>150</v>
      </c>
      <c r="AG42" s="192">
        <v>75</v>
      </c>
      <c r="AH42" s="194" t="s">
        <v>41</v>
      </c>
      <c r="AI42" s="194" t="s">
        <v>65</v>
      </c>
      <c r="AJ42" s="192">
        <v>4</v>
      </c>
      <c r="AK42" s="192">
        <v>30</v>
      </c>
      <c r="AL42" s="191">
        <f t="shared" si="3"/>
        <v>0</v>
      </c>
      <c r="AM42" s="195">
        <f t="shared" si="4"/>
        <v>0</v>
      </c>
      <c r="AN42" s="196">
        <f t="shared" si="5"/>
        <v>0</v>
      </c>
      <c r="AO42" s="191">
        <f t="shared" si="6"/>
        <v>0</v>
      </c>
      <c r="AP42" s="196">
        <f t="shared" si="7"/>
        <v>0</v>
      </c>
      <c r="AQ42" s="197">
        <f t="shared" si="8"/>
        <v>0</v>
      </c>
    </row>
    <row r="43" spans="1:43" x14ac:dyDescent="0.2">
      <c r="G43" s="209"/>
      <c r="H43" s="209"/>
      <c r="I43" s="209"/>
      <c r="J43" s="209"/>
      <c r="K43" s="209"/>
      <c r="L43" s="209"/>
      <c r="M43" s="209"/>
      <c r="N43" s="209"/>
      <c r="O43" s="226"/>
      <c r="P43" s="209"/>
      <c r="Q43" s="209"/>
      <c r="R43" s="209"/>
      <c r="S43" s="209"/>
      <c r="AA43" s="192">
        <v>506</v>
      </c>
      <c r="AB43" s="192">
        <v>2</v>
      </c>
      <c r="AC43" s="192">
        <v>30</v>
      </c>
      <c r="AD43" s="193">
        <v>40</v>
      </c>
      <c r="AE43" s="192">
        <v>150</v>
      </c>
      <c r="AF43" s="192">
        <v>215</v>
      </c>
      <c r="AG43" s="192">
        <v>75</v>
      </c>
      <c r="AH43" s="194" t="s">
        <v>41</v>
      </c>
      <c r="AI43" s="194" t="s">
        <v>65</v>
      </c>
      <c r="AJ43" s="192">
        <v>6.5</v>
      </c>
      <c r="AK43" s="192">
        <v>-45</v>
      </c>
      <c r="AL43" s="191">
        <f t="shared" si="3"/>
        <v>0</v>
      </c>
      <c r="AM43" s="195">
        <f t="shared" si="4"/>
        <v>0</v>
      </c>
      <c r="AN43" s="196">
        <f t="shared" si="5"/>
        <v>0</v>
      </c>
      <c r="AO43" s="191">
        <f t="shared" si="6"/>
        <v>0</v>
      </c>
      <c r="AP43" s="196">
        <f t="shared" si="7"/>
        <v>0</v>
      </c>
      <c r="AQ43" s="197">
        <f t="shared" si="8"/>
        <v>0</v>
      </c>
    </row>
    <row r="44" spans="1:43" x14ac:dyDescent="0.2">
      <c r="G44" s="209"/>
      <c r="H44" s="209"/>
      <c r="I44" s="209"/>
      <c r="J44" s="209"/>
      <c r="K44" s="209"/>
      <c r="L44" s="209"/>
      <c r="M44" s="209"/>
      <c r="N44" s="209"/>
      <c r="O44" s="226"/>
      <c r="P44" s="209"/>
      <c r="Q44" s="209"/>
      <c r="R44" s="209"/>
      <c r="S44" s="209"/>
      <c r="AA44" s="192">
        <v>507</v>
      </c>
      <c r="AB44" s="192">
        <v>2</v>
      </c>
      <c r="AC44" s="192">
        <v>40</v>
      </c>
      <c r="AD44" s="193">
        <v>50</v>
      </c>
      <c r="AE44" s="192">
        <v>215</v>
      </c>
      <c r="AF44" s="192">
        <v>300</v>
      </c>
      <c r="AG44" s="192">
        <v>75</v>
      </c>
      <c r="AH44" s="194" t="s">
        <v>41</v>
      </c>
      <c r="AI44" s="194" t="s">
        <v>65</v>
      </c>
      <c r="AJ44" s="192">
        <v>8.5</v>
      </c>
      <c r="AK44" s="192">
        <v>-125</v>
      </c>
      <c r="AL44" s="191">
        <f t="shared" si="3"/>
        <v>0</v>
      </c>
      <c r="AM44" s="195">
        <f t="shared" si="4"/>
        <v>0</v>
      </c>
      <c r="AN44" s="196">
        <f t="shared" si="5"/>
        <v>0</v>
      </c>
      <c r="AO44" s="191">
        <f t="shared" si="6"/>
        <v>0</v>
      </c>
      <c r="AP44" s="196">
        <f t="shared" si="7"/>
        <v>0</v>
      </c>
      <c r="AQ44" s="197">
        <f t="shared" si="8"/>
        <v>0</v>
      </c>
    </row>
    <row r="45" spans="1:43" x14ac:dyDescent="0.2">
      <c r="G45" s="209"/>
      <c r="H45" s="209"/>
      <c r="I45" s="209"/>
      <c r="J45" s="209"/>
      <c r="K45" s="209"/>
      <c r="L45" s="209"/>
      <c r="M45" s="209"/>
      <c r="N45" s="209"/>
      <c r="O45" s="226"/>
      <c r="P45" s="209"/>
      <c r="Q45" s="209"/>
      <c r="R45" s="209"/>
      <c r="S45" s="209"/>
      <c r="AA45" s="192">
        <v>508</v>
      </c>
      <c r="AB45" s="192">
        <v>2</v>
      </c>
      <c r="AC45" s="192">
        <v>50</v>
      </c>
      <c r="AD45" s="193">
        <v>59</v>
      </c>
      <c r="AE45" s="192">
        <v>300</v>
      </c>
      <c r="AF45" s="192">
        <v>400</v>
      </c>
      <c r="AG45" s="192">
        <v>75</v>
      </c>
      <c r="AH45" s="194" t="s">
        <v>41</v>
      </c>
      <c r="AI45" s="194" t="s">
        <v>65</v>
      </c>
      <c r="AJ45" s="192">
        <v>11.111000000000001</v>
      </c>
      <c r="AK45" s="192">
        <v>-255.55500000000001</v>
      </c>
      <c r="AL45" s="191">
        <f t="shared" si="3"/>
        <v>0</v>
      </c>
      <c r="AM45" s="195">
        <f t="shared" si="4"/>
        <v>0</v>
      </c>
      <c r="AN45" s="196">
        <f t="shared" si="5"/>
        <v>0</v>
      </c>
      <c r="AO45" s="191">
        <f t="shared" si="6"/>
        <v>0</v>
      </c>
      <c r="AP45" s="196">
        <f t="shared" si="7"/>
        <v>0</v>
      </c>
      <c r="AQ45" s="197">
        <f t="shared" si="8"/>
        <v>0</v>
      </c>
    </row>
    <row r="46" spans="1:43" x14ac:dyDescent="0.2">
      <c r="G46" s="209"/>
      <c r="H46" s="209"/>
      <c r="I46" s="209"/>
      <c r="J46" s="209"/>
      <c r="K46" s="209"/>
      <c r="L46" s="209"/>
      <c r="M46" s="209"/>
      <c r="N46" s="209"/>
      <c r="O46" s="226"/>
      <c r="P46" s="209"/>
      <c r="Q46" s="209"/>
      <c r="R46" s="209"/>
      <c r="S46" s="209"/>
      <c r="AA46" s="192">
        <v>473</v>
      </c>
      <c r="AB46" s="192">
        <v>2</v>
      </c>
      <c r="AC46" s="192">
        <v>10</v>
      </c>
      <c r="AD46" s="193">
        <v>20</v>
      </c>
      <c r="AE46" s="192">
        <v>97</v>
      </c>
      <c r="AF46" s="192">
        <v>139</v>
      </c>
      <c r="AG46" s="192">
        <v>100</v>
      </c>
      <c r="AH46" s="194" t="s">
        <v>41</v>
      </c>
      <c r="AI46" s="194" t="s">
        <v>65</v>
      </c>
      <c r="AJ46" s="192">
        <v>4.2</v>
      </c>
      <c r="AK46" s="192">
        <v>55</v>
      </c>
      <c r="AL46" s="191">
        <f t="shared" si="3"/>
        <v>0</v>
      </c>
      <c r="AM46" s="195">
        <f t="shared" si="4"/>
        <v>0</v>
      </c>
      <c r="AN46" s="196">
        <f t="shared" si="5"/>
        <v>0</v>
      </c>
      <c r="AO46" s="191">
        <f t="shared" si="6"/>
        <v>0</v>
      </c>
      <c r="AP46" s="196">
        <f t="shared" si="7"/>
        <v>0</v>
      </c>
      <c r="AQ46" s="197">
        <f t="shared" si="8"/>
        <v>0</v>
      </c>
    </row>
    <row r="47" spans="1:43" x14ac:dyDescent="0.2">
      <c r="G47" s="209"/>
      <c r="H47" s="209"/>
      <c r="I47" s="209"/>
      <c r="J47" s="209"/>
      <c r="K47" s="209"/>
      <c r="L47" s="209"/>
      <c r="M47" s="209"/>
      <c r="N47" s="209"/>
      <c r="O47" s="226"/>
      <c r="P47" s="209"/>
      <c r="Q47" s="209"/>
      <c r="R47" s="209"/>
      <c r="S47" s="209"/>
      <c r="AA47" s="192">
        <v>474</v>
      </c>
      <c r="AB47" s="192">
        <v>2</v>
      </c>
      <c r="AC47" s="192">
        <v>20</v>
      </c>
      <c r="AD47" s="193">
        <v>30</v>
      </c>
      <c r="AE47" s="192">
        <v>139</v>
      </c>
      <c r="AF47" s="192">
        <v>206</v>
      </c>
      <c r="AG47" s="192">
        <v>100</v>
      </c>
      <c r="AH47" s="194" t="s">
        <v>41</v>
      </c>
      <c r="AI47" s="194" t="s">
        <v>65</v>
      </c>
      <c r="AJ47" s="192">
        <v>6.7</v>
      </c>
      <c r="AK47" s="192">
        <v>5</v>
      </c>
      <c r="AL47" s="191">
        <f t="shared" si="3"/>
        <v>0</v>
      </c>
      <c r="AM47" s="195">
        <f t="shared" si="4"/>
        <v>0</v>
      </c>
      <c r="AN47" s="196">
        <f t="shared" si="5"/>
        <v>0</v>
      </c>
      <c r="AO47" s="191">
        <f t="shared" si="6"/>
        <v>0</v>
      </c>
      <c r="AP47" s="196">
        <f t="shared" si="7"/>
        <v>0</v>
      </c>
      <c r="AQ47" s="197">
        <f t="shared" si="8"/>
        <v>0</v>
      </c>
    </row>
    <row r="48" spans="1:43" x14ac:dyDescent="0.2">
      <c r="G48" s="209"/>
      <c r="H48" s="209"/>
      <c r="I48" s="209"/>
      <c r="J48" s="209"/>
      <c r="K48" s="209"/>
      <c r="L48" s="209"/>
      <c r="M48" s="209"/>
      <c r="N48" s="209"/>
      <c r="O48" s="226"/>
      <c r="P48" s="209"/>
      <c r="Q48" s="209"/>
      <c r="R48" s="209"/>
      <c r="S48" s="209"/>
      <c r="AA48" s="192">
        <v>475</v>
      </c>
      <c r="AB48" s="192">
        <v>2</v>
      </c>
      <c r="AC48" s="192">
        <v>30</v>
      </c>
      <c r="AD48" s="193">
        <v>41</v>
      </c>
      <c r="AE48" s="192">
        <v>206</v>
      </c>
      <c r="AF48" s="192">
        <v>300</v>
      </c>
      <c r="AG48" s="192">
        <v>100</v>
      </c>
      <c r="AH48" s="194" t="s">
        <v>41</v>
      </c>
      <c r="AI48" s="194" t="s">
        <v>65</v>
      </c>
      <c r="AJ48" s="192">
        <v>8.5449999999999999</v>
      </c>
      <c r="AK48" s="192">
        <v>-50.363</v>
      </c>
      <c r="AL48" s="191">
        <f t="shared" si="3"/>
        <v>0</v>
      </c>
      <c r="AM48" s="195">
        <f t="shared" si="4"/>
        <v>0</v>
      </c>
      <c r="AN48" s="196">
        <f t="shared" si="5"/>
        <v>0</v>
      </c>
      <c r="AO48" s="191">
        <f t="shared" si="6"/>
        <v>0</v>
      </c>
      <c r="AP48" s="196">
        <f t="shared" si="7"/>
        <v>0</v>
      </c>
      <c r="AQ48" s="197">
        <f t="shared" si="8"/>
        <v>0</v>
      </c>
    </row>
    <row r="49" spans="7:43" x14ac:dyDescent="0.2">
      <c r="G49" s="209"/>
      <c r="H49" s="209"/>
      <c r="I49" s="209"/>
      <c r="J49" s="209"/>
      <c r="K49" s="209"/>
      <c r="L49" s="209"/>
      <c r="M49" s="209"/>
      <c r="N49" s="209"/>
      <c r="O49" s="226"/>
      <c r="P49" s="209"/>
      <c r="Q49" s="209"/>
      <c r="R49" s="209"/>
      <c r="S49" s="209"/>
      <c r="AA49" s="192">
        <v>476</v>
      </c>
      <c r="AB49" s="192">
        <v>2</v>
      </c>
      <c r="AC49" s="192">
        <v>41</v>
      </c>
      <c r="AD49" s="193">
        <v>49</v>
      </c>
      <c r="AE49" s="192">
        <v>300</v>
      </c>
      <c r="AF49" s="192">
        <v>400</v>
      </c>
      <c r="AG49" s="192">
        <v>100</v>
      </c>
      <c r="AH49" s="194" t="s">
        <v>41</v>
      </c>
      <c r="AI49" s="194" t="s">
        <v>65</v>
      </c>
      <c r="AJ49" s="192">
        <v>12.5</v>
      </c>
      <c r="AK49" s="192">
        <v>-212.5</v>
      </c>
      <c r="AL49" s="191">
        <f t="shared" si="3"/>
        <v>0</v>
      </c>
      <c r="AM49" s="195">
        <f t="shared" si="4"/>
        <v>0</v>
      </c>
      <c r="AN49" s="196">
        <f t="shared" si="5"/>
        <v>0</v>
      </c>
      <c r="AO49" s="191">
        <f t="shared" si="6"/>
        <v>0</v>
      </c>
      <c r="AP49" s="196">
        <f t="shared" si="7"/>
        <v>0</v>
      </c>
      <c r="AQ49" s="197">
        <f t="shared" si="8"/>
        <v>0</v>
      </c>
    </row>
    <row r="50" spans="7:43" x14ac:dyDescent="0.2">
      <c r="G50" s="209"/>
      <c r="H50" s="209"/>
      <c r="I50" s="209"/>
      <c r="J50" s="209"/>
      <c r="K50" s="209"/>
      <c r="L50" s="209"/>
      <c r="M50" s="209"/>
      <c r="N50" s="209"/>
      <c r="O50" s="226"/>
      <c r="P50" s="209"/>
      <c r="Q50" s="209"/>
      <c r="R50" s="209"/>
      <c r="S50" s="209"/>
      <c r="AA50" s="192">
        <v>539</v>
      </c>
      <c r="AB50" s="192">
        <v>2</v>
      </c>
      <c r="AC50" s="192">
        <v>10</v>
      </c>
      <c r="AD50" s="193">
        <v>20</v>
      </c>
      <c r="AE50" s="192">
        <v>155</v>
      </c>
      <c r="AF50" s="192">
        <v>195</v>
      </c>
      <c r="AG50" s="192">
        <v>125</v>
      </c>
      <c r="AH50" s="194" t="s">
        <v>41</v>
      </c>
      <c r="AI50" s="194" t="s">
        <v>65</v>
      </c>
      <c r="AJ50" s="192">
        <v>4</v>
      </c>
      <c r="AK50" s="192">
        <v>115</v>
      </c>
      <c r="AL50" s="191">
        <f t="shared" si="3"/>
        <v>0</v>
      </c>
      <c r="AM50" s="195">
        <f t="shared" si="4"/>
        <v>0</v>
      </c>
      <c r="AN50" s="196">
        <f t="shared" si="5"/>
        <v>0</v>
      </c>
      <c r="AO50" s="191">
        <f t="shared" si="6"/>
        <v>0</v>
      </c>
      <c r="AP50" s="196">
        <f t="shared" si="7"/>
        <v>0</v>
      </c>
      <c r="AQ50" s="197">
        <f t="shared" si="8"/>
        <v>0</v>
      </c>
    </row>
    <row r="51" spans="7:43" x14ac:dyDescent="0.2">
      <c r="G51" s="209"/>
      <c r="H51" s="209"/>
      <c r="I51" s="209"/>
      <c r="J51" s="209"/>
      <c r="K51" s="209"/>
      <c r="L51" s="209"/>
      <c r="M51" s="209"/>
      <c r="N51" s="209"/>
      <c r="O51" s="226"/>
      <c r="P51" s="209"/>
      <c r="Q51" s="209"/>
      <c r="R51" s="209"/>
      <c r="S51" s="209"/>
      <c r="AA51" s="192">
        <v>540</v>
      </c>
      <c r="AB51" s="192">
        <v>2</v>
      </c>
      <c r="AC51" s="192">
        <v>20</v>
      </c>
      <c r="AD51" s="193">
        <v>30</v>
      </c>
      <c r="AE51" s="192">
        <v>195</v>
      </c>
      <c r="AF51" s="192">
        <v>255</v>
      </c>
      <c r="AG51" s="192">
        <v>125</v>
      </c>
      <c r="AH51" s="194" t="s">
        <v>41</v>
      </c>
      <c r="AI51" s="194" t="s">
        <v>65</v>
      </c>
      <c r="AJ51" s="192">
        <v>6</v>
      </c>
      <c r="AK51" s="192">
        <v>75</v>
      </c>
      <c r="AL51" s="191">
        <f t="shared" si="3"/>
        <v>0</v>
      </c>
      <c r="AM51" s="195">
        <f t="shared" si="4"/>
        <v>0</v>
      </c>
      <c r="AN51" s="196">
        <f t="shared" si="5"/>
        <v>0</v>
      </c>
      <c r="AO51" s="191">
        <f t="shared" si="6"/>
        <v>0</v>
      </c>
      <c r="AP51" s="196">
        <f t="shared" si="7"/>
        <v>0</v>
      </c>
      <c r="AQ51" s="197">
        <f t="shared" si="8"/>
        <v>0</v>
      </c>
    </row>
    <row r="52" spans="7:43" x14ac:dyDescent="0.2">
      <c r="G52" s="209"/>
      <c r="H52" s="209"/>
      <c r="I52" s="209"/>
      <c r="J52" s="209"/>
      <c r="K52" s="209"/>
      <c r="L52" s="209"/>
      <c r="M52" s="209"/>
      <c r="N52" s="209"/>
      <c r="O52" s="226"/>
      <c r="P52" s="209"/>
      <c r="Q52" s="209"/>
      <c r="R52" s="209"/>
      <c r="S52" s="209"/>
      <c r="AA52" s="192">
        <v>541</v>
      </c>
      <c r="AB52" s="192">
        <v>2</v>
      </c>
      <c r="AC52" s="192">
        <v>30</v>
      </c>
      <c r="AD52" s="193">
        <v>40</v>
      </c>
      <c r="AE52" s="192">
        <v>255</v>
      </c>
      <c r="AF52" s="192">
        <v>340</v>
      </c>
      <c r="AG52" s="192">
        <v>125</v>
      </c>
      <c r="AH52" s="194" t="s">
        <v>41</v>
      </c>
      <c r="AI52" s="194" t="s">
        <v>65</v>
      </c>
      <c r="AJ52" s="192">
        <v>8.5</v>
      </c>
      <c r="AK52" s="192">
        <v>0</v>
      </c>
      <c r="AL52" s="191">
        <f t="shared" si="3"/>
        <v>0</v>
      </c>
      <c r="AM52" s="195">
        <f t="shared" si="4"/>
        <v>0</v>
      </c>
      <c r="AN52" s="196">
        <f t="shared" si="5"/>
        <v>0</v>
      </c>
      <c r="AO52" s="191">
        <f t="shared" si="6"/>
        <v>0</v>
      </c>
      <c r="AP52" s="196">
        <f t="shared" si="7"/>
        <v>0</v>
      </c>
      <c r="AQ52" s="197">
        <f t="shared" si="8"/>
        <v>0</v>
      </c>
    </row>
    <row r="53" spans="7:43" x14ac:dyDescent="0.2">
      <c r="G53" s="209"/>
      <c r="H53" s="209"/>
      <c r="I53" s="209"/>
      <c r="J53" s="209"/>
      <c r="K53" s="209"/>
      <c r="L53" s="209"/>
      <c r="M53" s="209"/>
      <c r="N53" s="209"/>
      <c r="O53" s="226"/>
      <c r="P53" s="209"/>
      <c r="Q53" s="209"/>
      <c r="R53" s="209"/>
      <c r="S53" s="209"/>
      <c r="AA53" s="192">
        <v>542</v>
      </c>
      <c r="AB53" s="192">
        <v>2</v>
      </c>
      <c r="AC53" s="192">
        <v>40</v>
      </c>
      <c r="AD53" s="193">
        <v>44</v>
      </c>
      <c r="AE53" s="192">
        <v>340</v>
      </c>
      <c r="AF53" s="192">
        <v>400</v>
      </c>
      <c r="AG53" s="192">
        <v>125</v>
      </c>
      <c r="AH53" s="194" t="s">
        <v>41</v>
      </c>
      <c r="AI53" s="194" t="s">
        <v>65</v>
      </c>
      <c r="AJ53" s="192">
        <v>15</v>
      </c>
      <c r="AK53" s="192">
        <v>-260</v>
      </c>
      <c r="AL53" s="191">
        <f t="shared" si="3"/>
        <v>0</v>
      </c>
      <c r="AM53" s="195">
        <f t="shared" si="4"/>
        <v>0</v>
      </c>
      <c r="AN53" s="196">
        <f t="shared" si="5"/>
        <v>0</v>
      </c>
      <c r="AO53" s="191">
        <f t="shared" si="6"/>
        <v>0</v>
      </c>
      <c r="AP53" s="196">
        <f t="shared" si="7"/>
        <v>0</v>
      </c>
      <c r="AQ53" s="197">
        <f t="shared" si="8"/>
        <v>0</v>
      </c>
    </row>
    <row r="54" spans="7:43" x14ac:dyDescent="0.2">
      <c r="G54" s="209"/>
      <c r="H54" s="209"/>
      <c r="I54" s="209"/>
      <c r="J54" s="209"/>
      <c r="K54" s="209"/>
      <c r="L54" s="209"/>
      <c r="M54" s="209"/>
      <c r="N54" s="209"/>
      <c r="O54" s="226"/>
      <c r="P54" s="209"/>
      <c r="Q54" s="209"/>
      <c r="R54" s="209"/>
      <c r="S54" s="209"/>
      <c r="AC54" s="195">
        <v>32</v>
      </c>
      <c r="AD54" s="198">
        <v>44</v>
      </c>
      <c r="AE54" s="195">
        <v>50</v>
      </c>
      <c r="AF54" s="195">
        <v>100</v>
      </c>
      <c r="AG54" s="195">
        <v>25</v>
      </c>
      <c r="AH54" s="195" t="s">
        <v>43</v>
      </c>
      <c r="AI54" s="198"/>
      <c r="AJ54" s="195">
        <v>4.166666666666667</v>
      </c>
      <c r="AK54" s="195">
        <v>-83.333333333333343</v>
      </c>
      <c r="AL54" s="191">
        <f>IF(AND(AG54-$D$10&lt;12.5,$D$10-AG54&lt;=12.5),1,0)</f>
        <v>0</v>
      </c>
      <c r="AM54" s="195">
        <f>IF(AND($C$10&gt;AE54,$C$10&lt;=AF54),1,0)</f>
        <v>0</v>
      </c>
      <c r="AN54" s="196">
        <f>($C$10-AK54)/AJ54*AM54*AL54</f>
        <v>0</v>
      </c>
      <c r="AO54" s="191">
        <f>IF(AND(AG54-$D$10&lt;25,$D$10-AG54&lt;=25),1,0)</f>
        <v>0</v>
      </c>
      <c r="AP54" s="196">
        <f>($C$10-AK54)/AJ54*AM54*AO54</f>
        <v>0</v>
      </c>
      <c r="AQ54" s="197">
        <f>IF(AND(AG54-$D$10&lt;25,$D$10-AG54&lt;=25),IF($D$10-AG54&lt;=25,ABS(($D$10-AG54)/25*AL54*AM54),0),0)</f>
        <v>0</v>
      </c>
    </row>
    <row r="55" spans="7:43" x14ac:dyDescent="0.2">
      <c r="G55" s="209"/>
      <c r="H55" s="209"/>
      <c r="I55" s="209"/>
      <c r="J55" s="209"/>
      <c r="K55" s="209"/>
      <c r="L55" s="209"/>
      <c r="M55" s="209"/>
      <c r="N55" s="209"/>
      <c r="O55" s="226"/>
      <c r="P55" s="209"/>
      <c r="Q55" s="209"/>
      <c r="R55" s="209"/>
      <c r="S55" s="209"/>
      <c r="AC55" s="195">
        <v>44</v>
      </c>
      <c r="AD55" s="198">
        <v>51</v>
      </c>
      <c r="AE55" s="195">
        <v>100</v>
      </c>
      <c r="AF55" s="195">
        <v>140</v>
      </c>
      <c r="AG55" s="195">
        <v>25</v>
      </c>
      <c r="AH55" s="195" t="s">
        <v>43</v>
      </c>
      <c r="AI55" s="198"/>
      <c r="AJ55" s="195">
        <v>5.7142857142857144</v>
      </c>
      <c r="AK55" s="195">
        <v>-151.42857142857144</v>
      </c>
      <c r="AL55" s="191">
        <f>IF(AND(AG55-$D$10&lt;12.5,$D$10-AG55&lt;=12.5),1,0)</f>
        <v>0</v>
      </c>
      <c r="AM55" s="195">
        <f>IF(AND($C$10&gt;AE55,$C$10&lt;=AF55),1,0)</f>
        <v>0</v>
      </c>
      <c r="AN55" s="196">
        <f>($C$10-AK55)/AJ55*AM55*AL55</f>
        <v>0</v>
      </c>
      <c r="AO55" s="191">
        <f>IF(AND(AG55-$D$10&lt;25,$D$10-AG55&lt;=25),1,0)</f>
        <v>0</v>
      </c>
      <c r="AP55" s="196">
        <f>($C$10-AK55)/AJ55*AM55*AO55</f>
        <v>0</v>
      </c>
      <c r="AQ55" s="197">
        <f>IF(AND(AG55-$D$10&lt;25,$D$10-AG55&lt;=25),IF($D$10-AG55&lt;=25,ABS(($D$10-AG55)/25*AL55*AM55),0),0)</f>
        <v>0</v>
      </c>
    </row>
    <row r="56" spans="7:43" x14ac:dyDescent="0.2">
      <c r="G56" s="210"/>
      <c r="H56" s="210"/>
      <c r="I56" s="210"/>
      <c r="J56" s="210"/>
      <c r="K56" s="210"/>
      <c r="L56" s="210"/>
      <c r="M56" s="209"/>
      <c r="N56" s="209"/>
      <c r="O56" s="226"/>
      <c r="P56" s="210"/>
      <c r="Q56" s="210"/>
      <c r="R56" s="210"/>
      <c r="S56" s="210"/>
      <c r="AC56" s="195">
        <v>51</v>
      </c>
      <c r="AD56" s="198">
        <v>62</v>
      </c>
      <c r="AE56" s="195">
        <v>140</v>
      </c>
      <c r="AF56" s="195">
        <v>220</v>
      </c>
      <c r="AG56" s="195">
        <v>25</v>
      </c>
      <c r="AH56" s="195" t="s">
        <v>43</v>
      </c>
      <c r="AI56" s="198"/>
      <c r="AJ56" s="195">
        <v>7.2727272727272725</v>
      </c>
      <c r="AK56" s="195">
        <v>-230.90909090909088</v>
      </c>
      <c r="AL56" s="191">
        <f>IF(AND(AG56-$D$10&lt;12.5,$D$10-AG56&lt;=12.5),1,0)</f>
        <v>0</v>
      </c>
      <c r="AM56" s="195">
        <f>IF(AND($C$10&gt;AE56,$C$10&lt;=AF56),1,0)</f>
        <v>0</v>
      </c>
      <c r="AN56" s="196">
        <f>($C$10-AK56)/AJ56*AM56*AL56</f>
        <v>0</v>
      </c>
      <c r="AO56" s="191">
        <f>IF(AND(AG56-$D$10&lt;25,$D$10-AG56&lt;=25),1,0)</f>
        <v>0</v>
      </c>
      <c r="AP56" s="196">
        <f>($C$10-AK56)/AJ56*AM56*AO56</f>
        <v>0</v>
      </c>
      <c r="AQ56" s="197">
        <f>IF(AND(AG56-$D$10&lt;25,$D$10-AG56&lt;=25),IF($D$10-AG56&lt;=25,ABS(($D$10-AG56)/25*AL56*AM56),0),0)</f>
        <v>0</v>
      </c>
    </row>
    <row r="57" spans="7:43" x14ac:dyDescent="0.2">
      <c r="G57" s="210"/>
      <c r="H57" s="210"/>
      <c r="I57" s="210"/>
      <c r="J57" s="210"/>
      <c r="K57" s="210"/>
      <c r="L57" s="210"/>
      <c r="M57" s="209"/>
      <c r="N57" s="209"/>
      <c r="O57" s="226"/>
      <c r="P57" s="210"/>
      <c r="Q57" s="210"/>
      <c r="R57" s="210"/>
      <c r="S57" s="210"/>
      <c r="AC57" s="195">
        <v>62</v>
      </c>
      <c r="AD57" s="198">
        <v>72</v>
      </c>
      <c r="AE57" s="195">
        <v>220</v>
      </c>
      <c r="AF57" s="195">
        <v>300</v>
      </c>
      <c r="AG57" s="195">
        <v>25</v>
      </c>
      <c r="AH57" s="195" t="s">
        <v>43</v>
      </c>
      <c r="AI57" s="198"/>
      <c r="AJ57" s="195">
        <v>8</v>
      </c>
      <c r="AK57" s="195">
        <v>-276</v>
      </c>
      <c r="AL57" s="191">
        <f>IF(AND(AG57-$D$10&lt;12.5,$D$10-AG57&lt;=12.5),1,0)</f>
        <v>0</v>
      </c>
      <c r="AM57" s="195">
        <f>IF(AND($C$10&gt;AE57,$C$10&lt;=AF57),1,0)</f>
        <v>0</v>
      </c>
      <c r="AN57" s="196">
        <f>($C$10-AK57)/AJ57*AM57*AL57</f>
        <v>0</v>
      </c>
      <c r="AO57" s="191">
        <f>IF(AND(AG57-$D$10&lt;25,$D$10-AG57&lt;=25),1,0)</f>
        <v>0</v>
      </c>
      <c r="AP57" s="196">
        <f>($C$10-AK57)/AJ57*AM57*AO57</f>
        <v>0</v>
      </c>
      <c r="AQ57" s="197">
        <f>IF(AND(AG57-$D$10&lt;25,$D$10-AG57&lt;=25),IF($D$10-AG57&lt;=25,ABS(($D$10-AG57)/25*AL57*AM57),0),0)</f>
        <v>0</v>
      </c>
    </row>
    <row r="58" spans="7:43" x14ac:dyDescent="0.2">
      <c r="G58" s="210"/>
      <c r="H58" s="210"/>
      <c r="I58" s="210"/>
      <c r="J58" s="210"/>
      <c r="K58" s="210"/>
      <c r="L58" s="210"/>
      <c r="M58" s="209"/>
      <c r="N58" s="209"/>
      <c r="O58" s="226"/>
      <c r="P58" s="210"/>
      <c r="Q58" s="210"/>
      <c r="R58" s="210"/>
      <c r="S58" s="210"/>
      <c r="AC58" s="195">
        <v>72</v>
      </c>
      <c r="AD58" s="198">
        <v>82</v>
      </c>
      <c r="AE58" s="195">
        <v>300</v>
      </c>
      <c r="AF58" s="195">
        <v>400</v>
      </c>
      <c r="AG58" s="195">
        <v>25</v>
      </c>
      <c r="AH58" s="195" t="s">
        <v>43</v>
      </c>
      <c r="AI58" s="198"/>
      <c r="AJ58" s="195">
        <v>10</v>
      </c>
      <c r="AK58" s="195">
        <v>-420</v>
      </c>
      <c r="AL58" s="191">
        <f>IF(AND(AG58-$D$10&lt;12.5,$D$10-AG58&lt;=12.5),1,0)</f>
        <v>0</v>
      </c>
      <c r="AM58" s="195">
        <f>IF(AND($C$10&gt;AE58,$C$10&lt;=AF58),1,0)</f>
        <v>0</v>
      </c>
      <c r="AN58" s="196">
        <f>($C$10-AK58)/AJ58*AM58*AL58</f>
        <v>0</v>
      </c>
      <c r="AO58" s="191">
        <f>IF(AND(AG58-$D$10&lt;25,$D$10-AG58&lt;=25),1,0)</f>
        <v>0</v>
      </c>
      <c r="AP58" s="196">
        <f>($C$10-AK58)/AJ58*AM58*AO58</f>
        <v>0</v>
      </c>
      <c r="AQ58" s="197">
        <f>IF(AND(AG58-$D$10&lt;25,$D$10-AG58&lt;=25),IF($D$10-AG58&lt;=25,ABS(($D$10-AG58)/25*AL58*AM58),0),0)</f>
        <v>0</v>
      </c>
    </row>
    <row r="59" spans="7:43" x14ac:dyDescent="0.2">
      <c r="G59" s="210"/>
      <c r="H59" s="210"/>
      <c r="I59" s="210"/>
      <c r="J59" s="210"/>
      <c r="K59" s="210"/>
      <c r="L59" s="210"/>
      <c r="M59" s="209"/>
      <c r="N59" s="209"/>
      <c r="O59" s="226"/>
      <c r="P59" s="210"/>
      <c r="Q59" s="210"/>
      <c r="R59" s="210"/>
      <c r="S59" s="210"/>
      <c r="AA59" s="192">
        <v>450</v>
      </c>
      <c r="AB59" s="192">
        <v>2</v>
      </c>
      <c r="AC59" s="192">
        <v>21</v>
      </c>
      <c r="AD59" s="193">
        <v>40</v>
      </c>
      <c r="AE59" s="192">
        <v>50</v>
      </c>
      <c r="AF59" s="192">
        <v>130</v>
      </c>
      <c r="AG59" s="192">
        <v>50</v>
      </c>
      <c r="AH59" s="194" t="s">
        <v>43</v>
      </c>
      <c r="AI59" s="194" t="s">
        <v>66</v>
      </c>
      <c r="AJ59" s="192">
        <v>4.2110000000000003</v>
      </c>
      <c r="AK59" s="192">
        <v>-38.420999999999999</v>
      </c>
      <c r="AL59" s="191">
        <f t="shared" si="3"/>
        <v>0</v>
      </c>
      <c r="AM59" s="195">
        <f t="shared" si="4"/>
        <v>0</v>
      </c>
      <c r="AN59" s="196">
        <f t="shared" si="5"/>
        <v>0</v>
      </c>
      <c r="AO59" s="191">
        <f t="shared" si="6"/>
        <v>0</v>
      </c>
      <c r="AP59" s="196">
        <f t="shared" si="7"/>
        <v>0</v>
      </c>
      <c r="AQ59" s="197">
        <f t="shared" si="8"/>
        <v>0</v>
      </c>
    </row>
    <row r="60" spans="7:43" x14ac:dyDescent="0.2">
      <c r="G60" s="210"/>
      <c r="H60" s="210"/>
      <c r="I60" s="210"/>
      <c r="J60" s="210"/>
      <c r="K60" s="210"/>
      <c r="L60" s="210"/>
      <c r="M60" s="209"/>
      <c r="N60" s="209"/>
      <c r="O60" s="226"/>
      <c r="P60" s="210"/>
      <c r="Q60" s="210"/>
      <c r="R60" s="210"/>
      <c r="S60" s="210"/>
      <c r="AA60" s="192">
        <v>451</v>
      </c>
      <c r="AB60" s="192">
        <v>2</v>
      </c>
      <c r="AC60" s="192">
        <v>40</v>
      </c>
      <c r="AD60" s="193">
        <v>62</v>
      </c>
      <c r="AE60" s="192">
        <v>130</v>
      </c>
      <c r="AF60" s="192">
        <v>280</v>
      </c>
      <c r="AG60" s="192">
        <v>50</v>
      </c>
      <c r="AH60" s="194" t="s">
        <v>43</v>
      </c>
      <c r="AI60" s="194" t="s">
        <v>66</v>
      </c>
      <c r="AJ60" s="192">
        <v>6.8179999999999996</v>
      </c>
      <c r="AK60" s="192">
        <v>-142.727</v>
      </c>
      <c r="AL60" s="191">
        <f t="shared" si="3"/>
        <v>0</v>
      </c>
      <c r="AM60" s="195">
        <f t="shared" si="4"/>
        <v>0</v>
      </c>
      <c r="AN60" s="196">
        <f t="shared" si="5"/>
        <v>0</v>
      </c>
      <c r="AO60" s="191">
        <f t="shared" si="6"/>
        <v>0</v>
      </c>
      <c r="AP60" s="196">
        <f t="shared" si="7"/>
        <v>0</v>
      </c>
      <c r="AQ60" s="197">
        <f t="shared" si="8"/>
        <v>0</v>
      </c>
    </row>
    <row r="61" spans="7:43" x14ac:dyDescent="0.2">
      <c r="G61" s="210"/>
      <c r="H61" s="210"/>
      <c r="I61" s="210"/>
      <c r="J61" s="210"/>
      <c r="K61" s="210"/>
      <c r="L61" s="210"/>
      <c r="M61" s="209"/>
      <c r="N61" s="209"/>
      <c r="O61" s="226"/>
      <c r="P61" s="210"/>
      <c r="Q61" s="210"/>
      <c r="R61" s="210"/>
      <c r="S61" s="210"/>
      <c r="AA61" s="192">
        <v>452</v>
      </c>
      <c r="AB61" s="192">
        <v>2</v>
      </c>
      <c r="AC61" s="192">
        <v>62</v>
      </c>
      <c r="AD61" s="193">
        <v>72</v>
      </c>
      <c r="AE61" s="192">
        <v>280</v>
      </c>
      <c r="AF61" s="192">
        <v>360</v>
      </c>
      <c r="AG61" s="192">
        <v>50</v>
      </c>
      <c r="AH61" s="194" t="s">
        <v>43</v>
      </c>
      <c r="AI61" s="194" t="s">
        <v>66</v>
      </c>
      <c r="AJ61" s="192">
        <v>8</v>
      </c>
      <c r="AK61" s="192">
        <v>-216</v>
      </c>
      <c r="AL61" s="191">
        <f t="shared" ref="AL61:AL98" si="9">IF(AND(AG61-$D$10&lt;12.5,$D$10-AG61&lt;=12.5),1,0)</f>
        <v>0</v>
      </c>
      <c r="AM61" s="195">
        <f t="shared" ref="AM61:AM98" si="10">IF(AND($C$10&gt;AE61,$C$10&lt;=AF61),1,0)</f>
        <v>0</v>
      </c>
      <c r="AN61" s="196">
        <f t="shared" ref="AN61:AN98" si="11">($C$10-AK61)/AJ61*AM61*AL61</f>
        <v>0</v>
      </c>
      <c r="AO61" s="191">
        <f t="shared" ref="AO61:AO98" si="12">IF(AND(AG61-$D$10&lt;25,$D$10-AG61&lt;=25),1,0)</f>
        <v>0</v>
      </c>
      <c r="AP61" s="196">
        <f t="shared" ref="AP61:AP98" si="13">($C$10-AK61)/AJ61*AM61*AO61</f>
        <v>0</v>
      </c>
      <c r="AQ61" s="197">
        <f t="shared" ref="AQ61:AQ98" si="14">IF(AND(AG61-$D$10&lt;25,$D$10-AG61&lt;=25),IF($D$10-AG61&lt;=25,ABS(($D$10-AG61)/25*AL61*AM61),0),0)</f>
        <v>0</v>
      </c>
    </row>
    <row r="62" spans="7:43" x14ac:dyDescent="0.2">
      <c r="G62" s="210"/>
      <c r="H62" s="210"/>
      <c r="I62" s="210"/>
      <c r="J62" s="210"/>
      <c r="K62" s="210"/>
      <c r="L62" s="210"/>
      <c r="M62" s="209"/>
      <c r="N62" s="209"/>
      <c r="O62" s="226"/>
      <c r="P62" s="210"/>
      <c r="Q62" s="210"/>
      <c r="R62" s="210"/>
      <c r="S62" s="210"/>
      <c r="AA62" s="192">
        <v>453</v>
      </c>
      <c r="AB62" s="192">
        <v>2</v>
      </c>
      <c r="AC62" s="192">
        <v>72</v>
      </c>
      <c r="AD62" s="193">
        <v>76</v>
      </c>
      <c r="AE62" s="192">
        <v>360</v>
      </c>
      <c r="AF62" s="192">
        <v>400</v>
      </c>
      <c r="AG62" s="192">
        <v>50</v>
      </c>
      <c r="AH62" s="194" t="s">
        <v>43</v>
      </c>
      <c r="AI62" s="194" t="s">
        <v>66</v>
      </c>
      <c r="AJ62" s="192">
        <v>10</v>
      </c>
      <c r="AK62" s="192">
        <v>-360</v>
      </c>
      <c r="AL62" s="191">
        <f t="shared" si="9"/>
        <v>0</v>
      </c>
      <c r="AM62" s="195">
        <f t="shared" si="10"/>
        <v>0</v>
      </c>
      <c r="AN62" s="196">
        <f t="shared" si="11"/>
        <v>0</v>
      </c>
      <c r="AO62" s="191">
        <f t="shared" si="12"/>
        <v>0</v>
      </c>
      <c r="AP62" s="196">
        <f t="shared" si="13"/>
        <v>0</v>
      </c>
      <c r="AQ62" s="197">
        <f t="shared" si="14"/>
        <v>0</v>
      </c>
    </row>
    <row r="63" spans="7:43" x14ac:dyDescent="0.2">
      <c r="G63" s="210"/>
      <c r="H63" s="210"/>
      <c r="I63" s="210"/>
      <c r="J63" s="210"/>
      <c r="K63" s="210"/>
      <c r="L63" s="210"/>
      <c r="M63" s="209"/>
      <c r="N63" s="209"/>
      <c r="O63" s="226"/>
      <c r="P63" s="210"/>
      <c r="Q63" s="210"/>
      <c r="R63" s="210"/>
      <c r="S63" s="210"/>
      <c r="AA63" s="192">
        <v>509</v>
      </c>
      <c r="AB63" s="192">
        <v>2</v>
      </c>
      <c r="AC63" s="192">
        <v>10</v>
      </c>
      <c r="AD63" s="193">
        <v>30</v>
      </c>
      <c r="AE63" s="192">
        <v>60</v>
      </c>
      <c r="AF63" s="192">
        <v>120</v>
      </c>
      <c r="AG63" s="192">
        <v>75</v>
      </c>
      <c r="AH63" s="194" t="s">
        <v>43</v>
      </c>
      <c r="AI63" s="194" t="s">
        <v>66</v>
      </c>
      <c r="AJ63" s="192">
        <v>3</v>
      </c>
      <c r="AK63" s="192">
        <v>30</v>
      </c>
      <c r="AL63" s="191">
        <f t="shared" si="9"/>
        <v>0</v>
      </c>
      <c r="AM63" s="195">
        <f t="shared" si="10"/>
        <v>0</v>
      </c>
      <c r="AN63" s="196">
        <f t="shared" si="11"/>
        <v>0</v>
      </c>
      <c r="AO63" s="191">
        <f t="shared" si="12"/>
        <v>0</v>
      </c>
      <c r="AP63" s="196">
        <f t="shared" si="13"/>
        <v>0</v>
      </c>
      <c r="AQ63" s="197">
        <f t="shared" si="14"/>
        <v>0</v>
      </c>
    </row>
    <row r="64" spans="7:43" x14ac:dyDescent="0.2">
      <c r="G64" s="210"/>
      <c r="H64" s="210"/>
      <c r="I64" s="210"/>
      <c r="J64" s="210"/>
      <c r="K64" s="210"/>
      <c r="L64" s="210"/>
      <c r="M64" s="209"/>
      <c r="N64" s="209"/>
      <c r="O64" s="226"/>
      <c r="P64" s="210"/>
      <c r="Q64" s="210"/>
      <c r="R64" s="210"/>
      <c r="S64" s="210"/>
      <c r="AA64" s="192">
        <v>510</v>
      </c>
      <c r="AB64" s="192">
        <v>2</v>
      </c>
      <c r="AC64" s="192">
        <v>30</v>
      </c>
      <c r="AD64" s="193">
        <v>40</v>
      </c>
      <c r="AE64" s="192">
        <v>120</v>
      </c>
      <c r="AF64" s="192">
        <v>170</v>
      </c>
      <c r="AG64" s="192">
        <v>75</v>
      </c>
      <c r="AH64" s="194" t="s">
        <v>43</v>
      </c>
      <c r="AI64" s="194" t="s">
        <v>66</v>
      </c>
      <c r="AJ64" s="192">
        <v>5</v>
      </c>
      <c r="AK64" s="192">
        <v>-30</v>
      </c>
      <c r="AL64" s="191">
        <f t="shared" si="9"/>
        <v>0</v>
      </c>
      <c r="AM64" s="195">
        <f t="shared" si="10"/>
        <v>0</v>
      </c>
      <c r="AN64" s="196">
        <f t="shared" si="11"/>
        <v>0</v>
      </c>
      <c r="AO64" s="191">
        <f t="shared" si="12"/>
        <v>0</v>
      </c>
      <c r="AP64" s="196">
        <f t="shared" si="13"/>
        <v>0</v>
      </c>
      <c r="AQ64" s="197">
        <f t="shared" si="14"/>
        <v>0</v>
      </c>
    </row>
    <row r="65" spans="7:43" x14ac:dyDescent="0.2">
      <c r="G65" s="210"/>
      <c r="H65" s="210"/>
      <c r="I65" s="210"/>
      <c r="J65" s="210"/>
      <c r="K65" s="210"/>
      <c r="L65" s="210"/>
      <c r="M65" s="209"/>
      <c r="N65" s="209"/>
      <c r="O65" s="226"/>
      <c r="P65" s="210"/>
      <c r="Q65" s="210"/>
      <c r="R65" s="210"/>
      <c r="S65" s="210"/>
      <c r="AA65" s="192">
        <v>511</v>
      </c>
      <c r="AB65" s="192">
        <v>2</v>
      </c>
      <c r="AC65" s="192">
        <v>40</v>
      </c>
      <c r="AD65" s="193">
        <v>50</v>
      </c>
      <c r="AE65" s="192">
        <v>170</v>
      </c>
      <c r="AF65" s="192">
        <v>230</v>
      </c>
      <c r="AG65" s="192">
        <v>75</v>
      </c>
      <c r="AH65" s="194" t="s">
        <v>43</v>
      </c>
      <c r="AI65" s="194" t="s">
        <v>66</v>
      </c>
      <c r="AJ65" s="192">
        <v>6</v>
      </c>
      <c r="AK65" s="192">
        <v>-70</v>
      </c>
      <c r="AL65" s="191">
        <f t="shared" si="9"/>
        <v>0</v>
      </c>
      <c r="AM65" s="195">
        <f t="shared" si="10"/>
        <v>0</v>
      </c>
      <c r="AN65" s="196">
        <f t="shared" si="11"/>
        <v>0</v>
      </c>
      <c r="AO65" s="191">
        <f t="shared" si="12"/>
        <v>0</v>
      </c>
      <c r="AP65" s="196">
        <f t="shared" si="13"/>
        <v>0</v>
      </c>
      <c r="AQ65" s="197">
        <f t="shared" si="14"/>
        <v>0</v>
      </c>
    </row>
    <row r="66" spans="7:43" x14ac:dyDescent="0.2">
      <c r="G66" s="210"/>
      <c r="H66" s="210"/>
      <c r="I66" s="210"/>
      <c r="J66" s="210"/>
      <c r="K66" s="210"/>
      <c r="L66" s="210"/>
      <c r="M66" s="209"/>
      <c r="N66" s="209"/>
      <c r="O66" s="226"/>
      <c r="P66" s="210"/>
      <c r="Q66" s="210"/>
      <c r="R66" s="210"/>
      <c r="S66" s="210"/>
      <c r="AA66" s="192">
        <v>512</v>
      </c>
      <c r="AB66" s="192">
        <v>2</v>
      </c>
      <c r="AC66" s="192">
        <v>50</v>
      </c>
      <c r="AD66" s="193">
        <v>60</v>
      </c>
      <c r="AE66" s="192">
        <v>230</v>
      </c>
      <c r="AF66" s="192">
        <v>314</v>
      </c>
      <c r="AG66" s="192">
        <v>75</v>
      </c>
      <c r="AH66" s="194" t="s">
        <v>43</v>
      </c>
      <c r="AI66" s="194" t="s">
        <v>66</v>
      </c>
      <c r="AJ66" s="192">
        <v>8.4</v>
      </c>
      <c r="AK66" s="192">
        <v>-190</v>
      </c>
      <c r="AL66" s="191">
        <f t="shared" si="9"/>
        <v>0</v>
      </c>
      <c r="AM66" s="195">
        <f t="shared" si="10"/>
        <v>0</v>
      </c>
      <c r="AN66" s="196">
        <f t="shared" si="11"/>
        <v>0</v>
      </c>
      <c r="AO66" s="191">
        <f t="shared" si="12"/>
        <v>0</v>
      </c>
      <c r="AP66" s="196">
        <f t="shared" si="13"/>
        <v>0</v>
      </c>
      <c r="AQ66" s="197">
        <f t="shared" si="14"/>
        <v>0</v>
      </c>
    </row>
    <row r="67" spans="7:43" x14ac:dyDescent="0.2">
      <c r="G67" s="210"/>
      <c r="H67" s="210"/>
      <c r="I67" s="210"/>
      <c r="J67" s="210"/>
      <c r="K67" s="210"/>
      <c r="L67" s="210"/>
      <c r="M67" s="209"/>
      <c r="N67" s="209"/>
      <c r="O67" s="226"/>
      <c r="P67" s="210"/>
      <c r="Q67" s="210"/>
      <c r="R67" s="210"/>
      <c r="S67" s="210"/>
      <c r="AA67" s="192">
        <v>513</v>
      </c>
      <c r="AB67" s="192">
        <v>2</v>
      </c>
      <c r="AC67" s="192">
        <v>60</v>
      </c>
      <c r="AD67" s="193">
        <v>68</v>
      </c>
      <c r="AE67" s="192">
        <v>314</v>
      </c>
      <c r="AF67" s="192">
        <v>400</v>
      </c>
      <c r="AG67" s="192">
        <v>75</v>
      </c>
      <c r="AH67" s="194" t="s">
        <v>43</v>
      </c>
      <c r="AI67" s="194" t="s">
        <v>66</v>
      </c>
      <c r="AJ67" s="192">
        <v>10.75</v>
      </c>
      <c r="AK67" s="192">
        <v>-331</v>
      </c>
      <c r="AL67" s="191">
        <f t="shared" si="9"/>
        <v>0</v>
      </c>
      <c r="AM67" s="195">
        <f t="shared" si="10"/>
        <v>0</v>
      </c>
      <c r="AN67" s="196">
        <f t="shared" si="11"/>
        <v>0</v>
      </c>
      <c r="AO67" s="191">
        <f t="shared" si="12"/>
        <v>0</v>
      </c>
      <c r="AP67" s="196">
        <f t="shared" si="13"/>
        <v>0</v>
      </c>
      <c r="AQ67" s="197">
        <f t="shared" si="14"/>
        <v>0</v>
      </c>
    </row>
    <row r="68" spans="7:43" x14ac:dyDescent="0.2">
      <c r="G68" s="210"/>
      <c r="H68" s="210"/>
      <c r="I68" s="210"/>
      <c r="J68" s="210"/>
      <c r="K68" s="210"/>
      <c r="L68" s="210"/>
      <c r="M68" s="209"/>
      <c r="N68" s="209"/>
      <c r="O68" s="226"/>
      <c r="P68" s="210"/>
      <c r="Q68" s="210"/>
      <c r="R68" s="210"/>
      <c r="S68" s="210"/>
      <c r="AA68" s="192">
        <v>477</v>
      </c>
      <c r="AB68" s="192">
        <v>2</v>
      </c>
      <c r="AC68" s="192">
        <v>10</v>
      </c>
      <c r="AD68" s="193">
        <v>21</v>
      </c>
      <c r="AE68" s="192">
        <v>90</v>
      </c>
      <c r="AF68" s="192">
        <v>120</v>
      </c>
      <c r="AG68" s="192">
        <v>100</v>
      </c>
      <c r="AH68" s="194" t="s">
        <v>43</v>
      </c>
      <c r="AI68" s="194" t="s">
        <v>66</v>
      </c>
      <c r="AJ68" s="192">
        <v>2.7269999999999999</v>
      </c>
      <c r="AK68" s="192">
        <v>62.726999999999997</v>
      </c>
      <c r="AL68" s="191">
        <f t="shared" si="9"/>
        <v>0</v>
      </c>
      <c r="AM68" s="195">
        <f t="shared" si="10"/>
        <v>0</v>
      </c>
      <c r="AN68" s="196">
        <f t="shared" si="11"/>
        <v>0</v>
      </c>
      <c r="AO68" s="191">
        <f t="shared" si="12"/>
        <v>0</v>
      </c>
      <c r="AP68" s="196">
        <f t="shared" si="13"/>
        <v>0</v>
      </c>
      <c r="AQ68" s="197">
        <f t="shared" si="14"/>
        <v>0</v>
      </c>
    </row>
    <row r="69" spans="7:43" x14ac:dyDescent="0.2">
      <c r="G69" s="210"/>
      <c r="H69" s="210"/>
      <c r="I69" s="210"/>
      <c r="J69" s="210"/>
      <c r="K69" s="210"/>
      <c r="L69" s="210"/>
      <c r="M69" s="209"/>
      <c r="N69" s="209"/>
      <c r="O69" s="226"/>
      <c r="P69" s="210"/>
      <c r="Q69" s="210"/>
      <c r="R69" s="210"/>
      <c r="S69" s="210"/>
      <c r="AA69" s="192">
        <v>478</v>
      </c>
      <c r="AB69" s="192">
        <v>2</v>
      </c>
      <c r="AC69" s="192">
        <v>21</v>
      </c>
      <c r="AD69" s="193">
        <v>30</v>
      </c>
      <c r="AE69" s="192">
        <v>120</v>
      </c>
      <c r="AF69" s="192">
        <v>167</v>
      </c>
      <c r="AG69" s="192">
        <v>100</v>
      </c>
      <c r="AH69" s="194" t="s">
        <v>43</v>
      </c>
      <c r="AI69" s="194" t="s">
        <v>66</v>
      </c>
      <c r="AJ69" s="192">
        <v>5.2220000000000004</v>
      </c>
      <c r="AK69" s="192">
        <v>10.333</v>
      </c>
      <c r="AL69" s="191">
        <f t="shared" si="9"/>
        <v>0</v>
      </c>
      <c r="AM69" s="195">
        <f t="shared" si="10"/>
        <v>0</v>
      </c>
      <c r="AN69" s="196">
        <f t="shared" si="11"/>
        <v>0</v>
      </c>
      <c r="AO69" s="191">
        <f t="shared" si="12"/>
        <v>0</v>
      </c>
      <c r="AP69" s="196">
        <f t="shared" si="13"/>
        <v>0</v>
      </c>
      <c r="AQ69" s="197">
        <f t="shared" si="14"/>
        <v>0</v>
      </c>
    </row>
    <row r="70" spans="7:43" x14ac:dyDescent="0.2">
      <c r="G70" s="210"/>
      <c r="H70" s="210"/>
      <c r="I70" s="210"/>
      <c r="J70" s="210"/>
      <c r="K70" s="210"/>
      <c r="L70" s="210"/>
      <c r="M70" s="209"/>
      <c r="N70" s="209"/>
      <c r="O70" s="226"/>
      <c r="P70" s="210"/>
      <c r="Q70" s="210"/>
      <c r="R70" s="210"/>
      <c r="S70" s="210"/>
      <c r="AA70" s="192">
        <v>479</v>
      </c>
      <c r="AB70" s="192">
        <v>2</v>
      </c>
      <c r="AC70" s="192">
        <v>30</v>
      </c>
      <c r="AD70" s="193">
        <v>40</v>
      </c>
      <c r="AE70" s="192">
        <v>167</v>
      </c>
      <c r="AF70" s="192">
        <v>231</v>
      </c>
      <c r="AG70" s="192">
        <v>100</v>
      </c>
      <c r="AH70" s="194" t="s">
        <v>43</v>
      </c>
      <c r="AI70" s="194" t="s">
        <v>66</v>
      </c>
      <c r="AJ70" s="192">
        <v>6.4</v>
      </c>
      <c r="AK70" s="192">
        <v>-25</v>
      </c>
      <c r="AL70" s="191">
        <f t="shared" si="9"/>
        <v>0</v>
      </c>
      <c r="AM70" s="195">
        <f t="shared" si="10"/>
        <v>0</v>
      </c>
      <c r="AN70" s="196">
        <f t="shared" si="11"/>
        <v>0</v>
      </c>
      <c r="AO70" s="191">
        <f t="shared" si="12"/>
        <v>0</v>
      </c>
      <c r="AP70" s="196">
        <f t="shared" si="13"/>
        <v>0</v>
      </c>
      <c r="AQ70" s="197">
        <f t="shared" si="14"/>
        <v>0</v>
      </c>
    </row>
    <row r="71" spans="7:43" x14ac:dyDescent="0.2">
      <c r="G71" s="210"/>
      <c r="H71" s="210"/>
      <c r="I71" s="210"/>
      <c r="J71" s="210"/>
      <c r="K71" s="210"/>
      <c r="L71" s="210"/>
      <c r="M71" s="209"/>
      <c r="N71" s="209"/>
      <c r="O71" s="226"/>
      <c r="P71" s="210"/>
      <c r="Q71" s="210"/>
      <c r="R71" s="210"/>
      <c r="S71" s="210"/>
      <c r="AA71" s="192">
        <v>480</v>
      </c>
      <c r="AB71" s="192">
        <v>2</v>
      </c>
      <c r="AC71" s="192">
        <v>40</v>
      </c>
      <c r="AD71" s="193">
        <v>50</v>
      </c>
      <c r="AE71" s="192">
        <v>231</v>
      </c>
      <c r="AF71" s="192">
        <v>326</v>
      </c>
      <c r="AG71" s="192">
        <v>100</v>
      </c>
      <c r="AH71" s="194" t="s">
        <v>43</v>
      </c>
      <c r="AI71" s="194" t="s">
        <v>66</v>
      </c>
      <c r="AJ71" s="192">
        <v>9.5</v>
      </c>
      <c r="AK71" s="192">
        <v>-149</v>
      </c>
      <c r="AL71" s="191">
        <f t="shared" si="9"/>
        <v>0</v>
      </c>
      <c r="AM71" s="195">
        <f t="shared" si="10"/>
        <v>0</v>
      </c>
      <c r="AN71" s="196">
        <f t="shared" si="11"/>
        <v>0</v>
      </c>
      <c r="AO71" s="191">
        <f t="shared" si="12"/>
        <v>0</v>
      </c>
      <c r="AP71" s="196">
        <f t="shared" si="13"/>
        <v>0</v>
      </c>
      <c r="AQ71" s="197">
        <f t="shared" si="14"/>
        <v>0</v>
      </c>
    </row>
    <row r="72" spans="7:43" x14ac:dyDescent="0.2">
      <c r="G72" s="210"/>
      <c r="H72" s="210"/>
      <c r="I72" s="210"/>
      <c r="J72" s="210"/>
      <c r="K72" s="210"/>
      <c r="L72" s="210"/>
      <c r="M72" s="209"/>
      <c r="N72" s="209"/>
      <c r="O72" s="226"/>
      <c r="P72" s="210"/>
      <c r="Q72" s="210"/>
      <c r="R72" s="210"/>
      <c r="S72" s="210"/>
      <c r="AA72" s="192">
        <v>481</v>
      </c>
      <c r="AB72" s="192">
        <v>2</v>
      </c>
      <c r="AC72" s="192">
        <v>50</v>
      </c>
      <c r="AD72" s="193">
        <v>56</v>
      </c>
      <c r="AE72" s="192">
        <v>326</v>
      </c>
      <c r="AF72" s="192">
        <v>400</v>
      </c>
      <c r="AG72" s="192">
        <v>100</v>
      </c>
      <c r="AH72" s="194" t="s">
        <v>43</v>
      </c>
      <c r="AI72" s="194" t="s">
        <v>66</v>
      </c>
      <c r="AJ72" s="192">
        <v>12.333</v>
      </c>
      <c r="AK72" s="192">
        <v>-290.666</v>
      </c>
      <c r="AL72" s="191">
        <f t="shared" si="9"/>
        <v>0</v>
      </c>
      <c r="AM72" s="195">
        <f t="shared" si="10"/>
        <v>0</v>
      </c>
      <c r="AN72" s="196">
        <f t="shared" si="11"/>
        <v>0</v>
      </c>
      <c r="AO72" s="191">
        <f t="shared" si="12"/>
        <v>0</v>
      </c>
      <c r="AP72" s="196">
        <f t="shared" si="13"/>
        <v>0</v>
      </c>
      <c r="AQ72" s="197">
        <f t="shared" si="14"/>
        <v>0</v>
      </c>
    </row>
    <row r="73" spans="7:43" x14ac:dyDescent="0.2">
      <c r="G73" s="210"/>
      <c r="H73" s="210"/>
      <c r="I73" s="210"/>
      <c r="J73" s="210"/>
      <c r="K73" s="210"/>
      <c r="L73" s="210"/>
      <c r="M73" s="209"/>
      <c r="N73" s="209"/>
      <c r="O73" s="226"/>
      <c r="P73" s="210"/>
      <c r="Q73" s="210"/>
      <c r="R73" s="210"/>
      <c r="S73" s="210"/>
      <c r="AA73" s="192">
        <v>543</v>
      </c>
      <c r="AB73" s="192">
        <v>2</v>
      </c>
      <c r="AC73" s="192">
        <v>10</v>
      </c>
      <c r="AD73" s="193">
        <v>20</v>
      </c>
      <c r="AE73" s="192">
        <v>120</v>
      </c>
      <c r="AF73" s="192">
        <v>160</v>
      </c>
      <c r="AG73" s="192">
        <v>125</v>
      </c>
      <c r="AH73" s="194" t="s">
        <v>43</v>
      </c>
      <c r="AI73" s="194" t="s">
        <v>66</v>
      </c>
      <c r="AJ73" s="192">
        <v>4</v>
      </c>
      <c r="AK73" s="192">
        <v>80</v>
      </c>
      <c r="AL73" s="191">
        <f t="shared" si="9"/>
        <v>0</v>
      </c>
      <c r="AM73" s="195">
        <f t="shared" si="10"/>
        <v>0</v>
      </c>
      <c r="AN73" s="196">
        <f t="shared" si="11"/>
        <v>0</v>
      </c>
      <c r="AO73" s="191">
        <f t="shared" si="12"/>
        <v>0</v>
      </c>
      <c r="AP73" s="196">
        <f t="shared" si="13"/>
        <v>0</v>
      </c>
      <c r="AQ73" s="197">
        <f t="shared" si="14"/>
        <v>0</v>
      </c>
    </row>
    <row r="74" spans="7:43" x14ac:dyDescent="0.2">
      <c r="G74" s="210"/>
      <c r="H74" s="210"/>
      <c r="I74" s="210"/>
      <c r="J74" s="210"/>
      <c r="K74" s="210"/>
      <c r="L74" s="210"/>
      <c r="M74" s="209"/>
      <c r="N74" s="209"/>
      <c r="O74" s="226"/>
      <c r="P74" s="210"/>
      <c r="Q74" s="210"/>
      <c r="R74" s="210"/>
      <c r="S74" s="210"/>
      <c r="AA74" s="192">
        <v>544</v>
      </c>
      <c r="AB74" s="192">
        <v>2</v>
      </c>
      <c r="AC74" s="192">
        <v>20</v>
      </c>
      <c r="AD74" s="193">
        <v>30</v>
      </c>
      <c r="AE74" s="192">
        <v>160</v>
      </c>
      <c r="AF74" s="192">
        <v>215</v>
      </c>
      <c r="AG74" s="192">
        <v>125</v>
      </c>
      <c r="AH74" s="194" t="s">
        <v>43</v>
      </c>
      <c r="AI74" s="194" t="s">
        <v>66</v>
      </c>
      <c r="AJ74" s="192">
        <v>5.5</v>
      </c>
      <c r="AK74" s="192">
        <v>50</v>
      </c>
      <c r="AL74" s="191">
        <f t="shared" si="9"/>
        <v>0</v>
      </c>
      <c r="AM74" s="195">
        <f t="shared" si="10"/>
        <v>0</v>
      </c>
      <c r="AN74" s="196">
        <f t="shared" si="11"/>
        <v>0</v>
      </c>
      <c r="AO74" s="191">
        <f t="shared" si="12"/>
        <v>0</v>
      </c>
      <c r="AP74" s="196">
        <f t="shared" si="13"/>
        <v>0</v>
      </c>
      <c r="AQ74" s="197">
        <f t="shared" si="14"/>
        <v>0</v>
      </c>
    </row>
    <row r="75" spans="7:43" x14ac:dyDescent="0.2">
      <c r="G75" s="210"/>
      <c r="H75" s="210"/>
      <c r="I75" s="210"/>
      <c r="J75" s="210"/>
      <c r="K75" s="210"/>
      <c r="L75" s="210"/>
      <c r="M75" s="209"/>
      <c r="N75" s="209"/>
      <c r="O75" s="226"/>
      <c r="P75" s="210"/>
      <c r="Q75" s="210"/>
      <c r="R75" s="210"/>
      <c r="S75" s="210"/>
      <c r="AA75" s="192">
        <v>545</v>
      </c>
      <c r="AB75" s="192">
        <v>2</v>
      </c>
      <c r="AC75" s="192">
        <v>30</v>
      </c>
      <c r="AD75" s="193">
        <v>40</v>
      </c>
      <c r="AE75" s="192">
        <v>215</v>
      </c>
      <c r="AF75" s="192">
        <v>290</v>
      </c>
      <c r="AG75" s="192">
        <v>125</v>
      </c>
      <c r="AH75" s="194" t="s">
        <v>43</v>
      </c>
      <c r="AI75" s="194" t="s">
        <v>66</v>
      </c>
      <c r="AJ75" s="192">
        <v>7.5</v>
      </c>
      <c r="AK75" s="192">
        <v>-10</v>
      </c>
      <c r="AL75" s="191">
        <f t="shared" si="9"/>
        <v>0</v>
      </c>
      <c r="AM75" s="195">
        <f t="shared" si="10"/>
        <v>0</v>
      </c>
      <c r="AN75" s="196">
        <f t="shared" si="11"/>
        <v>0</v>
      </c>
      <c r="AO75" s="191">
        <f t="shared" si="12"/>
        <v>0</v>
      </c>
      <c r="AP75" s="196">
        <f t="shared" si="13"/>
        <v>0</v>
      </c>
      <c r="AQ75" s="197">
        <f t="shared" si="14"/>
        <v>0</v>
      </c>
    </row>
    <row r="76" spans="7:43" x14ac:dyDescent="0.2">
      <c r="G76" s="210"/>
      <c r="H76" s="210"/>
      <c r="I76" s="210"/>
      <c r="J76" s="210"/>
      <c r="K76" s="210"/>
      <c r="L76" s="210"/>
      <c r="M76" s="209"/>
      <c r="N76" s="209"/>
      <c r="O76" s="226"/>
      <c r="P76" s="210"/>
      <c r="Q76" s="210"/>
      <c r="R76" s="210"/>
      <c r="S76" s="210"/>
      <c r="AA76" s="192">
        <v>546</v>
      </c>
      <c r="AB76" s="192">
        <v>2</v>
      </c>
      <c r="AC76" s="192">
        <v>40</v>
      </c>
      <c r="AD76" s="193">
        <v>50</v>
      </c>
      <c r="AE76" s="192">
        <v>290</v>
      </c>
      <c r="AF76" s="192">
        <v>400</v>
      </c>
      <c r="AG76" s="192">
        <v>125</v>
      </c>
      <c r="AH76" s="194" t="s">
        <v>43</v>
      </c>
      <c r="AI76" s="194" t="s">
        <v>66</v>
      </c>
      <c r="AJ76" s="192">
        <v>11</v>
      </c>
      <c r="AK76" s="192">
        <v>-150</v>
      </c>
      <c r="AL76" s="191">
        <f t="shared" si="9"/>
        <v>0</v>
      </c>
      <c r="AM76" s="195">
        <f t="shared" si="10"/>
        <v>0</v>
      </c>
      <c r="AN76" s="196">
        <f t="shared" si="11"/>
        <v>0</v>
      </c>
      <c r="AO76" s="191">
        <f t="shared" si="12"/>
        <v>0</v>
      </c>
      <c r="AP76" s="196">
        <f t="shared" si="13"/>
        <v>0</v>
      </c>
      <c r="AQ76" s="197">
        <f t="shared" si="14"/>
        <v>0</v>
      </c>
    </row>
    <row r="77" spans="7:43" x14ac:dyDescent="0.2">
      <c r="G77" s="210"/>
      <c r="H77" s="210"/>
      <c r="I77" s="210"/>
      <c r="J77" s="210"/>
      <c r="K77" s="210"/>
      <c r="L77" s="210"/>
      <c r="M77" s="209"/>
      <c r="N77" s="209"/>
      <c r="O77" s="226"/>
      <c r="P77" s="210"/>
      <c r="Q77" s="210"/>
      <c r="R77" s="210"/>
      <c r="S77" s="210"/>
      <c r="AA77" s="192">
        <v>569</v>
      </c>
      <c r="AB77" s="192">
        <v>2</v>
      </c>
      <c r="AC77" s="192">
        <v>10</v>
      </c>
      <c r="AD77" s="193">
        <v>20</v>
      </c>
      <c r="AE77" s="192">
        <v>145</v>
      </c>
      <c r="AF77" s="192">
        <v>192</v>
      </c>
      <c r="AG77" s="192">
        <v>150</v>
      </c>
      <c r="AH77" s="194" t="s">
        <v>43</v>
      </c>
      <c r="AI77" s="194" t="s">
        <v>66</v>
      </c>
      <c r="AJ77" s="192">
        <v>4.7</v>
      </c>
      <c r="AK77" s="192">
        <v>98</v>
      </c>
      <c r="AL77" s="191">
        <f t="shared" si="9"/>
        <v>0</v>
      </c>
      <c r="AM77" s="195">
        <f t="shared" si="10"/>
        <v>0</v>
      </c>
      <c r="AN77" s="196">
        <f t="shared" si="11"/>
        <v>0</v>
      </c>
      <c r="AO77" s="191">
        <f t="shared" si="12"/>
        <v>0</v>
      </c>
      <c r="AP77" s="196">
        <f t="shared" si="13"/>
        <v>0</v>
      </c>
      <c r="AQ77" s="197">
        <f t="shared" si="14"/>
        <v>0</v>
      </c>
    </row>
    <row r="78" spans="7:43" x14ac:dyDescent="0.2">
      <c r="G78" s="210"/>
      <c r="H78" s="210"/>
      <c r="I78" s="210"/>
      <c r="J78" s="210"/>
      <c r="K78" s="210"/>
      <c r="L78" s="210"/>
      <c r="M78" s="209"/>
      <c r="N78" s="209"/>
      <c r="O78" s="226"/>
      <c r="P78" s="210"/>
      <c r="Q78" s="210"/>
      <c r="R78" s="210"/>
      <c r="S78" s="210"/>
      <c r="AA78" s="192">
        <v>570</v>
      </c>
      <c r="AB78" s="192">
        <v>2</v>
      </c>
      <c r="AC78" s="192">
        <v>20</v>
      </c>
      <c r="AD78" s="193">
        <v>30</v>
      </c>
      <c r="AE78" s="192">
        <v>192</v>
      </c>
      <c r="AF78" s="192">
        <v>250</v>
      </c>
      <c r="AG78" s="192">
        <v>150</v>
      </c>
      <c r="AH78" s="194" t="s">
        <v>43</v>
      </c>
      <c r="AI78" s="194" t="s">
        <v>66</v>
      </c>
      <c r="AJ78" s="192">
        <v>5.8</v>
      </c>
      <c r="AK78" s="192">
        <v>76</v>
      </c>
      <c r="AL78" s="191">
        <f t="shared" si="9"/>
        <v>0</v>
      </c>
      <c r="AM78" s="195">
        <f t="shared" si="10"/>
        <v>0</v>
      </c>
      <c r="AN78" s="196">
        <f t="shared" si="11"/>
        <v>0</v>
      </c>
      <c r="AO78" s="191">
        <f t="shared" si="12"/>
        <v>0</v>
      </c>
      <c r="AP78" s="196">
        <f t="shared" si="13"/>
        <v>0</v>
      </c>
      <c r="AQ78" s="197">
        <f t="shared" si="14"/>
        <v>0</v>
      </c>
    </row>
    <row r="79" spans="7:43" x14ac:dyDescent="0.2">
      <c r="G79" s="210"/>
      <c r="H79" s="210"/>
      <c r="I79" s="210"/>
      <c r="J79" s="210"/>
      <c r="K79" s="210"/>
      <c r="L79" s="210"/>
      <c r="M79" s="209"/>
      <c r="N79" s="209"/>
      <c r="O79" s="226"/>
      <c r="P79" s="210"/>
      <c r="Q79" s="210"/>
      <c r="R79" s="210"/>
      <c r="S79" s="210"/>
      <c r="AA79" s="192">
        <v>571</v>
      </c>
      <c r="AB79" s="192">
        <v>2</v>
      </c>
      <c r="AC79" s="192">
        <v>30</v>
      </c>
      <c r="AD79" s="193">
        <v>50</v>
      </c>
      <c r="AE79" s="192">
        <v>250</v>
      </c>
      <c r="AF79" s="192">
        <v>400</v>
      </c>
      <c r="AG79" s="192">
        <v>150</v>
      </c>
      <c r="AH79" s="194" t="s">
        <v>43</v>
      </c>
      <c r="AI79" s="194" t="s">
        <v>66</v>
      </c>
      <c r="AJ79" s="192">
        <v>7.5</v>
      </c>
      <c r="AK79" s="192">
        <v>25</v>
      </c>
      <c r="AL79" s="191">
        <f t="shared" si="9"/>
        <v>0</v>
      </c>
      <c r="AM79" s="195">
        <f t="shared" si="10"/>
        <v>0</v>
      </c>
      <c r="AN79" s="196">
        <f t="shared" si="11"/>
        <v>0</v>
      </c>
      <c r="AO79" s="191">
        <f t="shared" si="12"/>
        <v>0</v>
      </c>
      <c r="AP79" s="196">
        <f t="shared" si="13"/>
        <v>0</v>
      </c>
      <c r="AQ79" s="197">
        <f t="shared" si="14"/>
        <v>0</v>
      </c>
    </row>
    <row r="80" spans="7:43" x14ac:dyDescent="0.2">
      <c r="G80" s="210"/>
      <c r="H80" s="210"/>
      <c r="I80" s="210"/>
      <c r="J80" s="210"/>
      <c r="K80" s="210"/>
      <c r="L80" s="210"/>
      <c r="M80" s="209"/>
      <c r="N80" s="209"/>
      <c r="O80" s="226"/>
      <c r="P80" s="210"/>
      <c r="Q80" s="210"/>
      <c r="R80" s="210"/>
      <c r="S80" s="210"/>
      <c r="AA80" s="192">
        <v>586</v>
      </c>
      <c r="AB80" s="192">
        <v>2</v>
      </c>
      <c r="AC80" s="192">
        <v>20</v>
      </c>
      <c r="AD80" s="193">
        <v>42</v>
      </c>
      <c r="AE80" s="192">
        <v>232</v>
      </c>
      <c r="AF80" s="192">
        <v>400</v>
      </c>
      <c r="AG80" s="192">
        <v>175</v>
      </c>
      <c r="AH80" s="194" t="s">
        <v>43</v>
      </c>
      <c r="AI80" s="194" t="s">
        <v>66</v>
      </c>
      <c r="AJ80" s="192">
        <v>7.6360000000000001</v>
      </c>
      <c r="AK80" s="192">
        <v>79.272000000000006</v>
      </c>
      <c r="AL80" s="191">
        <f t="shared" si="9"/>
        <v>0</v>
      </c>
      <c r="AM80" s="195">
        <f t="shared" si="10"/>
        <v>0</v>
      </c>
      <c r="AN80" s="196">
        <f t="shared" si="11"/>
        <v>0</v>
      </c>
      <c r="AO80" s="191">
        <f t="shared" si="12"/>
        <v>0</v>
      </c>
      <c r="AP80" s="196">
        <f t="shared" si="13"/>
        <v>0</v>
      </c>
      <c r="AQ80" s="197">
        <f t="shared" si="14"/>
        <v>0</v>
      </c>
    </row>
    <row r="81" spans="7:43" x14ac:dyDescent="0.2">
      <c r="G81" s="210"/>
      <c r="H81" s="210"/>
      <c r="I81" s="210"/>
      <c r="J81" s="210"/>
      <c r="K81" s="210"/>
      <c r="L81" s="210"/>
      <c r="M81" s="209"/>
      <c r="N81" s="209"/>
      <c r="O81" s="226"/>
      <c r="P81" s="210"/>
      <c r="Q81" s="210"/>
      <c r="R81" s="210"/>
      <c r="S81" s="210"/>
      <c r="AC81" s="195">
        <v>35</v>
      </c>
      <c r="AD81" s="198">
        <v>43</v>
      </c>
      <c r="AE81" s="195">
        <v>50</v>
      </c>
      <c r="AF81" s="195">
        <v>80</v>
      </c>
      <c r="AG81" s="195">
        <v>25</v>
      </c>
      <c r="AH81" s="195" t="s">
        <v>45</v>
      </c>
      <c r="AI81" s="198"/>
      <c r="AJ81" s="195">
        <v>3.75</v>
      </c>
      <c r="AK81" s="195">
        <v>-81.25</v>
      </c>
      <c r="AL81" s="191">
        <f t="shared" ref="AL81:AL86" si="15">IF(AND(AG81-$D$10&lt;12.5,$D$10-AG81&lt;=12.5),1,0)</f>
        <v>0</v>
      </c>
      <c r="AM81" s="195">
        <f t="shared" ref="AM81:AM86" si="16">IF(AND($C$10&gt;AE81,$C$10&lt;=AF81),1,0)</f>
        <v>0</v>
      </c>
      <c r="AN81" s="196">
        <f t="shared" ref="AN81:AN86" si="17">($C$10-AK81)/AJ81*AM81*AL81</f>
        <v>0</v>
      </c>
      <c r="AO81" s="191">
        <f t="shared" ref="AO81:AO86" si="18">IF(AND(AG81-$D$10&lt;25,$D$10-AG81&lt;=25),1,0)</f>
        <v>0</v>
      </c>
      <c r="AP81" s="196">
        <f t="shared" ref="AP81:AP86" si="19">($C$10-AK81)/AJ81*AM81*AO81</f>
        <v>0</v>
      </c>
      <c r="AQ81" s="197">
        <f t="shared" ref="AQ81:AQ86" si="20">IF(AND(AG81-$D$10&lt;25,$D$10-AG81&lt;=25),IF($D$10-AG81&lt;=25,ABS(($D$10-AG81)/25*AL81*AM81),0),0)</f>
        <v>0</v>
      </c>
    </row>
    <row r="82" spans="7:43" x14ac:dyDescent="0.2">
      <c r="G82" s="210"/>
      <c r="H82" s="210"/>
      <c r="I82" s="210"/>
      <c r="J82" s="210"/>
      <c r="K82" s="210"/>
      <c r="L82" s="210"/>
      <c r="M82" s="209"/>
      <c r="N82" s="209"/>
      <c r="O82" s="226"/>
      <c r="P82" s="210"/>
      <c r="Q82" s="210"/>
      <c r="R82" s="210"/>
      <c r="S82" s="210"/>
      <c r="AC82" s="195">
        <v>43</v>
      </c>
      <c r="AD82" s="198">
        <v>52</v>
      </c>
      <c r="AE82" s="195">
        <v>80</v>
      </c>
      <c r="AF82" s="195">
        <v>120</v>
      </c>
      <c r="AG82" s="195">
        <v>25</v>
      </c>
      <c r="AH82" s="195" t="s">
        <v>45</v>
      </c>
      <c r="AI82" s="198"/>
      <c r="AJ82" s="195">
        <v>4.4444444444444446</v>
      </c>
      <c r="AK82" s="195">
        <v>-111.11111111111111</v>
      </c>
      <c r="AL82" s="191">
        <f t="shared" si="15"/>
        <v>0</v>
      </c>
      <c r="AM82" s="195">
        <f t="shared" si="16"/>
        <v>0</v>
      </c>
      <c r="AN82" s="196">
        <f t="shared" si="17"/>
        <v>0</v>
      </c>
      <c r="AO82" s="191">
        <f t="shared" si="18"/>
        <v>0</v>
      </c>
      <c r="AP82" s="196">
        <f t="shared" si="19"/>
        <v>0</v>
      </c>
      <c r="AQ82" s="197">
        <f t="shared" si="20"/>
        <v>0</v>
      </c>
    </row>
    <row r="83" spans="7:43" x14ac:dyDescent="0.2">
      <c r="G83" s="210"/>
      <c r="H83" s="210"/>
      <c r="I83" s="210"/>
      <c r="J83" s="210"/>
      <c r="K83" s="210"/>
      <c r="L83" s="210"/>
      <c r="M83" s="209"/>
      <c r="N83" s="209"/>
      <c r="O83" s="226"/>
      <c r="P83" s="210"/>
      <c r="Q83" s="210"/>
      <c r="R83" s="210"/>
      <c r="S83" s="210"/>
      <c r="AC83" s="195">
        <v>52</v>
      </c>
      <c r="AD83" s="198">
        <v>60</v>
      </c>
      <c r="AE83" s="195">
        <v>120</v>
      </c>
      <c r="AF83" s="195">
        <v>166</v>
      </c>
      <c r="AG83" s="195">
        <v>25</v>
      </c>
      <c r="AH83" s="195" t="s">
        <v>45</v>
      </c>
      <c r="AI83" s="198"/>
      <c r="AJ83" s="195">
        <v>5.75</v>
      </c>
      <c r="AK83" s="195">
        <v>-179</v>
      </c>
      <c r="AL83" s="191">
        <f t="shared" si="15"/>
        <v>0</v>
      </c>
      <c r="AM83" s="195">
        <f t="shared" si="16"/>
        <v>0</v>
      </c>
      <c r="AN83" s="196">
        <f t="shared" si="17"/>
        <v>0</v>
      </c>
      <c r="AO83" s="191">
        <f t="shared" si="18"/>
        <v>0</v>
      </c>
      <c r="AP83" s="196">
        <f t="shared" si="19"/>
        <v>0</v>
      </c>
      <c r="AQ83" s="197">
        <f t="shared" si="20"/>
        <v>0</v>
      </c>
    </row>
    <row r="84" spans="7:43" x14ac:dyDescent="0.2">
      <c r="G84" s="210"/>
      <c r="H84" s="210"/>
      <c r="I84" s="210"/>
      <c r="J84" s="210"/>
      <c r="K84" s="210"/>
      <c r="L84" s="210"/>
      <c r="M84" s="209"/>
      <c r="N84" s="209"/>
      <c r="O84" s="226"/>
      <c r="P84" s="210"/>
      <c r="Q84" s="210"/>
      <c r="R84" s="210"/>
      <c r="S84" s="210"/>
      <c r="AC84" s="195">
        <v>60</v>
      </c>
      <c r="AD84" s="198">
        <v>72</v>
      </c>
      <c r="AE84" s="195">
        <v>166</v>
      </c>
      <c r="AF84" s="195">
        <v>200</v>
      </c>
      <c r="AG84" s="195">
        <v>25</v>
      </c>
      <c r="AH84" s="195" t="s">
        <v>45</v>
      </c>
      <c r="AI84" s="198"/>
      <c r="AJ84" s="195">
        <v>2.8333333333333335</v>
      </c>
      <c r="AK84" s="195">
        <v>-4</v>
      </c>
      <c r="AL84" s="191">
        <f t="shared" si="15"/>
        <v>0</v>
      </c>
      <c r="AM84" s="195">
        <f t="shared" si="16"/>
        <v>0</v>
      </c>
      <c r="AN84" s="196">
        <f t="shared" si="17"/>
        <v>0</v>
      </c>
      <c r="AO84" s="191">
        <f t="shared" si="18"/>
        <v>0</v>
      </c>
      <c r="AP84" s="196">
        <f t="shared" si="19"/>
        <v>0</v>
      </c>
      <c r="AQ84" s="197">
        <f t="shared" si="20"/>
        <v>0</v>
      </c>
    </row>
    <row r="85" spans="7:43" x14ac:dyDescent="0.2">
      <c r="G85" s="210"/>
      <c r="H85" s="210"/>
      <c r="I85" s="210"/>
      <c r="J85" s="210"/>
      <c r="K85" s="210"/>
      <c r="L85" s="210"/>
      <c r="M85" s="209"/>
      <c r="N85" s="209"/>
      <c r="O85" s="226"/>
      <c r="P85" s="210"/>
      <c r="Q85" s="210"/>
      <c r="R85" s="210"/>
      <c r="S85" s="210"/>
      <c r="AC85" s="195">
        <v>72</v>
      </c>
      <c r="AD85" s="198">
        <v>83</v>
      </c>
      <c r="AE85" s="195">
        <v>200</v>
      </c>
      <c r="AF85" s="195">
        <v>270</v>
      </c>
      <c r="AG85" s="195">
        <v>25</v>
      </c>
      <c r="AH85" s="195" t="s">
        <v>45</v>
      </c>
      <c r="AI85" s="198"/>
      <c r="AJ85" s="195">
        <v>6.3636363636363633</v>
      </c>
      <c r="AK85" s="195">
        <v>-258.18181818181813</v>
      </c>
      <c r="AL85" s="191">
        <f t="shared" si="15"/>
        <v>0</v>
      </c>
      <c r="AM85" s="195">
        <f t="shared" si="16"/>
        <v>0</v>
      </c>
      <c r="AN85" s="196">
        <f t="shared" si="17"/>
        <v>0</v>
      </c>
      <c r="AO85" s="191">
        <f t="shared" si="18"/>
        <v>0</v>
      </c>
      <c r="AP85" s="196">
        <f t="shared" si="19"/>
        <v>0</v>
      </c>
      <c r="AQ85" s="197">
        <f t="shared" si="20"/>
        <v>0</v>
      </c>
    </row>
    <row r="86" spans="7:43" x14ac:dyDescent="0.2">
      <c r="G86" s="210"/>
      <c r="H86" s="210"/>
      <c r="I86" s="210"/>
      <c r="J86" s="210"/>
      <c r="K86" s="210"/>
      <c r="L86" s="210"/>
      <c r="M86" s="209"/>
      <c r="N86" s="209"/>
      <c r="O86" s="226"/>
      <c r="P86" s="210"/>
      <c r="Q86" s="210"/>
      <c r="R86" s="210"/>
      <c r="S86" s="210"/>
      <c r="AC86" s="195">
        <v>83</v>
      </c>
      <c r="AD86" s="198">
        <v>89</v>
      </c>
      <c r="AE86" s="195">
        <v>270</v>
      </c>
      <c r="AF86" s="195">
        <v>400</v>
      </c>
      <c r="AG86" s="195">
        <v>25</v>
      </c>
      <c r="AH86" s="195" t="s">
        <v>45</v>
      </c>
      <c r="AI86" s="198"/>
      <c r="AJ86" s="195">
        <v>21.666666666666668</v>
      </c>
      <c r="AK86" s="195">
        <v>-1528.3333333333335</v>
      </c>
      <c r="AL86" s="191">
        <f t="shared" si="15"/>
        <v>0</v>
      </c>
      <c r="AM86" s="195">
        <f t="shared" si="16"/>
        <v>0</v>
      </c>
      <c r="AN86" s="196">
        <f t="shared" si="17"/>
        <v>0</v>
      </c>
      <c r="AO86" s="191">
        <f t="shared" si="18"/>
        <v>0</v>
      </c>
      <c r="AP86" s="196">
        <f t="shared" si="19"/>
        <v>0</v>
      </c>
      <c r="AQ86" s="197">
        <f t="shared" si="20"/>
        <v>0</v>
      </c>
    </row>
    <row r="87" spans="7:43" x14ac:dyDescent="0.2">
      <c r="G87" s="210"/>
      <c r="H87" s="210"/>
      <c r="I87" s="210"/>
      <c r="J87" s="210"/>
      <c r="K87" s="210"/>
      <c r="L87" s="210"/>
      <c r="M87" s="209"/>
      <c r="N87" s="209"/>
      <c r="O87" s="226"/>
      <c r="P87" s="210"/>
      <c r="Q87" s="210"/>
      <c r="R87" s="210"/>
      <c r="S87" s="210"/>
      <c r="AA87" s="192">
        <v>454</v>
      </c>
      <c r="AB87" s="192">
        <v>2</v>
      </c>
      <c r="AC87" s="192">
        <v>24</v>
      </c>
      <c r="AD87" s="193">
        <v>40</v>
      </c>
      <c r="AE87" s="192">
        <v>50</v>
      </c>
      <c r="AF87" s="192">
        <v>107</v>
      </c>
      <c r="AG87" s="192">
        <v>50</v>
      </c>
      <c r="AH87" s="194" t="s">
        <v>45</v>
      </c>
      <c r="AI87" s="194" t="s">
        <v>40</v>
      </c>
      <c r="AJ87" s="192">
        <v>3.5630000000000002</v>
      </c>
      <c r="AK87" s="192">
        <v>-35.5</v>
      </c>
      <c r="AL87" s="191">
        <f t="shared" si="9"/>
        <v>0</v>
      </c>
      <c r="AM87" s="195">
        <f t="shared" si="10"/>
        <v>0</v>
      </c>
      <c r="AN87" s="196">
        <f t="shared" si="11"/>
        <v>0</v>
      </c>
      <c r="AO87" s="191">
        <f t="shared" si="12"/>
        <v>0</v>
      </c>
      <c r="AP87" s="196">
        <f t="shared" si="13"/>
        <v>0</v>
      </c>
      <c r="AQ87" s="197">
        <f t="shared" si="14"/>
        <v>0</v>
      </c>
    </row>
    <row r="88" spans="7:43" x14ac:dyDescent="0.2">
      <c r="G88" s="210"/>
      <c r="H88" s="210"/>
      <c r="I88" s="210"/>
      <c r="J88" s="210"/>
      <c r="K88" s="210"/>
      <c r="L88" s="210"/>
      <c r="M88" s="209"/>
      <c r="N88" s="209"/>
      <c r="O88" s="226"/>
      <c r="P88" s="210"/>
      <c r="Q88" s="210"/>
      <c r="R88" s="210"/>
      <c r="S88" s="210"/>
      <c r="AA88" s="192">
        <v>455</v>
      </c>
      <c r="AB88" s="192">
        <v>2</v>
      </c>
      <c r="AC88" s="192">
        <v>40</v>
      </c>
      <c r="AD88" s="193">
        <v>62</v>
      </c>
      <c r="AE88" s="192">
        <v>107</v>
      </c>
      <c r="AF88" s="192">
        <v>220</v>
      </c>
      <c r="AG88" s="192">
        <v>50</v>
      </c>
      <c r="AH88" s="194" t="s">
        <v>45</v>
      </c>
      <c r="AI88" s="194" t="s">
        <v>40</v>
      </c>
      <c r="AJ88" s="192">
        <v>5.1360000000000001</v>
      </c>
      <c r="AK88" s="192">
        <v>-98.453999999999994</v>
      </c>
      <c r="AL88" s="191">
        <f t="shared" si="9"/>
        <v>0</v>
      </c>
      <c r="AM88" s="195">
        <f t="shared" si="10"/>
        <v>0</v>
      </c>
      <c r="AN88" s="196">
        <f t="shared" si="11"/>
        <v>0</v>
      </c>
      <c r="AO88" s="191">
        <f t="shared" si="12"/>
        <v>0</v>
      </c>
      <c r="AP88" s="196">
        <f t="shared" si="13"/>
        <v>0</v>
      </c>
      <c r="AQ88" s="197">
        <f t="shared" si="14"/>
        <v>0</v>
      </c>
    </row>
    <row r="89" spans="7:43" x14ac:dyDescent="0.2">
      <c r="G89" s="210"/>
      <c r="H89" s="210"/>
      <c r="I89" s="210"/>
      <c r="J89" s="210"/>
      <c r="K89" s="210"/>
      <c r="L89" s="210"/>
      <c r="M89" s="209"/>
      <c r="N89" s="209"/>
      <c r="O89" s="226"/>
      <c r="P89" s="210"/>
      <c r="Q89" s="210"/>
      <c r="R89" s="210"/>
      <c r="S89" s="210"/>
      <c r="AA89" s="192">
        <v>456</v>
      </c>
      <c r="AB89" s="192">
        <v>2</v>
      </c>
      <c r="AC89" s="192">
        <v>62</v>
      </c>
      <c r="AD89" s="193">
        <v>71</v>
      </c>
      <c r="AE89" s="192">
        <v>220</v>
      </c>
      <c r="AF89" s="192">
        <v>280</v>
      </c>
      <c r="AG89" s="192">
        <v>50</v>
      </c>
      <c r="AH89" s="194" t="s">
        <v>45</v>
      </c>
      <c r="AI89" s="194" t="s">
        <v>40</v>
      </c>
      <c r="AJ89" s="192">
        <v>6.6660000000000004</v>
      </c>
      <c r="AK89" s="192">
        <v>-193.333</v>
      </c>
      <c r="AL89" s="191">
        <f t="shared" si="9"/>
        <v>0</v>
      </c>
      <c r="AM89" s="195">
        <f t="shared" si="10"/>
        <v>0</v>
      </c>
      <c r="AN89" s="196">
        <f t="shared" si="11"/>
        <v>0</v>
      </c>
      <c r="AO89" s="191">
        <f t="shared" si="12"/>
        <v>0</v>
      </c>
      <c r="AP89" s="196">
        <f t="shared" si="13"/>
        <v>0</v>
      </c>
      <c r="AQ89" s="197">
        <f t="shared" si="14"/>
        <v>0</v>
      </c>
    </row>
    <row r="90" spans="7:43" x14ac:dyDescent="0.2">
      <c r="G90" s="210"/>
      <c r="H90" s="210"/>
      <c r="I90" s="210"/>
      <c r="J90" s="210"/>
      <c r="K90" s="210"/>
      <c r="L90" s="210"/>
      <c r="M90" s="209"/>
      <c r="N90" s="209"/>
      <c r="O90" s="226"/>
      <c r="P90" s="210"/>
      <c r="Q90" s="210"/>
      <c r="R90" s="210"/>
      <c r="S90" s="210"/>
      <c r="AA90" s="192">
        <v>457</v>
      </c>
      <c r="AB90" s="192">
        <v>2</v>
      </c>
      <c r="AC90" s="192">
        <v>71</v>
      </c>
      <c r="AD90" s="193">
        <v>83</v>
      </c>
      <c r="AE90" s="192">
        <v>280</v>
      </c>
      <c r="AF90" s="192">
        <v>400</v>
      </c>
      <c r="AG90" s="192">
        <v>50</v>
      </c>
      <c r="AH90" s="194" t="s">
        <v>45</v>
      </c>
      <c r="AI90" s="194" t="s">
        <v>40</v>
      </c>
      <c r="AJ90" s="192">
        <v>10</v>
      </c>
      <c r="AK90" s="192">
        <v>-430</v>
      </c>
      <c r="AL90" s="191">
        <f t="shared" si="9"/>
        <v>0</v>
      </c>
      <c r="AM90" s="195">
        <f t="shared" si="10"/>
        <v>0</v>
      </c>
      <c r="AN90" s="196">
        <f t="shared" si="11"/>
        <v>0</v>
      </c>
      <c r="AO90" s="191">
        <f t="shared" si="12"/>
        <v>0</v>
      </c>
      <c r="AP90" s="196">
        <f t="shared" si="13"/>
        <v>0</v>
      </c>
      <c r="AQ90" s="197">
        <f t="shared" si="14"/>
        <v>0</v>
      </c>
    </row>
    <row r="91" spans="7:43" x14ac:dyDescent="0.2">
      <c r="G91" s="210"/>
      <c r="H91" s="210"/>
      <c r="I91" s="210"/>
      <c r="J91" s="210"/>
      <c r="K91" s="210"/>
      <c r="L91" s="210"/>
      <c r="M91" s="209"/>
      <c r="N91" s="209"/>
      <c r="O91" s="226"/>
      <c r="P91" s="210"/>
      <c r="Q91" s="210"/>
      <c r="R91" s="210"/>
      <c r="S91" s="210"/>
      <c r="AA91" s="192">
        <v>514</v>
      </c>
      <c r="AB91" s="192">
        <v>2</v>
      </c>
      <c r="AC91" s="192">
        <v>10</v>
      </c>
      <c r="AD91" s="193">
        <v>40</v>
      </c>
      <c r="AE91" s="192">
        <v>55</v>
      </c>
      <c r="AF91" s="192">
        <v>130</v>
      </c>
      <c r="AG91" s="192">
        <v>75</v>
      </c>
      <c r="AH91" s="194" t="s">
        <v>45</v>
      </c>
      <c r="AI91" s="194" t="s">
        <v>40</v>
      </c>
      <c r="AJ91" s="192">
        <v>2.5</v>
      </c>
      <c r="AK91" s="192">
        <v>30</v>
      </c>
      <c r="AL91" s="191">
        <f t="shared" si="9"/>
        <v>0</v>
      </c>
      <c r="AM91" s="195">
        <f t="shared" si="10"/>
        <v>0</v>
      </c>
      <c r="AN91" s="196">
        <f t="shared" si="11"/>
        <v>0</v>
      </c>
      <c r="AO91" s="191">
        <f t="shared" si="12"/>
        <v>0</v>
      </c>
      <c r="AP91" s="196">
        <f t="shared" si="13"/>
        <v>0</v>
      </c>
      <c r="AQ91" s="197">
        <f t="shared" si="14"/>
        <v>0</v>
      </c>
    </row>
    <row r="92" spans="7:43" x14ac:dyDescent="0.2">
      <c r="G92" s="210"/>
      <c r="H92" s="210"/>
      <c r="I92" s="210"/>
      <c r="J92" s="210"/>
      <c r="K92" s="210"/>
      <c r="L92" s="210"/>
      <c r="M92" s="209"/>
      <c r="N92" s="209"/>
      <c r="O92" s="226"/>
      <c r="P92" s="210"/>
      <c r="Q92" s="210"/>
      <c r="R92" s="210"/>
      <c r="S92" s="210"/>
      <c r="AA92" s="192">
        <v>515</v>
      </c>
      <c r="AB92" s="192">
        <v>2</v>
      </c>
      <c r="AC92" s="192">
        <v>40</v>
      </c>
      <c r="AD92" s="193">
        <v>50</v>
      </c>
      <c r="AE92" s="192">
        <v>130</v>
      </c>
      <c r="AF92" s="192">
        <v>172</v>
      </c>
      <c r="AG92" s="192">
        <v>75</v>
      </c>
      <c r="AH92" s="194" t="s">
        <v>45</v>
      </c>
      <c r="AI92" s="194" t="s">
        <v>40</v>
      </c>
      <c r="AJ92" s="192">
        <v>4.2</v>
      </c>
      <c r="AK92" s="192">
        <v>-38</v>
      </c>
      <c r="AL92" s="191">
        <f t="shared" si="9"/>
        <v>0</v>
      </c>
      <c r="AM92" s="195">
        <f t="shared" si="10"/>
        <v>0</v>
      </c>
      <c r="AN92" s="196">
        <f t="shared" si="11"/>
        <v>0</v>
      </c>
      <c r="AO92" s="191">
        <f t="shared" si="12"/>
        <v>0</v>
      </c>
      <c r="AP92" s="196">
        <f t="shared" si="13"/>
        <v>0</v>
      </c>
      <c r="AQ92" s="197">
        <f t="shared" si="14"/>
        <v>0</v>
      </c>
    </row>
    <row r="93" spans="7:43" x14ac:dyDescent="0.2">
      <c r="G93" s="210"/>
      <c r="H93" s="210"/>
      <c r="I93" s="210"/>
      <c r="J93" s="210"/>
      <c r="K93" s="210"/>
      <c r="L93" s="210"/>
      <c r="M93" s="209"/>
      <c r="N93" s="209"/>
      <c r="O93" s="226"/>
      <c r="P93" s="210"/>
      <c r="Q93" s="210"/>
      <c r="R93" s="210"/>
      <c r="S93" s="210"/>
      <c r="AA93" s="192">
        <v>516</v>
      </c>
      <c r="AB93" s="192">
        <v>2</v>
      </c>
      <c r="AC93" s="192">
        <v>50</v>
      </c>
      <c r="AD93" s="193">
        <v>60</v>
      </c>
      <c r="AE93" s="192">
        <v>172</v>
      </c>
      <c r="AF93" s="192">
        <v>240</v>
      </c>
      <c r="AG93" s="192">
        <v>75</v>
      </c>
      <c r="AH93" s="194" t="s">
        <v>45</v>
      </c>
      <c r="AI93" s="194" t="s">
        <v>40</v>
      </c>
      <c r="AJ93" s="192">
        <v>6.8</v>
      </c>
      <c r="AK93" s="192">
        <v>-168</v>
      </c>
      <c r="AL93" s="191">
        <f t="shared" si="9"/>
        <v>0</v>
      </c>
      <c r="AM93" s="195">
        <f t="shared" si="10"/>
        <v>0</v>
      </c>
      <c r="AN93" s="196">
        <f t="shared" si="11"/>
        <v>0</v>
      </c>
      <c r="AO93" s="191">
        <f t="shared" si="12"/>
        <v>0</v>
      </c>
      <c r="AP93" s="196">
        <f t="shared" si="13"/>
        <v>0</v>
      </c>
      <c r="AQ93" s="197">
        <f t="shared" si="14"/>
        <v>0</v>
      </c>
    </row>
    <row r="94" spans="7:43" x14ac:dyDescent="0.2">
      <c r="G94" s="210"/>
      <c r="H94" s="210"/>
      <c r="I94" s="210"/>
      <c r="J94" s="210"/>
      <c r="K94" s="210"/>
      <c r="L94" s="210"/>
      <c r="M94" s="209"/>
      <c r="N94" s="209"/>
      <c r="O94" s="226"/>
      <c r="P94" s="210"/>
      <c r="Q94" s="210"/>
      <c r="R94" s="210"/>
      <c r="S94" s="210"/>
      <c r="AA94" s="192">
        <v>517</v>
      </c>
      <c r="AB94" s="192">
        <v>2</v>
      </c>
      <c r="AC94" s="192">
        <v>60</v>
      </c>
      <c r="AD94" s="193">
        <v>70</v>
      </c>
      <c r="AE94" s="192">
        <v>240</v>
      </c>
      <c r="AF94" s="192">
        <v>320</v>
      </c>
      <c r="AG94" s="192">
        <v>75</v>
      </c>
      <c r="AH94" s="194" t="s">
        <v>45</v>
      </c>
      <c r="AI94" s="194" t="s">
        <v>40</v>
      </c>
      <c r="AJ94" s="192">
        <v>8</v>
      </c>
      <c r="AK94" s="192">
        <v>-240</v>
      </c>
      <c r="AL94" s="191">
        <f t="shared" si="9"/>
        <v>0</v>
      </c>
      <c r="AM94" s="195">
        <f t="shared" si="10"/>
        <v>0</v>
      </c>
      <c r="AN94" s="196">
        <f t="shared" si="11"/>
        <v>0</v>
      </c>
      <c r="AO94" s="191">
        <f t="shared" si="12"/>
        <v>0</v>
      </c>
      <c r="AP94" s="196">
        <f t="shared" si="13"/>
        <v>0</v>
      </c>
      <c r="AQ94" s="197">
        <f t="shared" si="14"/>
        <v>0</v>
      </c>
    </row>
    <row r="95" spans="7:43" x14ac:dyDescent="0.2">
      <c r="G95" s="210"/>
      <c r="H95" s="210"/>
      <c r="I95" s="210"/>
      <c r="J95" s="210"/>
      <c r="K95" s="210"/>
      <c r="L95" s="210"/>
      <c r="M95" s="209"/>
      <c r="N95" s="209"/>
      <c r="O95" s="226"/>
      <c r="P95" s="210"/>
      <c r="Q95" s="210"/>
      <c r="R95" s="210"/>
      <c r="S95" s="210"/>
      <c r="AA95" s="192">
        <v>518</v>
      </c>
      <c r="AB95" s="192">
        <v>2</v>
      </c>
      <c r="AC95" s="192">
        <v>70</v>
      </c>
      <c r="AD95" s="193">
        <v>77</v>
      </c>
      <c r="AE95" s="192">
        <v>320</v>
      </c>
      <c r="AF95" s="192">
        <v>400</v>
      </c>
      <c r="AG95" s="192">
        <v>75</v>
      </c>
      <c r="AH95" s="194" t="s">
        <v>45</v>
      </c>
      <c r="AI95" s="194" t="s">
        <v>40</v>
      </c>
      <c r="AJ95" s="192">
        <v>11.429</v>
      </c>
      <c r="AK95" s="192">
        <v>-480</v>
      </c>
      <c r="AL95" s="191">
        <f t="shared" si="9"/>
        <v>0</v>
      </c>
      <c r="AM95" s="195">
        <f t="shared" si="10"/>
        <v>0</v>
      </c>
      <c r="AN95" s="196">
        <f t="shared" si="11"/>
        <v>0</v>
      </c>
      <c r="AO95" s="191">
        <f t="shared" si="12"/>
        <v>0</v>
      </c>
      <c r="AP95" s="196">
        <f t="shared" si="13"/>
        <v>0</v>
      </c>
      <c r="AQ95" s="197">
        <f t="shared" si="14"/>
        <v>0</v>
      </c>
    </row>
    <row r="96" spans="7:43" x14ac:dyDescent="0.2">
      <c r="G96" s="210"/>
      <c r="H96" s="210"/>
      <c r="I96" s="210"/>
      <c r="J96" s="210"/>
      <c r="K96" s="210"/>
      <c r="L96" s="210"/>
      <c r="M96" s="209"/>
      <c r="N96" s="209"/>
      <c r="O96" s="226"/>
      <c r="P96" s="210"/>
      <c r="Q96" s="210"/>
      <c r="R96" s="210"/>
      <c r="S96" s="210"/>
      <c r="AA96" s="192">
        <v>482</v>
      </c>
      <c r="AB96" s="192">
        <v>2</v>
      </c>
      <c r="AC96" s="192">
        <v>10</v>
      </c>
      <c r="AD96" s="193">
        <v>30</v>
      </c>
      <c r="AE96" s="192">
        <v>80</v>
      </c>
      <c r="AF96" s="192">
        <v>135</v>
      </c>
      <c r="AG96" s="192">
        <v>100</v>
      </c>
      <c r="AH96" s="194" t="s">
        <v>45</v>
      </c>
      <c r="AI96" s="194" t="s">
        <v>40</v>
      </c>
      <c r="AJ96" s="192">
        <v>2.75</v>
      </c>
      <c r="AK96" s="192">
        <v>52.5</v>
      </c>
      <c r="AL96" s="191">
        <f t="shared" si="9"/>
        <v>0</v>
      </c>
      <c r="AM96" s="195">
        <f t="shared" si="10"/>
        <v>0</v>
      </c>
      <c r="AN96" s="196">
        <f t="shared" si="11"/>
        <v>0</v>
      </c>
      <c r="AO96" s="191">
        <f t="shared" si="12"/>
        <v>0</v>
      </c>
      <c r="AP96" s="196">
        <f t="shared" si="13"/>
        <v>0</v>
      </c>
      <c r="AQ96" s="197">
        <f t="shared" si="14"/>
        <v>0</v>
      </c>
    </row>
    <row r="97" spans="7:43" x14ac:dyDescent="0.2">
      <c r="G97" s="210"/>
      <c r="H97" s="210"/>
      <c r="I97" s="210"/>
      <c r="J97" s="210"/>
      <c r="K97" s="210"/>
      <c r="L97" s="210"/>
      <c r="M97" s="209"/>
      <c r="N97" s="209"/>
      <c r="O97" s="226"/>
      <c r="P97" s="210"/>
      <c r="Q97" s="210"/>
      <c r="R97" s="210"/>
      <c r="S97" s="210"/>
      <c r="AA97" s="192">
        <v>483</v>
      </c>
      <c r="AB97" s="192">
        <v>2</v>
      </c>
      <c r="AC97" s="192">
        <v>30</v>
      </c>
      <c r="AD97" s="193">
        <v>40</v>
      </c>
      <c r="AE97" s="192">
        <v>135</v>
      </c>
      <c r="AF97" s="192">
        <v>190</v>
      </c>
      <c r="AG97" s="192">
        <v>100</v>
      </c>
      <c r="AH97" s="194" t="s">
        <v>45</v>
      </c>
      <c r="AI97" s="194" t="s">
        <v>40</v>
      </c>
      <c r="AJ97" s="192">
        <v>5.5</v>
      </c>
      <c r="AK97" s="192">
        <v>-30</v>
      </c>
      <c r="AL97" s="191">
        <f t="shared" si="9"/>
        <v>0</v>
      </c>
      <c r="AM97" s="195">
        <f t="shared" si="10"/>
        <v>0</v>
      </c>
      <c r="AN97" s="196">
        <f t="shared" si="11"/>
        <v>0</v>
      </c>
      <c r="AO97" s="191">
        <f t="shared" si="12"/>
        <v>0</v>
      </c>
      <c r="AP97" s="196">
        <f t="shared" si="13"/>
        <v>0</v>
      </c>
      <c r="AQ97" s="197">
        <f t="shared" si="14"/>
        <v>0</v>
      </c>
    </row>
    <row r="98" spans="7:43" x14ac:dyDescent="0.2">
      <c r="G98" s="210"/>
      <c r="H98" s="210"/>
      <c r="I98" s="210"/>
      <c r="J98" s="210"/>
      <c r="K98" s="210"/>
      <c r="L98" s="210"/>
      <c r="M98" s="209"/>
      <c r="N98" s="209"/>
      <c r="O98" s="226"/>
      <c r="P98" s="210"/>
      <c r="Q98" s="210"/>
      <c r="R98" s="210"/>
      <c r="S98" s="210"/>
      <c r="AA98" s="192">
        <v>484</v>
      </c>
      <c r="AB98" s="192">
        <v>2</v>
      </c>
      <c r="AC98" s="192">
        <v>40</v>
      </c>
      <c r="AD98" s="193">
        <v>50</v>
      </c>
      <c r="AE98" s="192">
        <v>190</v>
      </c>
      <c r="AF98" s="192">
        <v>260</v>
      </c>
      <c r="AG98" s="192">
        <v>100</v>
      </c>
      <c r="AH98" s="194" t="s">
        <v>45</v>
      </c>
      <c r="AI98" s="194" t="s">
        <v>40</v>
      </c>
      <c r="AJ98" s="192">
        <v>7</v>
      </c>
      <c r="AK98" s="192">
        <v>-90</v>
      </c>
      <c r="AL98" s="191">
        <f t="shared" si="9"/>
        <v>0</v>
      </c>
      <c r="AM98" s="195">
        <f t="shared" si="10"/>
        <v>0</v>
      </c>
      <c r="AN98" s="196">
        <f t="shared" si="11"/>
        <v>0</v>
      </c>
      <c r="AO98" s="191">
        <f t="shared" si="12"/>
        <v>0</v>
      </c>
      <c r="AP98" s="196">
        <f t="shared" si="13"/>
        <v>0</v>
      </c>
      <c r="AQ98" s="197">
        <f t="shared" si="14"/>
        <v>0</v>
      </c>
    </row>
    <row r="99" spans="7:43" x14ac:dyDescent="0.2">
      <c r="G99" s="210"/>
      <c r="H99" s="210"/>
      <c r="I99" s="210"/>
      <c r="J99" s="210"/>
      <c r="K99" s="210"/>
      <c r="L99" s="210"/>
      <c r="M99" s="209"/>
      <c r="N99" s="209"/>
      <c r="O99" s="226"/>
      <c r="P99" s="210"/>
      <c r="Q99" s="210"/>
      <c r="R99" s="210"/>
      <c r="S99" s="210"/>
      <c r="AA99" s="192">
        <v>485</v>
      </c>
      <c r="AB99" s="192">
        <v>2</v>
      </c>
      <c r="AC99" s="192">
        <v>50</v>
      </c>
      <c r="AD99" s="193">
        <v>64</v>
      </c>
      <c r="AE99" s="192">
        <v>260</v>
      </c>
      <c r="AF99" s="192">
        <v>400</v>
      </c>
      <c r="AG99" s="192">
        <v>100</v>
      </c>
      <c r="AH99" s="194" t="s">
        <v>45</v>
      </c>
      <c r="AI99" s="194" t="s">
        <v>40</v>
      </c>
      <c r="AJ99" s="192">
        <v>10</v>
      </c>
      <c r="AK99" s="192">
        <v>-240</v>
      </c>
      <c r="AL99" s="191">
        <f t="shared" ref="AL99:AL135" si="21">IF(AND(AG99-$D$10&lt;12.5,$D$10-AG99&lt;=12.5),1,0)</f>
        <v>0</v>
      </c>
      <c r="AM99" s="195">
        <f t="shared" ref="AM99:AM135" si="22">IF(AND($C$10&gt;AE99,$C$10&lt;=AF99),1,0)</f>
        <v>0</v>
      </c>
      <c r="AN99" s="196">
        <f t="shared" ref="AN99:AN135" si="23">($C$10-AK99)/AJ99*AM99*AL99</f>
        <v>0</v>
      </c>
      <c r="AO99" s="191">
        <f t="shared" ref="AO99:AO135" si="24">IF(AND(AG99-$D$10&lt;25,$D$10-AG99&lt;=25),1,0)</f>
        <v>0</v>
      </c>
      <c r="AP99" s="196">
        <f t="shared" ref="AP99:AP135" si="25">($C$10-AK99)/AJ99*AM99*AO99</f>
        <v>0</v>
      </c>
      <c r="AQ99" s="197">
        <f t="shared" ref="AQ99:AQ135" si="26">IF(AND(AG99-$D$10&lt;25,$D$10-AG99&lt;=25),IF($D$10-AG99&lt;=25,ABS(($D$10-AG99)/25*AL99*AM99),0),0)</f>
        <v>0</v>
      </c>
    </row>
    <row r="100" spans="7:43" x14ac:dyDescent="0.2">
      <c r="G100" s="210"/>
      <c r="H100" s="210"/>
      <c r="I100" s="210"/>
      <c r="J100" s="210"/>
      <c r="K100" s="210"/>
      <c r="L100" s="210"/>
      <c r="M100" s="209"/>
      <c r="N100" s="209"/>
      <c r="O100" s="226"/>
      <c r="P100" s="210"/>
      <c r="Q100" s="210"/>
      <c r="R100" s="210"/>
      <c r="S100" s="210"/>
      <c r="AA100" s="192">
        <v>547</v>
      </c>
      <c r="AB100" s="192">
        <v>2</v>
      </c>
      <c r="AC100" s="192">
        <v>10</v>
      </c>
      <c r="AD100" s="193">
        <v>20</v>
      </c>
      <c r="AE100" s="192">
        <v>100</v>
      </c>
      <c r="AF100" s="192">
        <v>123</v>
      </c>
      <c r="AG100" s="192">
        <v>125</v>
      </c>
      <c r="AH100" s="194" t="s">
        <v>45</v>
      </c>
      <c r="AI100" s="194" t="s">
        <v>40</v>
      </c>
      <c r="AJ100" s="192">
        <v>2.2999999999999998</v>
      </c>
      <c r="AK100" s="192">
        <v>77</v>
      </c>
      <c r="AL100" s="191">
        <f t="shared" si="21"/>
        <v>0</v>
      </c>
      <c r="AM100" s="195">
        <f t="shared" si="22"/>
        <v>0</v>
      </c>
      <c r="AN100" s="196">
        <f t="shared" si="23"/>
        <v>0</v>
      </c>
      <c r="AO100" s="191">
        <f t="shared" si="24"/>
        <v>0</v>
      </c>
      <c r="AP100" s="196">
        <f t="shared" si="25"/>
        <v>0</v>
      </c>
      <c r="AQ100" s="197">
        <f t="shared" si="26"/>
        <v>0</v>
      </c>
    </row>
    <row r="101" spans="7:43" x14ac:dyDescent="0.2">
      <c r="G101" s="210"/>
      <c r="H101" s="210"/>
      <c r="I101" s="210"/>
      <c r="J101" s="210"/>
      <c r="K101" s="210"/>
      <c r="L101" s="210"/>
      <c r="M101" s="209"/>
      <c r="N101" s="209"/>
      <c r="O101" s="231"/>
      <c r="P101" s="210"/>
      <c r="Q101" s="210"/>
      <c r="R101" s="210"/>
      <c r="S101" s="210"/>
      <c r="AA101" s="192">
        <v>548</v>
      </c>
      <c r="AB101" s="192">
        <v>2</v>
      </c>
      <c r="AC101" s="192">
        <v>20</v>
      </c>
      <c r="AD101" s="193">
        <v>30</v>
      </c>
      <c r="AE101" s="192">
        <v>123</v>
      </c>
      <c r="AF101" s="192">
        <v>170</v>
      </c>
      <c r="AG101" s="192">
        <v>125</v>
      </c>
      <c r="AH101" s="194" t="s">
        <v>45</v>
      </c>
      <c r="AI101" s="194" t="s">
        <v>40</v>
      </c>
      <c r="AJ101" s="192">
        <v>4.7</v>
      </c>
      <c r="AK101" s="192">
        <v>29</v>
      </c>
      <c r="AL101" s="191">
        <f t="shared" si="21"/>
        <v>0</v>
      </c>
      <c r="AM101" s="195">
        <f t="shared" si="22"/>
        <v>0</v>
      </c>
      <c r="AN101" s="196">
        <f t="shared" si="23"/>
        <v>0</v>
      </c>
      <c r="AO101" s="191">
        <f t="shared" si="24"/>
        <v>0</v>
      </c>
      <c r="AP101" s="196">
        <f t="shared" si="25"/>
        <v>0</v>
      </c>
      <c r="AQ101" s="197">
        <f t="shared" si="26"/>
        <v>0</v>
      </c>
    </row>
    <row r="102" spans="7:43" x14ac:dyDescent="0.2">
      <c r="AA102" s="192">
        <v>549</v>
      </c>
      <c r="AB102" s="192">
        <v>2</v>
      </c>
      <c r="AC102" s="192">
        <v>30</v>
      </c>
      <c r="AD102" s="193">
        <v>40</v>
      </c>
      <c r="AE102" s="192">
        <v>170</v>
      </c>
      <c r="AF102" s="192">
        <v>235</v>
      </c>
      <c r="AG102" s="192">
        <v>125</v>
      </c>
      <c r="AH102" s="194" t="s">
        <v>45</v>
      </c>
      <c r="AI102" s="194" t="s">
        <v>40</v>
      </c>
      <c r="AJ102" s="192">
        <v>6.5</v>
      </c>
      <c r="AK102" s="192">
        <v>-25</v>
      </c>
      <c r="AL102" s="191">
        <f t="shared" si="21"/>
        <v>0</v>
      </c>
      <c r="AM102" s="195">
        <f t="shared" si="22"/>
        <v>0</v>
      </c>
      <c r="AN102" s="196">
        <f t="shared" si="23"/>
        <v>0</v>
      </c>
      <c r="AO102" s="191">
        <f t="shared" si="24"/>
        <v>0</v>
      </c>
      <c r="AP102" s="196">
        <f t="shared" si="25"/>
        <v>0</v>
      </c>
      <c r="AQ102" s="197">
        <f t="shared" si="26"/>
        <v>0</v>
      </c>
    </row>
    <row r="103" spans="7:43" x14ac:dyDescent="0.2">
      <c r="AA103" s="192">
        <v>550</v>
      </c>
      <c r="AB103" s="192">
        <v>2</v>
      </c>
      <c r="AC103" s="192">
        <v>40</v>
      </c>
      <c r="AD103" s="193">
        <v>50</v>
      </c>
      <c r="AE103" s="192">
        <v>235</v>
      </c>
      <c r="AF103" s="192">
        <v>328</v>
      </c>
      <c r="AG103" s="192">
        <v>125</v>
      </c>
      <c r="AH103" s="194" t="s">
        <v>45</v>
      </c>
      <c r="AI103" s="194" t="s">
        <v>40</v>
      </c>
      <c r="AJ103" s="192">
        <v>9.3000000000000007</v>
      </c>
      <c r="AK103" s="192">
        <v>-137</v>
      </c>
      <c r="AL103" s="191">
        <f t="shared" si="21"/>
        <v>0</v>
      </c>
      <c r="AM103" s="195">
        <f t="shared" si="22"/>
        <v>0</v>
      </c>
      <c r="AN103" s="196">
        <f t="shared" si="23"/>
        <v>0</v>
      </c>
      <c r="AO103" s="191">
        <f t="shared" si="24"/>
        <v>0</v>
      </c>
      <c r="AP103" s="196">
        <f t="shared" si="25"/>
        <v>0</v>
      </c>
      <c r="AQ103" s="197">
        <f t="shared" si="26"/>
        <v>0</v>
      </c>
    </row>
    <row r="104" spans="7:43" x14ac:dyDescent="0.2">
      <c r="AA104" s="192">
        <v>551</v>
      </c>
      <c r="AB104" s="192">
        <v>2</v>
      </c>
      <c r="AC104" s="192">
        <v>50</v>
      </c>
      <c r="AD104" s="193">
        <v>55</v>
      </c>
      <c r="AE104" s="192">
        <v>328</v>
      </c>
      <c r="AF104" s="192">
        <v>400</v>
      </c>
      <c r="AG104" s="192">
        <v>125</v>
      </c>
      <c r="AH104" s="194" t="s">
        <v>45</v>
      </c>
      <c r="AI104" s="194" t="s">
        <v>40</v>
      </c>
      <c r="AJ104" s="192">
        <v>14.4</v>
      </c>
      <c r="AK104" s="192">
        <v>-392</v>
      </c>
      <c r="AL104" s="191">
        <f t="shared" si="21"/>
        <v>0</v>
      </c>
      <c r="AM104" s="195">
        <f t="shared" si="22"/>
        <v>0</v>
      </c>
      <c r="AN104" s="196">
        <f t="shared" si="23"/>
        <v>0</v>
      </c>
      <c r="AO104" s="191">
        <f t="shared" si="24"/>
        <v>0</v>
      </c>
      <c r="AP104" s="196">
        <f t="shared" si="25"/>
        <v>0</v>
      </c>
      <c r="AQ104" s="197">
        <f t="shared" si="26"/>
        <v>0</v>
      </c>
    </row>
    <row r="105" spans="7:43" x14ac:dyDescent="0.2">
      <c r="AA105" s="192">
        <v>572</v>
      </c>
      <c r="AB105" s="192">
        <v>2</v>
      </c>
      <c r="AC105" s="192">
        <v>10</v>
      </c>
      <c r="AD105" s="193">
        <v>20</v>
      </c>
      <c r="AE105" s="192">
        <v>140</v>
      </c>
      <c r="AF105" s="192">
        <v>180</v>
      </c>
      <c r="AG105" s="192">
        <v>150</v>
      </c>
      <c r="AH105" s="194" t="s">
        <v>45</v>
      </c>
      <c r="AI105" s="194" t="s">
        <v>40</v>
      </c>
      <c r="AJ105" s="192">
        <v>4</v>
      </c>
      <c r="AK105" s="192">
        <v>100</v>
      </c>
      <c r="AL105" s="191">
        <f t="shared" si="21"/>
        <v>0</v>
      </c>
      <c r="AM105" s="195">
        <f t="shared" si="22"/>
        <v>0</v>
      </c>
      <c r="AN105" s="196">
        <f t="shared" si="23"/>
        <v>0</v>
      </c>
      <c r="AO105" s="191">
        <f t="shared" si="24"/>
        <v>0</v>
      </c>
      <c r="AP105" s="196">
        <f t="shared" si="25"/>
        <v>0</v>
      </c>
      <c r="AQ105" s="197">
        <f t="shared" si="26"/>
        <v>0</v>
      </c>
    </row>
    <row r="106" spans="7:43" x14ac:dyDescent="0.2">
      <c r="AA106" s="192">
        <v>573</v>
      </c>
      <c r="AB106" s="192">
        <v>2</v>
      </c>
      <c r="AC106" s="192">
        <v>20</v>
      </c>
      <c r="AD106" s="193">
        <v>30</v>
      </c>
      <c r="AE106" s="192">
        <v>180</v>
      </c>
      <c r="AF106" s="192">
        <v>228</v>
      </c>
      <c r="AG106" s="192">
        <v>150</v>
      </c>
      <c r="AH106" s="194" t="s">
        <v>45</v>
      </c>
      <c r="AI106" s="194" t="s">
        <v>40</v>
      </c>
      <c r="AJ106" s="192">
        <v>4.8</v>
      </c>
      <c r="AK106" s="192">
        <v>84</v>
      </c>
      <c r="AL106" s="191">
        <f t="shared" si="21"/>
        <v>0</v>
      </c>
      <c r="AM106" s="195">
        <f t="shared" si="22"/>
        <v>0</v>
      </c>
      <c r="AN106" s="196">
        <f t="shared" si="23"/>
        <v>0</v>
      </c>
      <c r="AO106" s="191">
        <f t="shared" si="24"/>
        <v>0</v>
      </c>
      <c r="AP106" s="196">
        <f t="shared" si="25"/>
        <v>0</v>
      </c>
      <c r="AQ106" s="197">
        <f t="shared" si="26"/>
        <v>0</v>
      </c>
    </row>
    <row r="107" spans="7:43" x14ac:dyDescent="0.2">
      <c r="AA107" s="192">
        <v>574</v>
      </c>
      <c r="AB107" s="192">
        <v>2</v>
      </c>
      <c r="AC107" s="192">
        <v>30</v>
      </c>
      <c r="AD107" s="193">
        <v>55</v>
      </c>
      <c r="AE107" s="192">
        <v>228</v>
      </c>
      <c r="AF107" s="192">
        <v>400</v>
      </c>
      <c r="AG107" s="192">
        <v>150</v>
      </c>
      <c r="AH107" s="194" t="s">
        <v>45</v>
      </c>
      <c r="AI107" s="194" t="s">
        <v>40</v>
      </c>
      <c r="AJ107" s="192">
        <v>6.88</v>
      </c>
      <c r="AK107" s="192">
        <v>21.6</v>
      </c>
      <c r="AL107" s="191">
        <f t="shared" si="21"/>
        <v>0</v>
      </c>
      <c r="AM107" s="195">
        <f t="shared" si="22"/>
        <v>0</v>
      </c>
      <c r="AN107" s="196">
        <f t="shared" si="23"/>
        <v>0</v>
      </c>
      <c r="AO107" s="191">
        <f t="shared" si="24"/>
        <v>0</v>
      </c>
      <c r="AP107" s="196">
        <f t="shared" si="25"/>
        <v>0</v>
      </c>
      <c r="AQ107" s="197">
        <f t="shared" si="26"/>
        <v>0</v>
      </c>
    </row>
    <row r="108" spans="7:43" x14ac:dyDescent="0.2">
      <c r="AA108" s="192">
        <v>587</v>
      </c>
      <c r="AB108" s="192">
        <v>2</v>
      </c>
      <c r="AC108" s="192">
        <v>20</v>
      </c>
      <c r="AD108" s="193">
        <v>30</v>
      </c>
      <c r="AE108" s="192">
        <v>194</v>
      </c>
      <c r="AF108" s="192">
        <v>257</v>
      </c>
      <c r="AG108" s="192">
        <v>175</v>
      </c>
      <c r="AH108" s="194" t="s">
        <v>45</v>
      </c>
      <c r="AI108" s="194" t="s">
        <v>40</v>
      </c>
      <c r="AJ108" s="192">
        <v>6.3</v>
      </c>
      <c r="AK108" s="192">
        <v>68</v>
      </c>
      <c r="AL108" s="191">
        <f t="shared" si="21"/>
        <v>0</v>
      </c>
      <c r="AM108" s="195">
        <f t="shared" si="22"/>
        <v>0</v>
      </c>
      <c r="AN108" s="196">
        <f t="shared" si="23"/>
        <v>0</v>
      </c>
      <c r="AO108" s="191">
        <f t="shared" si="24"/>
        <v>0</v>
      </c>
      <c r="AP108" s="196">
        <f t="shared" si="25"/>
        <v>0</v>
      </c>
      <c r="AQ108" s="197">
        <f t="shared" si="26"/>
        <v>0</v>
      </c>
    </row>
    <row r="109" spans="7:43" x14ac:dyDescent="0.2">
      <c r="AA109" s="192">
        <v>588</v>
      </c>
      <c r="AB109" s="192">
        <v>2</v>
      </c>
      <c r="AC109" s="192">
        <v>30</v>
      </c>
      <c r="AD109" s="193">
        <v>47</v>
      </c>
      <c r="AE109" s="192">
        <v>257</v>
      </c>
      <c r="AF109" s="192">
        <v>400</v>
      </c>
      <c r="AG109" s="192">
        <v>175</v>
      </c>
      <c r="AH109" s="194" t="s">
        <v>45</v>
      </c>
      <c r="AI109" s="194" t="s">
        <v>40</v>
      </c>
      <c r="AJ109" s="192">
        <v>8.4120000000000008</v>
      </c>
      <c r="AK109" s="192">
        <v>4.6470000000000002</v>
      </c>
      <c r="AL109" s="191">
        <f t="shared" si="21"/>
        <v>0</v>
      </c>
      <c r="AM109" s="195">
        <f t="shared" si="22"/>
        <v>0</v>
      </c>
      <c r="AN109" s="196">
        <f t="shared" si="23"/>
        <v>0</v>
      </c>
      <c r="AO109" s="191">
        <f t="shared" si="24"/>
        <v>0</v>
      </c>
      <c r="AP109" s="196">
        <f t="shared" si="25"/>
        <v>0</v>
      </c>
      <c r="AQ109" s="197">
        <f t="shared" si="26"/>
        <v>0</v>
      </c>
    </row>
    <row r="110" spans="7:43" x14ac:dyDescent="0.2">
      <c r="AC110" s="195">
        <v>36</v>
      </c>
      <c r="AD110" s="198">
        <v>54</v>
      </c>
      <c r="AE110" s="195">
        <v>50</v>
      </c>
      <c r="AF110" s="195">
        <v>105</v>
      </c>
      <c r="AG110" s="195">
        <v>25</v>
      </c>
      <c r="AH110" s="195" t="s">
        <v>47</v>
      </c>
      <c r="AI110" s="198"/>
      <c r="AJ110" s="195">
        <v>3.0555555555555554</v>
      </c>
      <c r="AK110" s="195">
        <v>-60</v>
      </c>
      <c r="AL110" s="191">
        <f>IF(AND(AG110-$D$10&lt;12.5,$D$10-AG110&lt;=12.5),1,0)</f>
        <v>0</v>
      </c>
      <c r="AM110" s="195">
        <f>IF(AND($C$10&gt;AE110,$C$10&lt;=AF110),1,0)</f>
        <v>0</v>
      </c>
      <c r="AN110" s="196">
        <f>($C$10-AK110)/AJ110*AM110*AL110</f>
        <v>0</v>
      </c>
      <c r="AO110" s="191">
        <f>IF(AND(AG110-$D$10&lt;25,$D$10-AG110&lt;=25),1,0)</f>
        <v>0</v>
      </c>
      <c r="AP110" s="196">
        <f>($C$10-AK110)/AJ110*AM110*AO110</f>
        <v>0</v>
      </c>
      <c r="AQ110" s="197">
        <f>IF(AND(AG110-$D$10&lt;25,$D$10-AG110&lt;=25),IF($D$10-AG110&lt;=25,ABS(($D$10-AG110)/25*AL110*AM110),0),0)</f>
        <v>0</v>
      </c>
    </row>
    <row r="111" spans="7:43" x14ac:dyDescent="0.2">
      <c r="AC111" s="195">
        <v>54</v>
      </c>
      <c r="AD111" s="198">
        <v>63</v>
      </c>
      <c r="AE111" s="195">
        <v>105</v>
      </c>
      <c r="AF111" s="195">
        <v>147</v>
      </c>
      <c r="AG111" s="195">
        <v>25</v>
      </c>
      <c r="AH111" s="195" t="s">
        <v>47</v>
      </c>
      <c r="AI111" s="198"/>
      <c r="AJ111" s="195">
        <v>4.666666666666667</v>
      </c>
      <c r="AK111" s="195">
        <v>-147</v>
      </c>
      <c r="AL111" s="191">
        <f>IF(AND(AG111-$D$10&lt;12.5,$D$10-AG111&lt;=12.5),1,0)</f>
        <v>0</v>
      </c>
      <c r="AM111" s="195">
        <f>IF(AND($C$10&gt;AE111,$C$10&lt;=AF111),1,0)</f>
        <v>0</v>
      </c>
      <c r="AN111" s="196">
        <f>($C$10-AK111)/AJ111*AM111*AL111</f>
        <v>0</v>
      </c>
      <c r="AO111" s="191">
        <f>IF(AND(AG111-$D$10&lt;25,$D$10-AG111&lt;=25),1,0)</f>
        <v>0</v>
      </c>
      <c r="AP111" s="196">
        <f>($C$10-AK111)/AJ111*AM111*AO111</f>
        <v>0</v>
      </c>
      <c r="AQ111" s="197">
        <f>IF(AND(AG111-$D$10&lt;25,$D$10-AG111&lt;=25),IF($D$10-AG111&lt;=25,ABS(($D$10-AG111)/25*AL111*AM111),0),0)</f>
        <v>0</v>
      </c>
    </row>
    <row r="112" spans="7:43" x14ac:dyDescent="0.2">
      <c r="AC112" s="195">
        <v>63</v>
      </c>
      <c r="AD112" s="198">
        <v>72</v>
      </c>
      <c r="AE112" s="195">
        <v>147</v>
      </c>
      <c r="AF112" s="195">
        <v>200</v>
      </c>
      <c r="AG112" s="195">
        <v>25</v>
      </c>
      <c r="AH112" s="195" t="s">
        <v>47</v>
      </c>
      <c r="AI112" s="198"/>
      <c r="AJ112" s="195">
        <v>5.8888888888888893</v>
      </c>
      <c r="AK112" s="195">
        <v>-224</v>
      </c>
      <c r="AL112" s="191">
        <f>IF(AND(AG112-$D$10&lt;12.5,$D$10-AG112&lt;=12.5),1,0)</f>
        <v>0</v>
      </c>
      <c r="AM112" s="195">
        <f>IF(AND($C$10&gt;AE112,$C$10&lt;=AF112),1,0)</f>
        <v>0</v>
      </c>
      <c r="AN112" s="196">
        <f>($C$10-AK112)/AJ112*AM112*AL112</f>
        <v>0</v>
      </c>
      <c r="AO112" s="191">
        <f>IF(AND(AG112-$D$10&lt;25,$D$10-AG112&lt;=25),1,0)</f>
        <v>0</v>
      </c>
      <c r="AP112" s="196">
        <f>($C$10-AK112)/AJ112*AM112*AO112</f>
        <v>0</v>
      </c>
      <c r="AQ112" s="197">
        <f>IF(AND(AG112-$D$10&lt;25,$D$10-AG112&lt;=25),IF($D$10-AG112&lt;=25,ABS(($D$10-AG112)/25*AL112*AM112),0),0)</f>
        <v>0</v>
      </c>
    </row>
    <row r="113" spans="27:43" x14ac:dyDescent="0.2">
      <c r="AC113" s="195">
        <v>72</v>
      </c>
      <c r="AD113" s="198">
        <v>82</v>
      </c>
      <c r="AE113" s="195">
        <v>200</v>
      </c>
      <c r="AF113" s="195">
        <v>270</v>
      </c>
      <c r="AG113" s="195">
        <v>25</v>
      </c>
      <c r="AH113" s="195" t="s">
        <v>47</v>
      </c>
      <c r="AI113" s="198"/>
      <c r="AJ113" s="195">
        <v>7</v>
      </c>
      <c r="AK113" s="195">
        <v>-304</v>
      </c>
      <c r="AL113" s="191">
        <f>IF(AND(AG113-$D$10&lt;12.5,$D$10-AG113&lt;=12.5),1,0)</f>
        <v>0</v>
      </c>
      <c r="AM113" s="195">
        <f>IF(AND($C$10&gt;AE113,$C$10&lt;=AF113),1,0)</f>
        <v>0</v>
      </c>
      <c r="AN113" s="196">
        <f>($C$10-AK113)/AJ113*AM113*AL113</f>
        <v>0</v>
      </c>
      <c r="AO113" s="191">
        <f>IF(AND(AG113-$D$10&lt;25,$D$10-AG113&lt;=25),1,0)</f>
        <v>0</v>
      </c>
      <c r="AP113" s="196">
        <f>($C$10-AK113)/AJ113*AM113*AO113</f>
        <v>0</v>
      </c>
      <c r="AQ113" s="197">
        <f>IF(AND(AG113-$D$10&lt;25,$D$10-AG113&lt;=25),IF($D$10-AG113&lt;=25,ABS(($D$10-AG113)/25*AL113*AM113),0),0)</f>
        <v>0</v>
      </c>
    </row>
    <row r="114" spans="27:43" x14ac:dyDescent="0.2">
      <c r="AC114" s="195">
        <v>82</v>
      </c>
      <c r="AD114" s="198">
        <v>97</v>
      </c>
      <c r="AE114" s="195">
        <v>270</v>
      </c>
      <c r="AF114" s="195">
        <v>400</v>
      </c>
      <c r="AG114" s="195">
        <v>25</v>
      </c>
      <c r="AH114" s="195" t="s">
        <v>47</v>
      </c>
      <c r="AI114" s="198"/>
      <c r="AJ114" s="195">
        <v>8.6666666666666661</v>
      </c>
      <c r="AK114" s="195">
        <v>-440.66666666666663</v>
      </c>
      <c r="AL114" s="191">
        <f>IF(AND(AG114-$D$10&lt;12.5,$D$10-AG114&lt;=12.5),1,0)</f>
        <v>0</v>
      </c>
      <c r="AM114" s="195">
        <f>IF(AND($C$10&gt;AE114,$C$10&lt;=AF114),1,0)</f>
        <v>0</v>
      </c>
      <c r="AN114" s="196">
        <f>($C$10-AK114)/AJ114*AM114*AL114</f>
        <v>0</v>
      </c>
      <c r="AO114" s="191">
        <f>IF(AND(AG114-$D$10&lt;25,$D$10-AG114&lt;=25),1,0)</f>
        <v>0</v>
      </c>
      <c r="AP114" s="196">
        <f>($C$10-AK114)/AJ114*AM114*AO114</f>
        <v>0</v>
      </c>
      <c r="AQ114" s="197">
        <f>IF(AND(AG114-$D$10&lt;25,$D$10-AG114&lt;=25),IF($D$10-AG114&lt;=25,ABS(($D$10-AG114)/25*AL114*AM114),0),0)</f>
        <v>0</v>
      </c>
    </row>
    <row r="115" spans="27:43" x14ac:dyDescent="0.2">
      <c r="AA115" s="192">
        <v>458</v>
      </c>
      <c r="AB115" s="192">
        <v>2</v>
      </c>
      <c r="AC115" s="192">
        <v>25</v>
      </c>
      <c r="AD115" s="193">
        <v>42</v>
      </c>
      <c r="AE115" s="192">
        <v>50</v>
      </c>
      <c r="AF115" s="192">
        <v>100</v>
      </c>
      <c r="AG115" s="192">
        <v>50</v>
      </c>
      <c r="AH115" s="194" t="s">
        <v>47</v>
      </c>
      <c r="AI115" s="194" t="s">
        <v>67</v>
      </c>
      <c r="AJ115" s="192">
        <v>2.9409999999999998</v>
      </c>
      <c r="AK115" s="192">
        <v>-23.529</v>
      </c>
      <c r="AL115" s="191">
        <f t="shared" si="21"/>
        <v>0</v>
      </c>
      <c r="AM115" s="195">
        <f t="shared" si="22"/>
        <v>0</v>
      </c>
      <c r="AN115" s="196">
        <f t="shared" si="23"/>
        <v>0</v>
      </c>
      <c r="AO115" s="191">
        <f t="shared" si="24"/>
        <v>0</v>
      </c>
      <c r="AP115" s="196">
        <f t="shared" si="25"/>
        <v>0</v>
      </c>
      <c r="AQ115" s="197">
        <f t="shared" si="26"/>
        <v>0</v>
      </c>
    </row>
    <row r="116" spans="27:43" x14ac:dyDescent="0.2">
      <c r="AA116" s="192">
        <v>459</v>
      </c>
      <c r="AB116" s="192">
        <v>2</v>
      </c>
      <c r="AC116" s="192">
        <v>42</v>
      </c>
      <c r="AD116" s="193">
        <v>60</v>
      </c>
      <c r="AE116" s="192">
        <v>100</v>
      </c>
      <c r="AF116" s="192">
        <v>180</v>
      </c>
      <c r="AG116" s="192">
        <v>50</v>
      </c>
      <c r="AH116" s="194" t="s">
        <v>47</v>
      </c>
      <c r="AI116" s="194" t="s">
        <v>67</v>
      </c>
      <c r="AJ116" s="192">
        <v>4.444</v>
      </c>
      <c r="AK116" s="192">
        <v>-86.665999999999997</v>
      </c>
      <c r="AL116" s="191">
        <f t="shared" si="21"/>
        <v>0</v>
      </c>
      <c r="AM116" s="195">
        <f t="shared" si="22"/>
        <v>0</v>
      </c>
      <c r="AN116" s="196">
        <f t="shared" si="23"/>
        <v>0</v>
      </c>
      <c r="AO116" s="191">
        <f t="shared" si="24"/>
        <v>0</v>
      </c>
      <c r="AP116" s="196">
        <f t="shared" si="25"/>
        <v>0</v>
      </c>
      <c r="AQ116" s="197">
        <f t="shared" si="26"/>
        <v>0</v>
      </c>
    </row>
    <row r="117" spans="27:43" x14ac:dyDescent="0.2">
      <c r="AA117" s="192">
        <v>460</v>
      </c>
      <c r="AB117" s="192">
        <v>2</v>
      </c>
      <c r="AC117" s="192">
        <v>60</v>
      </c>
      <c r="AD117" s="193">
        <v>82</v>
      </c>
      <c r="AE117" s="192">
        <v>180</v>
      </c>
      <c r="AF117" s="192">
        <v>320</v>
      </c>
      <c r="AG117" s="192">
        <v>50</v>
      </c>
      <c r="AH117" s="194" t="s">
        <v>47</v>
      </c>
      <c r="AI117" s="194" t="s">
        <v>67</v>
      </c>
      <c r="AJ117" s="192">
        <v>6.3630000000000004</v>
      </c>
      <c r="AK117" s="192">
        <v>-201.81800000000001</v>
      </c>
      <c r="AL117" s="191">
        <f t="shared" si="21"/>
        <v>0</v>
      </c>
      <c r="AM117" s="195">
        <f t="shared" si="22"/>
        <v>0</v>
      </c>
      <c r="AN117" s="196">
        <f t="shared" si="23"/>
        <v>0</v>
      </c>
      <c r="AO117" s="191">
        <f t="shared" si="24"/>
        <v>0</v>
      </c>
      <c r="AP117" s="196">
        <f t="shared" si="25"/>
        <v>0</v>
      </c>
      <c r="AQ117" s="197">
        <f t="shared" si="26"/>
        <v>0</v>
      </c>
    </row>
    <row r="118" spans="27:43" x14ac:dyDescent="0.2">
      <c r="AA118" s="192">
        <v>461</v>
      </c>
      <c r="AB118" s="192">
        <v>2</v>
      </c>
      <c r="AC118" s="192">
        <v>82</v>
      </c>
      <c r="AD118" s="193">
        <v>90</v>
      </c>
      <c r="AE118" s="192">
        <v>320</v>
      </c>
      <c r="AF118" s="192">
        <v>400</v>
      </c>
      <c r="AG118" s="192">
        <v>50</v>
      </c>
      <c r="AH118" s="194" t="s">
        <v>47</v>
      </c>
      <c r="AI118" s="194" t="s">
        <v>67</v>
      </c>
      <c r="AJ118" s="192">
        <v>10</v>
      </c>
      <c r="AK118" s="192">
        <v>-500</v>
      </c>
      <c r="AL118" s="191">
        <f t="shared" si="21"/>
        <v>0</v>
      </c>
      <c r="AM118" s="195">
        <f t="shared" si="22"/>
        <v>0</v>
      </c>
      <c r="AN118" s="196">
        <f t="shared" si="23"/>
        <v>0</v>
      </c>
      <c r="AO118" s="191">
        <f t="shared" si="24"/>
        <v>0</v>
      </c>
      <c r="AP118" s="196">
        <f t="shared" si="25"/>
        <v>0</v>
      </c>
      <c r="AQ118" s="197">
        <f t="shared" si="26"/>
        <v>0</v>
      </c>
    </row>
    <row r="119" spans="27:43" x14ac:dyDescent="0.2">
      <c r="AA119" s="192">
        <v>519</v>
      </c>
      <c r="AB119" s="192">
        <v>2</v>
      </c>
      <c r="AC119" s="192">
        <v>10</v>
      </c>
      <c r="AD119" s="193">
        <v>30</v>
      </c>
      <c r="AE119" s="192">
        <v>49</v>
      </c>
      <c r="AF119" s="192">
        <v>90</v>
      </c>
      <c r="AG119" s="192">
        <v>75</v>
      </c>
      <c r="AH119" s="194" t="s">
        <v>47</v>
      </c>
      <c r="AI119" s="194" t="s">
        <v>67</v>
      </c>
      <c r="AJ119" s="192">
        <v>2.0499999999999998</v>
      </c>
      <c r="AK119" s="192">
        <v>28.5</v>
      </c>
      <c r="AL119" s="191">
        <f t="shared" si="21"/>
        <v>0</v>
      </c>
      <c r="AM119" s="195">
        <f t="shared" si="22"/>
        <v>0</v>
      </c>
      <c r="AN119" s="196">
        <f t="shared" si="23"/>
        <v>0</v>
      </c>
      <c r="AO119" s="191">
        <f t="shared" si="24"/>
        <v>0</v>
      </c>
      <c r="AP119" s="196">
        <f t="shared" si="25"/>
        <v>0</v>
      </c>
      <c r="AQ119" s="197">
        <f t="shared" si="26"/>
        <v>0</v>
      </c>
    </row>
    <row r="120" spans="27:43" x14ac:dyDescent="0.2">
      <c r="AA120" s="192">
        <v>520</v>
      </c>
      <c r="AB120" s="192">
        <v>2</v>
      </c>
      <c r="AC120" s="192">
        <v>30</v>
      </c>
      <c r="AD120" s="193">
        <v>40</v>
      </c>
      <c r="AE120" s="192">
        <v>90</v>
      </c>
      <c r="AF120" s="192">
        <v>115</v>
      </c>
      <c r="AG120" s="192">
        <v>75</v>
      </c>
      <c r="AH120" s="194" t="s">
        <v>47</v>
      </c>
      <c r="AI120" s="194" t="s">
        <v>67</v>
      </c>
      <c r="AJ120" s="192">
        <v>2.5</v>
      </c>
      <c r="AK120" s="192">
        <v>15</v>
      </c>
      <c r="AL120" s="191">
        <f t="shared" si="21"/>
        <v>0</v>
      </c>
      <c r="AM120" s="195">
        <f t="shared" si="22"/>
        <v>0</v>
      </c>
      <c r="AN120" s="196">
        <f t="shared" si="23"/>
        <v>0</v>
      </c>
      <c r="AO120" s="191">
        <f t="shared" si="24"/>
        <v>0</v>
      </c>
      <c r="AP120" s="196">
        <f t="shared" si="25"/>
        <v>0</v>
      </c>
      <c r="AQ120" s="197">
        <f t="shared" si="26"/>
        <v>0</v>
      </c>
    </row>
    <row r="121" spans="27:43" x14ac:dyDescent="0.2">
      <c r="AA121" s="192">
        <v>521</v>
      </c>
      <c r="AB121" s="192">
        <v>2</v>
      </c>
      <c r="AC121" s="192">
        <v>40</v>
      </c>
      <c r="AD121" s="193">
        <v>50</v>
      </c>
      <c r="AE121" s="192">
        <v>115</v>
      </c>
      <c r="AF121" s="192">
        <v>154</v>
      </c>
      <c r="AG121" s="192">
        <v>75</v>
      </c>
      <c r="AH121" s="194" t="s">
        <v>47</v>
      </c>
      <c r="AI121" s="194" t="s">
        <v>67</v>
      </c>
      <c r="AJ121" s="192">
        <v>3.9</v>
      </c>
      <c r="AK121" s="192">
        <v>-41</v>
      </c>
      <c r="AL121" s="191">
        <f t="shared" si="21"/>
        <v>0</v>
      </c>
      <c r="AM121" s="195">
        <f t="shared" si="22"/>
        <v>0</v>
      </c>
      <c r="AN121" s="196">
        <f t="shared" si="23"/>
        <v>0</v>
      </c>
      <c r="AO121" s="191">
        <f t="shared" si="24"/>
        <v>0</v>
      </c>
      <c r="AP121" s="196">
        <f t="shared" si="25"/>
        <v>0</v>
      </c>
      <c r="AQ121" s="197">
        <f t="shared" si="26"/>
        <v>0</v>
      </c>
    </row>
    <row r="122" spans="27:43" x14ac:dyDescent="0.2">
      <c r="AA122" s="192">
        <v>522</v>
      </c>
      <c r="AB122" s="192">
        <v>2</v>
      </c>
      <c r="AC122" s="192">
        <v>50</v>
      </c>
      <c r="AD122" s="193">
        <v>60</v>
      </c>
      <c r="AE122" s="192">
        <v>154</v>
      </c>
      <c r="AF122" s="192">
        <v>207</v>
      </c>
      <c r="AG122" s="192">
        <v>75</v>
      </c>
      <c r="AH122" s="194" t="s">
        <v>47</v>
      </c>
      <c r="AI122" s="194" t="s">
        <v>67</v>
      </c>
      <c r="AJ122" s="192">
        <v>5.3</v>
      </c>
      <c r="AK122" s="192">
        <v>-111</v>
      </c>
      <c r="AL122" s="191">
        <f t="shared" si="21"/>
        <v>0</v>
      </c>
      <c r="AM122" s="195">
        <f t="shared" si="22"/>
        <v>0</v>
      </c>
      <c r="AN122" s="196">
        <f t="shared" si="23"/>
        <v>0</v>
      </c>
      <c r="AO122" s="191">
        <f t="shared" si="24"/>
        <v>0</v>
      </c>
      <c r="AP122" s="196">
        <f t="shared" si="25"/>
        <v>0</v>
      </c>
      <c r="AQ122" s="197">
        <f t="shared" si="26"/>
        <v>0</v>
      </c>
    </row>
    <row r="123" spans="27:43" x14ac:dyDescent="0.2">
      <c r="AA123" s="192">
        <v>523</v>
      </c>
      <c r="AB123" s="192">
        <v>2</v>
      </c>
      <c r="AC123" s="192">
        <v>60</v>
      </c>
      <c r="AD123" s="193">
        <v>70</v>
      </c>
      <c r="AE123" s="192">
        <v>207</v>
      </c>
      <c r="AF123" s="192">
        <v>272</v>
      </c>
      <c r="AG123" s="192">
        <v>75</v>
      </c>
      <c r="AH123" s="194" t="s">
        <v>47</v>
      </c>
      <c r="AI123" s="194" t="s">
        <v>67</v>
      </c>
      <c r="AJ123" s="192">
        <v>6.5</v>
      </c>
      <c r="AK123" s="192">
        <v>-183</v>
      </c>
      <c r="AL123" s="191">
        <f t="shared" si="21"/>
        <v>0</v>
      </c>
      <c r="AM123" s="195">
        <f t="shared" si="22"/>
        <v>0</v>
      </c>
      <c r="AN123" s="196">
        <f t="shared" si="23"/>
        <v>0</v>
      </c>
      <c r="AO123" s="191">
        <f t="shared" si="24"/>
        <v>0</v>
      </c>
      <c r="AP123" s="196">
        <f t="shared" si="25"/>
        <v>0</v>
      </c>
      <c r="AQ123" s="197">
        <f t="shared" si="26"/>
        <v>0</v>
      </c>
    </row>
    <row r="124" spans="27:43" x14ac:dyDescent="0.2">
      <c r="AA124" s="192">
        <v>524</v>
      </c>
      <c r="AB124" s="192">
        <v>2</v>
      </c>
      <c r="AC124" s="192">
        <v>70</v>
      </c>
      <c r="AD124" s="193">
        <v>85</v>
      </c>
      <c r="AE124" s="192">
        <v>272</v>
      </c>
      <c r="AF124" s="192">
        <v>400</v>
      </c>
      <c r="AG124" s="192">
        <v>75</v>
      </c>
      <c r="AH124" s="194" t="s">
        <v>47</v>
      </c>
      <c r="AI124" s="194" t="s">
        <v>67</v>
      </c>
      <c r="AJ124" s="192">
        <v>8.5329999999999995</v>
      </c>
      <c r="AK124" s="192">
        <v>-325.33300000000003</v>
      </c>
      <c r="AL124" s="191">
        <f t="shared" si="21"/>
        <v>0</v>
      </c>
      <c r="AM124" s="195">
        <f t="shared" si="22"/>
        <v>0</v>
      </c>
      <c r="AN124" s="196">
        <f t="shared" si="23"/>
        <v>0</v>
      </c>
      <c r="AO124" s="191">
        <f t="shared" si="24"/>
        <v>0</v>
      </c>
      <c r="AP124" s="196">
        <f t="shared" si="25"/>
        <v>0</v>
      </c>
      <c r="AQ124" s="197">
        <f t="shared" si="26"/>
        <v>0</v>
      </c>
    </row>
    <row r="125" spans="27:43" x14ac:dyDescent="0.2">
      <c r="AA125" s="192">
        <v>486</v>
      </c>
      <c r="AB125" s="192">
        <v>2</v>
      </c>
      <c r="AC125" s="192">
        <v>10</v>
      </c>
      <c r="AD125" s="193">
        <v>30</v>
      </c>
      <c r="AE125" s="192">
        <v>76</v>
      </c>
      <c r="AF125" s="192">
        <v>110</v>
      </c>
      <c r="AG125" s="192">
        <v>100</v>
      </c>
      <c r="AH125" s="194" t="s">
        <v>47</v>
      </c>
      <c r="AI125" s="194" t="s">
        <v>67</v>
      </c>
      <c r="AJ125" s="192">
        <v>1.7</v>
      </c>
      <c r="AK125" s="192">
        <v>59</v>
      </c>
      <c r="AL125" s="191">
        <f t="shared" si="21"/>
        <v>0</v>
      </c>
      <c r="AM125" s="195">
        <f t="shared" si="22"/>
        <v>0</v>
      </c>
      <c r="AN125" s="196">
        <f t="shared" si="23"/>
        <v>0</v>
      </c>
      <c r="AO125" s="191">
        <f t="shared" si="24"/>
        <v>0</v>
      </c>
      <c r="AP125" s="196">
        <f t="shared" si="25"/>
        <v>0</v>
      </c>
      <c r="AQ125" s="197">
        <f t="shared" si="26"/>
        <v>0</v>
      </c>
    </row>
    <row r="126" spans="27:43" x14ac:dyDescent="0.2">
      <c r="AA126" s="192">
        <v>487</v>
      </c>
      <c r="AB126" s="192">
        <v>2</v>
      </c>
      <c r="AC126" s="192">
        <v>30</v>
      </c>
      <c r="AD126" s="193">
        <v>40</v>
      </c>
      <c r="AE126" s="192">
        <v>110</v>
      </c>
      <c r="AF126" s="192">
        <v>144</v>
      </c>
      <c r="AG126" s="192">
        <v>100</v>
      </c>
      <c r="AH126" s="194" t="s">
        <v>47</v>
      </c>
      <c r="AI126" s="194" t="s">
        <v>67</v>
      </c>
      <c r="AJ126" s="192">
        <v>3.4</v>
      </c>
      <c r="AK126" s="192">
        <v>8</v>
      </c>
      <c r="AL126" s="191">
        <f t="shared" si="21"/>
        <v>0</v>
      </c>
      <c r="AM126" s="195">
        <f t="shared" si="22"/>
        <v>0</v>
      </c>
      <c r="AN126" s="196">
        <f t="shared" si="23"/>
        <v>0</v>
      </c>
      <c r="AO126" s="191">
        <f t="shared" si="24"/>
        <v>0</v>
      </c>
      <c r="AP126" s="196">
        <f t="shared" si="25"/>
        <v>0</v>
      </c>
      <c r="AQ126" s="197">
        <f t="shared" si="26"/>
        <v>0</v>
      </c>
    </row>
    <row r="127" spans="27:43" x14ac:dyDescent="0.2">
      <c r="AA127" s="192">
        <v>488</v>
      </c>
      <c r="AB127" s="192">
        <v>2</v>
      </c>
      <c r="AC127" s="192">
        <v>40</v>
      </c>
      <c r="AD127" s="193">
        <v>50</v>
      </c>
      <c r="AE127" s="192">
        <v>144</v>
      </c>
      <c r="AF127" s="192">
        <v>195</v>
      </c>
      <c r="AG127" s="192">
        <v>100</v>
      </c>
      <c r="AH127" s="194" t="s">
        <v>47</v>
      </c>
      <c r="AI127" s="194" t="s">
        <v>67</v>
      </c>
      <c r="AJ127" s="192">
        <v>5.0999999999999996</v>
      </c>
      <c r="AK127" s="192">
        <v>-60</v>
      </c>
      <c r="AL127" s="191">
        <f t="shared" si="21"/>
        <v>0</v>
      </c>
      <c r="AM127" s="195">
        <f t="shared" si="22"/>
        <v>0</v>
      </c>
      <c r="AN127" s="196">
        <f t="shared" si="23"/>
        <v>0</v>
      </c>
      <c r="AO127" s="191">
        <f t="shared" si="24"/>
        <v>0</v>
      </c>
      <c r="AP127" s="196">
        <f t="shared" si="25"/>
        <v>0</v>
      </c>
      <c r="AQ127" s="197">
        <f t="shared" si="26"/>
        <v>0</v>
      </c>
    </row>
    <row r="128" spans="27:43" x14ac:dyDescent="0.2">
      <c r="AA128" s="192">
        <v>489</v>
      </c>
      <c r="AB128" s="192">
        <v>2</v>
      </c>
      <c r="AC128" s="192">
        <v>50</v>
      </c>
      <c r="AD128" s="193">
        <v>60</v>
      </c>
      <c r="AE128" s="192">
        <v>195</v>
      </c>
      <c r="AF128" s="192">
        <v>272</v>
      </c>
      <c r="AG128" s="192">
        <v>100</v>
      </c>
      <c r="AH128" s="194" t="s">
        <v>47</v>
      </c>
      <c r="AI128" s="194" t="s">
        <v>67</v>
      </c>
      <c r="AJ128" s="192">
        <v>7.7</v>
      </c>
      <c r="AK128" s="192">
        <v>-190</v>
      </c>
      <c r="AL128" s="191">
        <f t="shared" si="21"/>
        <v>0</v>
      </c>
      <c r="AM128" s="195">
        <f t="shared" si="22"/>
        <v>0</v>
      </c>
      <c r="AN128" s="196">
        <f t="shared" si="23"/>
        <v>0</v>
      </c>
      <c r="AO128" s="191">
        <f t="shared" si="24"/>
        <v>0</v>
      </c>
      <c r="AP128" s="196">
        <f t="shared" si="25"/>
        <v>0</v>
      </c>
      <c r="AQ128" s="197">
        <f t="shared" si="26"/>
        <v>0</v>
      </c>
    </row>
    <row r="129" spans="27:43" x14ac:dyDescent="0.2">
      <c r="AA129" s="192">
        <v>490</v>
      </c>
      <c r="AB129" s="192">
        <v>2</v>
      </c>
      <c r="AC129" s="192">
        <v>60</v>
      </c>
      <c r="AD129" s="193">
        <v>72</v>
      </c>
      <c r="AE129" s="192">
        <v>272</v>
      </c>
      <c r="AF129" s="192">
        <v>400</v>
      </c>
      <c r="AG129" s="192">
        <v>100</v>
      </c>
      <c r="AH129" s="194" t="s">
        <v>47</v>
      </c>
      <c r="AI129" s="194" t="s">
        <v>67</v>
      </c>
      <c r="AJ129" s="192">
        <v>10.666</v>
      </c>
      <c r="AK129" s="192">
        <v>-367.99900000000002</v>
      </c>
      <c r="AL129" s="191">
        <f t="shared" si="21"/>
        <v>0</v>
      </c>
      <c r="AM129" s="195">
        <f t="shared" si="22"/>
        <v>0</v>
      </c>
      <c r="AN129" s="196">
        <f t="shared" si="23"/>
        <v>0</v>
      </c>
      <c r="AO129" s="191">
        <f t="shared" si="24"/>
        <v>0</v>
      </c>
      <c r="AP129" s="196">
        <f t="shared" si="25"/>
        <v>0</v>
      </c>
      <c r="AQ129" s="197">
        <f t="shared" si="26"/>
        <v>0</v>
      </c>
    </row>
    <row r="130" spans="27:43" x14ac:dyDescent="0.2">
      <c r="AA130" s="192">
        <v>552</v>
      </c>
      <c r="AB130" s="192">
        <v>2</v>
      </c>
      <c r="AC130" s="192">
        <v>10</v>
      </c>
      <c r="AD130" s="193">
        <v>20</v>
      </c>
      <c r="AE130" s="192">
        <v>100</v>
      </c>
      <c r="AF130" s="192">
        <v>107</v>
      </c>
      <c r="AG130" s="192">
        <v>125</v>
      </c>
      <c r="AH130" s="194" t="s">
        <v>47</v>
      </c>
      <c r="AI130" s="194" t="s">
        <v>67</v>
      </c>
      <c r="AJ130" s="192">
        <v>0.7</v>
      </c>
      <c r="AK130" s="192">
        <v>93</v>
      </c>
      <c r="AL130" s="191">
        <f t="shared" si="21"/>
        <v>0</v>
      </c>
      <c r="AM130" s="195">
        <f t="shared" si="22"/>
        <v>0</v>
      </c>
      <c r="AN130" s="196">
        <f t="shared" si="23"/>
        <v>0</v>
      </c>
      <c r="AO130" s="191">
        <f t="shared" si="24"/>
        <v>0</v>
      </c>
      <c r="AP130" s="196">
        <f t="shared" si="25"/>
        <v>0</v>
      </c>
      <c r="AQ130" s="197">
        <f t="shared" si="26"/>
        <v>0</v>
      </c>
    </row>
    <row r="131" spans="27:43" x14ac:dyDescent="0.2">
      <c r="AA131" s="192">
        <v>553</v>
      </c>
      <c r="AB131" s="192">
        <v>2</v>
      </c>
      <c r="AC131" s="192">
        <v>20</v>
      </c>
      <c r="AD131" s="193">
        <v>30</v>
      </c>
      <c r="AE131" s="192">
        <v>107</v>
      </c>
      <c r="AF131" s="192">
        <v>132</v>
      </c>
      <c r="AG131" s="192">
        <v>125</v>
      </c>
      <c r="AH131" s="194" t="s">
        <v>47</v>
      </c>
      <c r="AI131" s="194" t="s">
        <v>67</v>
      </c>
      <c r="AJ131" s="192">
        <v>2.5</v>
      </c>
      <c r="AK131" s="192">
        <v>57</v>
      </c>
      <c r="AL131" s="191">
        <f t="shared" si="21"/>
        <v>0</v>
      </c>
      <c r="AM131" s="195">
        <f t="shared" si="22"/>
        <v>0</v>
      </c>
      <c r="AN131" s="196">
        <f t="shared" si="23"/>
        <v>0</v>
      </c>
      <c r="AO131" s="191">
        <f t="shared" si="24"/>
        <v>0</v>
      </c>
      <c r="AP131" s="196">
        <f t="shared" si="25"/>
        <v>0</v>
      </c>
      <c r="AQ131" s="197">
        <f t="shared" si="26"/>
        <v>0</v>
      </c>
    </row>
    <row r="132" spans="27:43" x14ac:dyDescent="0.2">
      <c r="AA132" s="192">
        <v>554</v>
      </c>
      <c r="AB132" s="192">
        <v>2</v>
      </c>
      <c r="AC132" s="192">
        <v>30</v>
      </c>
      <c r="AD132" s="193">
        <v>40</v>
      </c>
      <c r="AE132" s="192">
        <v>132</v>
      </c>
      <c r="AF132" s="192">
        <v>174</v>
      </c>
      <c r="AG132" s="192">
        <v>125</v>
      </c>
      <c r="AH132" s="194" t="s">
        <v>47</v>
      </c>
      <c r="AI132" s="194" t="s">
        <v>67</v>
      </c>
      <c r="AJ132" s="192">
        <v>4.2</v>
      </c>
      <c r="AK132" s="192">
        <v>6</v>
      </c>
      <c r="AL132" s="191">
        <f t="shared" si="21"/>
        <v>0</v>
      </c>
      <c r="AM132" s="195">
        <f t="shared" si="22"/>
        <v>0</v>
      </c>
      <c r="AN132" s="196">
        <f t="shared" si="23"/>
        <v>0</v>
      </c>
      <c r="AO132" s="191">
        <f t="shared" si="24"/>
        <v>0</v>
      </c>
      <c r="AP132" s="196">
        <f t="shared" si="25"/>
        <v>0</v>
      </c>
      <c r="AQ132" s="197">
        <f t="shared" si="26"/>
        <v>0</v>
      </c>
    </row>
    <row r="133" spans="27:43" x14ac:dyDescent="0.2">
      <c r="AA133" s="192">
        <v>555</v>
      </c>
      <c r="AB133" s="192">
        <v>2</v>
      </c>
      <c r="AC133" s="192">
        <v>40</v>
      </c>
      <c r="AD133" s="193">
        <v>50</v>
      </c>
      <c r="AE133" s="192">
        <v>174</v>
      </c>
      <c r="AF133" s="192">
        <v>240</v>
      </c>
      <c r="AG133" s="192">
        <v>125</v>
      </c>
      <c r="AH133" s="194" t="s">
        <v>47</v>
      </c>
      <c r="AI133" s="194" t="s">
        <v>67</v>
      </c>
      <c r="AJ133" s="192">
        <v>6.6</v>
      </c>
      <c r="AK133" s="192">
        <v>-90</v>
      </c>
      <c r="AL133" s="191">
        <f t="shared" si="21"/>
        <v>0</v>
      </c>
      <c r="AM133" s="195">
        <f t="shared" si="22"/>
        <v>0</v>
      </c>
      <c r="AN133" s="196">
        <f t="shared" si="23"/>
        <v>0</v>
      </c>
      <c r="AO133" s="191">
        <f t="shared" si="24"/>
        <v>0</v>
      </c>
      <c r="AP133" s="196">
        <f t="shared" si="25"/>
        <v>0</v>
      </c>
      <c r="AQ133" s="197">
        <f t="shared" si="26"/>
        <v>0</v>
      </c>
    </row>
    <row r="134" spans="27:43" x14ac:dyDescent="0.2">
      <c r="AA134" s="192">
        <v>556</v>
      </c>
      <c r="AB134" s="192">
        <v>2</v>
      </c>
      <c r="AC134" s="192">
        <v>50</v>
      </c>
      <c r="AD134" s="193">
        <v>65</v>
      </c>
      <c r="AE134" s="192">
        <v>240</v>
      </c>
      <c r="AF134" s="192">
        <v>400</v>
      </c>
      <c r="AG134" s="192">
        <v>125</v>
      </c>
      <c r="AH134" s="194" t="s">
        <v>47</v>
      </c>
      <c r="AI134" s="194" t="s">
        <v>67</v>
      </c>
      <c r="AJ134" s="192">
        <v>10.666</v>
      </c>
      <c r="AK134" s="192">
        <v>-293.33300000000003</v>
      </c>
      <c r="AL134" s="191">
        <f t="shared" si="21"/>
        <v>0</v>
      </c>
      <c r="AM134" s="195">
        <f t="shared" si="22"/>
        <v>0</v>
      </c>
      <c r="AN134" s="196">
        <f t="shared" si="23"/>
        <v>0</v>
      </c>
      <c r="AO134" s="191">
        <f t="shared" si="24"/>
        <v>0</v>
      </c>
      <c r="AP134" s="196">
        <f t="shared" si="25"/>
        <v>0</v>
      </c>
      <c r="AQ134" s="197">
        <f t="shared" si="26"/>
        <v>0</v>
      </c>
    </row>
    <row r="135" spans="27:43" x14ac:dyDescent="0.2">
      <c r="AA135" s="192">
        <v>575</v>
      </c>
      <c r="AB135" s="192">
        <v>2</v>
      </c>
      <c r="AC135" s="192">
        <v>10</v>
      </c>
      <c r="AD135" s="193">
        <v>20</v>
      </c>
      <c r="AE135" s="192">
        <v>100</v>
      </c>
      <c r="AF135" s="192">
        <v>143</v>
      </c>
      <c r="AG135" s="192">
        <v>150</v>
      </c>
      <c r="AH135" s="194" t="s">
        <v>47</v>
      </c>
      <c r="AI135" s="194" t="s">
        <v>67</v>
      </c>
      <c r="AJ135" s="192">
        <v>4.3</v>
      </c>
      <c r="AK135" s="192">
        <v>57</v>
      </c>
      <c r="AL135" s="191">
        <f t="shared" si="21"/>
        <v>0</v>
      </c>
      <c r="AM135" s="195">
        <f t="shared" si="22"/>
        <v>0</v>
      </c>
      <c r="AN135" s="196">
        <f t="shared" si="23"/>
        <v>0</v>
      </c>
      <c r="AO135" s="191">
        <f t="shared" si="24"/>
        <v>0</v>
      </c>
      <c r="AP135" s="196">
        <f t="shared" si="25"/>
        <v>0</v>
      </c>
      <c r="AQ135" s="197">
        <f t="shared" si="26"/>
        <v>0</v>
      </c>
    </row>
    <row r="136" spans="27:43" x14ac:dyDescent="0.2">
      <c r="AA136" s="192">
        <v>576</v>
      </c>
      <c r="AB136" s="192">
        <v>2</v>
      </c>
      <c r="AC136" s="192">
        <v>20</v>
      </c>
      <c r="AD136" s="193">
        <v>30</v>
      </c>
      <c r="AE136" s="192">
        <v>143</v>
      </c>
      <c r="AF136" s="192">
        <v>192</v>
      </c>
      <c r="AG136" s="192">
        <v>150</v>
      </c>
      <c r="AH136" s="194" t="s">
        <v>47</v>
      </c>
      <c r="AI136" s="194" t="s">
        <v>67</v>
      </c>
      <c r="AJ136" s="192">
        <v>4.9000000000000004</v>
      </c>
      <c r="AK136" s="192">
        <v>45</v>
      </c>
      <c r="AL136" s="191">
        <f t="shared" ref="AL136:AL176" si="27">IF(AND(AG136-$D$10&lt;12.5,$D$10-AG136&lt;=12.5),1,0)</f>
        <v>0</v>
      </c>
      <c r="AM136" s="195">
        <f t="shared" ref="AM136:AM176" si="28">IF(AND($C$10&gt;AE136,$C$10&lt;=AF136),1,0)</f>
        <v>0</v>
      </c>
      <c r="AN136" s="196">
        <f t="shared" ref="AN136:AN176" si="29">($C$10-AK136)/AJ136*AM136*AL136</f>
        <v>0</v>
      </c>
      <c r="AO136" s="191">
        <f t="shared" ref="AO136:AO176" si="30">IF(AND(AG136-$D$10&lt;25,$D$10-AG136&lt;=25),1,0)</f>
        <v>0</v>
      </c>
      <c r="AP136" s="196">
        <f t="shared" ref="AP136:AP176" si="31">($C$10-AK136)/AJ136*AM136*AO136</f>
        <v>0</v>
      </c>
      <c r="AQ136" s="197">
        <f t="shared" ref="AQ136:AQ176" si="32">IF(AND(AG136-$D$10&lt;25,$D$10-AG136&lt;=25),IF($D$10-AG136&lt;=25,ABS(($D$10-AG136)/25*AL136*AM136),0),0)</f>
        <v>0</v>
      </c>
    </row>
    <row r="137" spans="27:43" x14ac:dyDescent="0.2">
      <c r="AA137" s="192">
        <v>577</v>
      </c>
      <c r="AB137" s="192">
        <v>2</v>
      </c>
      <c r="AC137" s="192">
        <v>30</v>
      </c>
      <c r="AD137" s="193">
        <v>49</v>
      </c>
      <c r="AE137" s="192">
        <v>192</v>
      </c>
      <c r="AF137" s="192">
        <v>300</v>
      </c>
      <c r="AG137" s="192">
        <v>150</v>
      </c>
      <c r="AH137" s="194" t="s">
        <v>47</v>
      </c>
      <c r="AI137" s="194" t="s">
        <v>67</v>
      </c>
      <c r="AJ137" s="192">
        <v>5.6840000000000002</v>
      </c>
      <c r="AK137" s="192">
        <v>21.474</v>
      </c>
      <c r="AL137" s="191">
        <f t="shared" si="27"/>
        <v>0</v>
      </c>
      <c r="AM137" s="195">
        <f t="shared" si="28"/>
        <v>0</v>
      </c>
      <c r="AN137" s="196">
        <f t="shared" si="29"/>
        <v>0</v>
      </c>
      <c r="AO137" s="191">
        <f t="shared" si="30"/>
        <v>0</v>
      </c>
      <c r="AP137" s="196">
        <f t="shared" si="31"/>
        <v>0</v>
      </c>
      <c r="AQ137" s="197">
        <f t="shared" si="32"/>
        <v>0</v>
      </c>
    </row>
    <row r="138" spans="27:43" x14ac:dyDescent="0.2">
      <c r="AA138" s="192">
        <v>578</v>
      </c>
      <c r="AB138" s="192">
        <v>2</v>
      </c>
      <c r="AC138" s="192">
        <v>49</v>
      </c>
      <c r="AD138" s="193">
        <v>63</v>
      </c>
      <c r="AE138" s="192">
        <v>300</v>
      </c>
      <c r="AF138" s="192">
        <v>400</v>
      </c>
      <c r="AG138" s="192">
        <v>150</v>
      </c>
      <c r="AH138" s="194" t="s">
        <v>47</v>
      </c>
      <c r="AI138" s="194" t="s">
        <v>67</v>
      </c>
      <c r="AJ138" s="192">
        <v>7.1429999999999998</v>
      </c>
      <c r="AK138" s="192">
        <v>-50</v>
      </c>
      <c r="AL138" s="191">
        <f t="shared" si="27"/>
        <v>0</v>
      </c>
      <c r="AM138" s="195">
        <f t="shared" si="28"/>
        <v>0</v>
      </c>
      <c r="AN138" s="196">
        <f t="shared" si="29"/>
        <v>0</v>
      </c>
      <c r="AO138" s="191">
        <f t="shared" si="30"/>
        <v>0</v>
      </c>
      <c r="AP138" s="196">
        <f t="shared" si="31"/>
        <v>0</v>
      </c>
      <c r="AQ138" s="197">
        <f t="shared" si="32"/>
        <v>0</v>
      </c>
    </row>
    <row r="139" spans="27:43" x14ac:dyDescent="0.2">
      <c r="AA139" s="192">
        <v>589</v>
      </c>
      <c r="AB139" s="192">
        <v>2</v>
      </c>
      <c r="AC139" s="192">
        <v>20</v>
      </c>
      <c r="AD139" s="193">
        <v>30</v>
      </c>
      <c r="AE139" s="192">
        <v>193</v>
      </c>
      <c r="AF139" s="192">
        <v>228</v>
      </c>
      <c r="AG139" s="192">
        <v>175</v>
      </c>
      <c r="AH139" s="194" t="s">
        <v>47</v>
      </c>
      <c r="AI139" s="194" t="s">
        <v>67</v>
      </c>
      <c r="AJ139" s="192">
        <v>3.5</v>
      </c>
      <c r="AK139" s="192">
        <v>123</v>
      </c>
      <c r="AL139" s="191">
        <f t="shared" si="27"/>
        <v>0</v>
      </c>
      <c r="AM139" s="195">
        <f t="shared" si="28"/>
        <v>0</v>
      </c>
      <c r="AN139" s="196">
        <f t="shared" si="29"/>
        <v>0</v>
      </c>
      <c r="AO139" s="191">
        <f t="shared" si="30"/>
        <v>0</v>
      </c>
      <c r="AP139" s="196">
        <f t="shared" si="31"/>
        <v>0</v>
      </c>
      <c r="AQ139" s="197">
        <f t="shared" si="32"/>
        <v>0</v>
      </c>
    </row>
    <row r="140" spans="27:43" x14ac:dyDescent="0.2">
      <c r="AA140" s="192">
        <v>590</v>
      </c>
      <c r="AB140" s="192">
        <v>2</v>
      </c>
      <c r="AC140" s="192">
        <v>30</v>
      </c>
      <c r="AD140" s="193">
        <v>40</v>
      </c>
      <c r="AE140" s="192">
        <v>228</v>
      </c>
      <c r="AF140" s="192">
        <v>283</v>
      </c>
      <c r="AG140" s="192">
        <v>175</v>
      </c>
      <c r="AH140" s="194" t="s">
        <v>47</v>
      </c>
      <c r="AI140" s="194" t="s">
        <v>67</v>
      </c>
      <c r="AJ140" s="192">
        <v>5.5</v>
      </c>
      <c r="AK140" s="192">
        <v>63</v>
      </c>
      <c r="AL140" s="191">
        <f t="shared" si="27"/>
        <v>0</v>
      </c>
      <c r="AM140" s="195">
        <f t="shared" si="28"/>
        <v>0</v>
      </c>
      <c r="AN140" s="196">
        <f t="shared" si="29"/>
        <v>0</v>
      </c>
      <c r="AO140" s="191">
        <f t="shared" si="30"/>
        <v>0</v>
      </c>
      <c r="AP140" s="196">
        <f t="shared" si="31"/>
        <v>0</v>
      </c>
      <c r="AQ140" s="197">
        <f t="shared" si="32"/>
        <v>0</v>
      </c>
    </row>
    <row r="141" spans="27:43" x14ac:dyDescent="0.2">
      <c r="AA141" s="192">
        <v>591</v>
      </c>
      <c r="AB141" s="192">
        <v>2</v>
      </c>
      <c r="AC141" s="192">
        <v>40</v>
      </c>
      <c r="AD141" s="193">
        <v>50</v>
      </c>
      <c r="AE141" s="192">
        <v>283</v>
      </c>
      <c r="AF141" s="192">
        <v>362</v>
      </c>
      <c r="AG141" s="192">
        <v>175</v>
      </c>
      <c r="AH141" s="194" t="s">
        <v>47</v>
      </c>
      <c r="AI141" s="194" t="s">
        <v>67</v>
      </c>
      <c r="AJ141" s="192">
        <v>7.9</v>
      </c>
      <c r="AK141" s="192">
        <v>-33</v>
      </c>
      <c r="AL141" s="191">
        <f t="shared" si="27"/>
        <v>0</v>
      </c>
      <c r="AM141" s="195">
        <f t="shared" si="28"/>
        <v>0</v>
      </c>
      <c r="AN141" s="196">
        <f t="shared" si="29"/>
        <v>0</v>
      </c>
      <c r="AO141" s="191">
        <f t="shared" si="30"/>
        <v>0</v>
      </c>
      <c r="AP141" s="196">
        <f t="shared" si="31"/>
        <v>0</v>
      </c>
      <c r="AQ141" s="197">
        <f t="shared" si="32"/>
        <v>0</v>
      </c>
    </row>
    <row r="142" spans="27:43" x14ac:dyDescent="0.2">
      <c r="AA142" s="192">
        <v>592</v>
      </c>
      <c r="AB142" s="192">
        <v>2</v>
      </c>
      <c r="AC142" s="192">
        <v>50</v>
      </c>
      <c r="AD142" s="193">
        <v>54</v>
      </c>
      <c r="AE142" s="192">
        <v>362</v>
      </c>
      <c r="AF142" s="192">
        <v>400</v>
      </c>
      <c r="AG142" s="192">
        <v>175</v>
      </c>
      <c r="AH142" s="194" t="s">
        <v>47</v>
      </c>
      <c r="AI142" s="194" t="s">
        <v>67</v>
      </c>
      <c r="AJ142" s="192">
        <v>9.5</v>
      </c>
      <c r="AK142" s="192">
        <v>-113</v>
      </c>
      <c r="AL142" s="191">
        <f t="shared" si="27"/>
        <v>0</v>
      </c>
      <c r="AM142" s="195">
        <f t="shared" si="28"/>
        <v>0</v>
      </c>
      <c r="AN142" s="196">
        <f t="shared" si="29"/>
        <v>0</v>
      </c>
      <c r="AO142" s="191">
        <f t="shared" si="30"/>
        <v>0</v>
      </c>
      <c r="AP142" s="196">
        <f t="shared" si="31"/>
        <v>0</v>
      </c>
      <c r="AQ142" s="197">
        <f t="shared" si="32"/>
        <v>0</v>
      </c>
    </row>
    <row r="143" spans="27:43" x14ac:dyDescent="0.2">
      <c r="AC143" s="195">
        <v>20</v>
      </c>
      <c r="AD143" s="198">
        <v>27</v>
      </c>
      <c r="AE143" s="195">
        <v>225</v>
      </c>
      <c r="AF143" s="195">
        <v>270</v>
      </c>
      <c r="AG143" s="195">
        <v>200</v>
      </c>
      <c r="AH143" s="195" t="s">
        <v>47</v>
      </c>
      <c r="AI143" s="194" t="s">
        <v>67</v>
      </c>
      <c r="AJ143" s="195">
        <v>6.4285714285714288</v>
      </c>
      <c r="AK143" s="195">
        <v>96.428571428571416</v>
      </c>
      <c r="AL143" s="191">
        <f t="shared" ref="AL143:AL151" si="33">IF(AND(AG143-$D$10&lt;12.5,$D$10-AG143&lt;=12.5),1,0)</f>
        <v>0</v>
      </c>
      <c r="AM143" s="195">
        <f t="shared" ref="AM143:AM151" si="34">IF(AND($C$10&gt;AE143,$C$10&lt;=AF143),1,0)</f>
        <v>0</v>
      </c>
      <c r="AN143" s="196">
        <f t="shared" ref="AN143:AN151" si="35">($C$10-AK143)/AJ143*AM143*AL143</f>
        <v>0</v>
      </c>
      <c r="AO143" s="191">
        <f t="shared" ref="AO143:AO151" si="36">IF(AND(AG143-$D$10&lt;25,$D$10-AG143&lt;=25),1,0)</f>
        <v>0</v>
      </c>
      <c r="AP143" s="196">
        <f t="shared" ref="AP143:AP151" si="37">($C$10-AK143)/AJ143*AM143*AO143</f>
        <v>0</v>
      </c>
      <c r="AQ143" s="197">
        <f t="shared" ref="AQ143:AQ151" si="38">IF(AND(AG143-$D$10&lt;25,$D$10-AG143&lt;=25),IF($D$10-AG143&lt;=25,ABS(($D$10-AG143)/25*AL143*AM143),0),0)</f>
        <v>0</v>
      </c>
    </row>
    <row r="144" spans="27:43" x14ac:dyDescent="0.2">
      <c r="AC144" s="195">
        <v>27</v>
      </c>
      <c r="AD144" s="198">
        <v>31.5</v>
      </c>
      <c r="AE144" s="195">
        <v>270</v>
      </c>
      <c r="AF144" s="195">
        <v>300</v>
      </c>
      <c r="AG144" s="195">
        <v>200</v>
      </c>
      <c r="AH144" s="195" t="s">
        <v>47</v>
      </c>
      <c r="AI144" s="194" t="s">
        <v>67</v>
      </c>
      <c r="AJ144" s="195">
        <v>6.666666666666667</v>
      </c>
      <c r="AK144" s="195">
        <v>90</v>
      </c>
      <c r="AL144" s="191">
        <f t="shared" si="33"/>
        <v>0</v>
      </c>
      <c r="AM144" s="195">
        <f t="shared" si="34"/>
        <v>0</v>
      </c>
      <c r="AN144" s="196">
        <f t="shared" si="35"/>
        <v>0</v>
      </c>
      <c r="AO144" s="191">
        <f t="shared" si="36"/>
        <v>0</v>
      </c>
      <c r="AP144" s="196">
        <f t="shared" si="37"/>
        <v>0</v>
      </c>
      <c r="AQ144" s="197">
        <f t="shared" si="38"/>
        <v>0</v>
      </c>
    </row>
    <row r="145" spans="27:43" x14ac:dyDescent="0.2">
      <c r="AC145" s="195">
        <v>31.5</v>
      </c>
      <c r="AD145" s="198">
        <v>40</v>
      </c>
      <c r="AE145" s="195">
        <v>300</v>
      </c>
      <c r="AF145" s="195">
        <v>400</v>
      </c>
      <c r="AG145" s="195">
        <v>200</v>
      </c>
      <c r="AH145" s="195" t="s">
        <v>47</v>
      </c>
      <c r="AI145" s="194" t="s">
        <v>67</v>
      </c>
      <c r="AJ145" s="195">
        <v>11.764705882352942</v>
      </c>
      <c r="AK145" s="195">
        <v>-70.58823529411768</v>
      </c>
      <c r="AL145" s="191">
        <f t="shared" si="33"/>
        <v>0</v>
      </c>
      <c r="AM145" s="195">
        <f t="shared" si="34"/>
        <v>0</v>
      </c>
      <c r="AN145" s="196">
        <f t="shared" si="35"/>
        <v>0</v>
      </c>
      <c r="AO145" s="191">
        <f t="shared" si="36"/>
        <v>0</v>
      </c>
      <c r="AP145" s="196">
        <f t="shared" si="37"/>
        <v>0</v>
      </c>
      <c r="AQ145" s="197">
        <f t="shared" si="38"/>
        <v>0</v>
      </c>
    </row>
    <row r="146" spans="27:43" x14ac:dyDescent="0.2">
      <c r="AC146" s="195">
        <v>37</v>
      </c>
      <c r="AD146" s="198">
        <v>52</v>
      </c>
      <c r="AE146" s="195">
        <v>50</v>
      </c>
      <c r="AF146" s="195">
        <v>80</v>
      </c>
      <c r="AG146" s="195">
        <v>25</v>
      </c>
      <c r="AH146" s="195" t="s">
        <v>49</v>
      </c>
      <c r="AI146" s="198"/>
      <c r="AJ146" s="195">
        <v>2</v>
      </c>
      <c r="AK146" s="195">
        <v>-24</v>
      </c>
      <c r="AL146" s="191">
        <f t="shared" si="33"/>
        <v>0</v>
      </c>
      <c r="AM146" s="195">
        <f t="shared" si="34"/>
        <v>0</v>
      </c>
      <c r="AN146" s="196">
        <f t="shared" si="35"/>
        <v>0</v>
      </c>
      <c r="AO146" s="191">
        <f t="shared" si="36"/>
        <v>0</v>
      </c>
      <c r="AP146" s="196">
        <f t="shared" si="37"/>
        <v>0</v>
      </c>
      <c r="AQ146" s="197">
        <f t="shared" si="38"/>
        <v>0</v>
      </c>
    </row>
    <row r="147" spans="27:43" x14ac:dyDescent="0.2">
      <c r="AC147" s="195">
        <v>52</v>
      </c>
      <c r="AD147" s="198">
        <v>63</v>
      </c>
      <c r="AE147" s="195">
        <v>80</v>
      </c>
      <c r="AF147" s="195">
        <v>120</v>
      </c>
      <c r="AG147" s="195">
        <v>25</v>
      </c>
      <c r="AH147" s="195" t="s">
        <v>49</v>
      </c>
      <c r="AI147" s="198"/>
      <c r="AJ147" s="195">
        <v>3.6363636363636362</v>
      </c>
      <c r="AK147" s="195">
        <v>-109.09090909090909</v>
      </c>
      <c r="AL147" s="191">
        <f t="shared" si="33"/>
        <v>0</v>
      </c>
      <c r="AM147" s="195">
        <f t="shared" si="34"/>
        <v>0</v>
      </c>
      <c r="AN147" s="196">
        <f t="shared" si="35"/>
        <v>0</v>
      </c>
      <c r="AO147" s="191">
        <f t="shared" si="36"/>
        <v>0</v>
      </c>
      <c r="AP147" s="196">
        <f t="shared" si="37"/>
        <v>0</v>
      </c>
      <c r="AQ147" s="197">
        <f t="shared" si="38"/>
        <v>0</v>
      </c>
    </row>
    <row r="148" spans="27:43" x14ac:dyDescent="0.2">
      <c r="AC148" s="195">
        <v>63</v>
      </c>
      <c r="AD148" s="198">
        <v>72</v>
      </c>
      <c r="AE148" s="195">
        <v>120</v>
      </c>
      <c r="AF148" s="195">
        <v>160</v>
      </c>
      <c r="AG148" s="195">
        <v>25</v>
      </c>
      <c r="AH148" s="195" t="s">
        <v>49</v>
      </c>
      <c r="AI148" s="198"/>
      <c r="AJ148" s="195">
        <v>4.4444444444444446</v>
      </c>
      <c r="AK148" s="195">
        <v>-160</v>
      </c>
      <c r="AL148" s="191">
        <f t="shared" si="33"/>
        <v>0</v>
      </c>
      <c r="AM148" s="195">
        <f t="shared" si="34"/>
        <v>0</v>
      </c>
      <c r="AN148" s="196">
        <f t="shared" si="35"/>
        <v>0</v>
      </c>
      <c r="AO148" s="191">
        <f t="shared" si="36"/>
        <v>0</v>
      </c>
      <c r="AP148" s="196">
        <f t="shared" si="37"/>
        <v>0</v>
      </c>
      <c r="AQ148" s="197">
        <f t="shared" si="38"/>
        <v>0</v>
      </c>
    </row>
    <row r="149" spans="27:43" x14ac:dyDescent="0.2">
      <c r="AC149" s="195">
        <v>72</v>
      </c>
      <c r="AD149" s="198">
        <v>82</v>
      </c>
      <c r="AE149" s="195">
        <v>160</v>
      </c>
      <c r="AF149" s="195">
        <v>220</v>
      </c>
      <c r="AG149" s="195">
        <v>25</v>
      </c>
      <c r="AH149" s="195" t="s">
        <v>49</v>
      </c>
      <c r="AI149" s="198"/>
      <c r="AJ149" s="195">
        <v>6</v>
      </c>
      <c r="AK149" s="195">
        <v>-272</v>
      </c>
      <c r="AL149" s="191">
        <f t="shared" si="33"/>
        <v>0</v>
      </c>
      <c r="AM149" s="195">
        <f t="shared" si="34"/>
        <v>0</v>
      </c>
      <c r="AN149" s="196">
        <f t="shared" si="35"/>
        <v>0</v>
      </c>
      <c r="AO149" s="191">
        <f t="shared" si="36"/>
        <v>0</v>
      </c>
      <c r="AP149" s="196">
        <f t="shared" si="37"/>
        <v>0</v>
      </c>
      <c r="AQ149" s="197">
        <f t="shared" si="38"/>
        <v>0</v>
      </c>
    </row>
    <row r="150" spans="27:43" x14ac:dyDescent="0.2">
      <c r="AC150" s="195">
        <v>82</v>
      </c>
      <c r="AD150" s="198">
        <v>93</v>
      </c>
      <c r="AE150" s="195">
        <v>220</v>
      </c>
      <c r="AF150" s="195">
        <v>300</v>
      </c>
      <c r="AG150" s="195">
        <v>25</v>
      </c>
      <c r="AH150" s="195" t="s">
        <v>49</v>
      </c>
      <c r="AI150" s="198"/>
      <c r="AJ150" s="195">
        <v>7.2727272727272725</v>
      </c>
      <c r="AK150" s="195">
        <v>-376.36363636363637</v>
      </c>
      <c r="AL150" s="191">
        <f t="shared" si="33"/>
        <v>0</v>
      </c>
      <c r="AM150" s="195">
        <f t="shared" si="34"/>
        <v>0</v>
      </c>
      <c r="AN150" s="196">
        <f t="shared" si="35"/>
        <v>0</v>
      </c>
      <c r="AO150" s="191">
        <f t="shared" si="36"/>
        <v>0</v>
      </c>
      <c r="AP150" s="196">
        <f t="shared" si="37"/>
        <v>0</v>
      </c>
      <c r="AQ150" s="197">
        <f t="shared" si="38"/>
        <v>0</v>
      </c>
    </row>
    <row r="151" spans="27:43" x14ac:dyDescent="0.2">
      <c r="AC151" s="195">
        <v>93</v>
      </c>
      <c r="AD151" s="198">
        <v>104</v>
      </c>
      <c r="AE151" s="195">
        <v>300</v>
      </c>
      <c r="AF151" s="195">
        <v>400</v>
      </c>
      <c r="AG151" s="195">
        <v>25</v>
      </c>
      <c r="AH151" s="195" t="s">
        <v>49</v>
      </c>
      <c r="AI151" s="198"/>
      <c r="AJ151" s="195">
        <v>9.0909090909090917</v>
      </c>
      <c r="AK151" s="195">
        <v>-545.4545454545455</v>
      </c>
      <c r="AL151" s="191">
        <f t="shared" si="33"/>
        <v>0</v>
      </c>
      <c r="AM151" s="195">
        <f t="shared" si="34"/>
        <v>0</v>
      </c>
      <c r="AN151" s="196">
        <f t="shared" si="35"/>
        <v>0</v>
      </c>
      <c r="AO151" s="191">
        <f t="shared" si="36"/>
        <v>0</v>
      </c>
      <c r="AP151" s="196">
        <f t="shared" si="37"/>
        <v>0</v>
      </c>
      <c r="AQ151" s="197">
        <f t="shared" si="38"/>
        <v>0</v>
      </c>
    </row>
    <row r="152" spans="27:43" x14ac:dyDescent="0.2">
      <c r="AA152" s="192">
        <v>462</v>
      </c>
      <c r="AB152" s="192">
        <v>2</v>
      </c>
      <c r="AC152" s="192">
        <v>27</v>
      </c>
      <c r="AD152" s="193">
        <v>45</v>
      </c>
      <c r="AE152" s="192">
        <v>50</v>
      </c>
      <c r="AF152" s="192">
        <v>90</v>
      </c>
      <c r="AG152" s="192">
        <v>50</v>
      </c>
      <c r="AH152" s="194" t="s">
        <v>49</v>
      </c>
      <c r="AI152" s="194" t="s">
        <v>42</v>
      </c>
      <c r="AJ152" s="192">
        <v>2.222</v>
      </c>
      <c r="AK152" s="192">
        <v>-9.9990000000000006</v>
      </c>
      <c r="AL152" s="191">
        <f t="shared" si="27"/>
        <v>0</v>
      </c>
      <c r="AM152" s="195">
        <f t="shared" si="28"/>
        <v>0</v>
      </c>
      <c r="AN152" s="196">
        <f t="shared" si="29"/>
        <v>0</v>
      </c>
      <c r="AO152" s="191">
        <f t="shared" si="30"/>
        <v>0</v>
      </c>
      <c r="AP152" s="196">
        <f t="shared" si="31"/>
        <v>0</v>
      </c>
      <c r="AQ152" s="197">
        <f t="shared" si="32"/>
        <v>0</v>
      </c>
    </row>
    <row r="153" spans="27:43" x14ac:dyDescent="0.2">
      <c r="AA153" s="192">
        <v>463</v>
      </c>
      <c r="AB153" s="192">
        <v>2</v>
      </c>
      <c r="AC153" s="192">
        <v>45</v>
      </c>
      <c r="AD153" s="193">
        <v>62</v>
      </c>
      <c r="AE153" s="192">
        <v>90</v>
      </c>
      <c r="AF153" s="192">
        <v>147</v>
      </c>
      <c r="AG153" s="192">
        <v>50</v>
      </c>
      <c r="AH153" s="194" t="s">
        <v>49</v>
      </c>
      <c r="AI153" s="194" t="s">
        <v>42</v>
      </c>
      <c r="AJ153" s="192">
        <v>3.3530000000000002</v>
      </c>
      <c r="AK153" s="192">
        <v>-60.881999999999998</v>
      </c>
      <c r="AL153" s="191">
        <f t="shared" si="27"/>
        <v>0</v>
      </c>
      <c r="AM153" s="195">
        <f t="shared" si="28"/>
        <v>0</v>
      </c>
      <c r="AN153" s="196">
        <f t="shared" si="29"/>
        <v>0</v>
      </c>
      <c r="AO153" s="191">
        <f t="shared" si="30"/>
        <v>0</v>
      </c>
      <c r="AP153" s="196">
        <f t="shared" si="31"/>
        <v>0</v>
      </c>
      <c r="AQ153" s="197">
        <f t="shared" si="32"/>
        <v>0</v>
      </c>
    </row>
    <row r="154" spans="27:43" x14ac:dyDescent="0.2">
      <c r="AA154" s="192">
        <v>464</v>
      </c>
      <c r="AB154" s="192">
        <v>2</v>
      </c>
      <c r="AC154" s="192">
        <v>62</v>
      </c>
      <c r="AD154" s="193">
        <v>80</v>
      </c>
      <c r="AE154" s="192">
        <v>147</v>
      </c>
      <c r="AF154" s="192">
        <v>260</v>
      </c>
      <c r="AG154" s="192">
        <v>50</v>
      </c>
      <c r="AH154" s="194" t="s">
        <v>49</v>
      </c>
      <c r="AI154" s="194" t="s">
        <v>42</v>
      </c>
      <c r="AJ154" s="192">
        <v>6.2770000000000001</v>
      </c>
      <c r="AK154" s="192">
        <v>-242.22200000000001</v>
      </c>
      <c r="AL154" s="191">
        <f t="shared" si="27"/>
        <v>0</v>
      </c>
      <c r="AM154" s="195">
        <f t="shared" si="28"/>
        <v>0</v>
      </c>
      <c r="AN154" s="196">
        <f t="shared" si="29"/>
        <v>0</v>
      </c>
      <c r="AO154" s="191">
        <f t="shared" si="30"/>
        <v>0</v>
      </c>
      <c r="AP154" s="196">
        <f t="shared" si="31"/>
        <v>0</v>
      </c>
      <c r="AQ154" s="197">
        <f t="shared" si="32"/>
        <v>0</v>
      </c>
    </row>
    <row r="155" spans="27:43" x14ac:dyDescent="0.2">
      <c r="AA155" s="192">
        <v>465</v>
      </c>
      <c r="AB155" s="192">
        <v>2</v>
      </c>
      <c r="AC155" s="192">
        <v>80</v>
      </c>
      <c r="AD155" s="193">
        <v>97</v>
      </c>
      <c r="AE155" s="192">
        <v>260</v>
      </c>
      <c r="AF155" s="192">
        <v>400</v>
      </c>
      <c r="AG155" s="192">
        <v>50</v>
      </c>
      <c r="AH155" s="194" t="s">
        <v>49</v>
      </c>
      <c r="AI155" s="194" t="s">
        <v>42</v>
      </c>
      <c r="AJ155" s="192">
        <v>8.2349999999999994</v>
      </c>
      <c r="AK155" s="192">
        <v>-398.82400000000001</v>
      </c>
      <c r="AL155" s="191">
        <f t="shared" si="27"/>
        <v>0</v>
      </c>
      <c r="AM155" s="195">
        <f t="shared" si="28"/>
        <v>0</v>
      </c>
      <c r="AN155" s="196">
        <f t="shared" si="29"/>
        <v>0</v>
      </c>
      <c r="AO155" s="191">
        <f t="shared" si="30"/>
        <v>0</v>
      </c>
      <c r="AP155" s="196">
        <f t="shared" si="31"/>
        <v>0</v>
      </c>
      <c r="AQ155" s="197">
        <f t="shared" si="32"/>
        <v>0</v>
      </c>
    </row>
    <row r="156" spans="27:43" x14ac:dyDescent="0.2">
      <c r="AA156" s="192">
        <v>525</v>
      </c>
      <c r="AB156" s="192">
        <v>2</v>
      </c>
      <c r="AC156" s="192">
        <v>10</v>
      </c>
      <c r="AD156" s="193">
        <v>40</v>
      </c>
      <c r="AE156" s="192">
        <v>50</v>
      </c>
      <c r="AF156" s="192">
        <v>100</v>
      </c>
      <c r="AG156" s="192">
        <v>75</v>
      </c>
      <c r="AH156" s="194" t="s">
        <v>49</v>
      </c>
      <c r="AI156" s="194" t="s">
        <v>42</v>
      </c>
      <c r="AJ156" s="192">
        <v>1.6659999999999999</v>
      </c>
      <c r="AK156" s="192">
        <v>33.332999999999998</v>
      </c>
      <c r="AL156" s="191">
        <f t="shared" si="27"/>
        <v>0</v>
      </c>
      <c r="AM156" s="195">
        <f t="shared" si="28"/>
        <v>0</v>
      </c>
      <c r="AN156" s="196">
        <f t="shared" si="29"/>
        <v>0</v>
      </c>
      <c r="AO156" s="191">
        <f t="shared" si="30"/>
        <v>0</v>
      </c>
      <c r="AP156" s="196">
        <f t="shared" si="31"/>
        <v>0</v>
      </c>
      <c r="AQ156" s="197">
        <f t="shared" si="32"/>
        <v>0</v>
      </c>
    </row>
    <row r="157" spans="27:43" x14ac:dyDescent="0.2">
      <c r="AA157" s="192">
        <v>526</v>
      </c>
      <c r="AB157" s="192">
        <v>2</v>
      </c>
      <c r="AC157" s="192">
        <v>40</v>
      </c>
      <c r="AD157" s="193">
        <v>50</v>
      </c>
      <c r="AE157" s="192">
        <v>100</v>
      </c>
      <c r="AF157" s="192">
        <v>130</v>
      </c>
      <c r="AG157" s="192">
        <v>75</v>
      </c>
      <c r="AH157" s="194" t="s">
        <v>49</v>
      </c>
      <c r="AI157" s="194" t="s">
        <v>42</v>
      </c>
      <c r="AJ157" s="192">
        <v>3</v>
      </c>
      <c r="AK157" s="192">
        <v>-20</v>
      </c>
      <c r="AL157" s="191">
        <f t="shared" si="27"/>
        <v>0</v>
      </c>
      <c r="AM157" s="195">
        <f t="shared" si="28"/>
        <v>0</v>
      </c>
      <c r="AN157" s="196">
        <f t="shared" si="29"/>
        <v>0</v>
      </c>
      <c r="AO157" s="191">
        <f t="shared" si="30"/>
        <v>0</v>
      </c>
      <c r="AP157" s="196">
        <f t="shared" si="31"/>
        <v>0</v>
      </c>
      <c r="AQ157" s="197">
        <f t="shared" si="32"/>
        <v>0</v>
      </c>
    </row>
    <row r="158" spans="27:43" x14ac:dyDescent="0.2">
      <c r="AA158" s="192">
        <v>527</v>
      </c>
      <c r="AB158" s="192">
        <v>2</v>
      </c>
      <c r="AC158" s="192">
        <v>50</v>
      </c>
      <c r="AD158" s="193">
        <v>60</v>
      </c>
      <c r="AE158" s="192">
        <v>130</v>
      </c>
      <c r="AF158" s="192">
        <v>175</v>
      </c>
      <c r="AG158" s="192">
        <v>75</v>
      </c>
      <c r="AH158" s="194" t="s">
        <v>49</v>
      </c>
      <c r="AI158" s="194" t="s">
        <v>42</v>
      </c>
      <c r="AJ158" s="192">
        <v>4.5</v>
      </c>
      <c r="AK158" s="192">
        <v>-95</v>
      </c>
      <c r="AL158" s="191">
        <f t="shared" si="27"/>
        <v>0</v>
      </c>
      <c r="AM158" s="195">
        <f t="shared" si="28"/>
        <v>0</v>
      </c>
      <c r="AN158" s="196">
        <f t="shared" si="29"/>
        <v>0</v>
      </c>
      <c r="AO158" s="191">
        <f t="shared" si="30"/>
        <v>0</v>
      </c>
      <c r="AP158" s="196">
        <f t="shared" si="31"/>
        <v>0</v>
      </c>
      <c r="AQ158" s="197">
        <f t="shared" si="32"/>
        <v>0</v>
      </c>
    </row>
    <row r="159" spans="27:43" x14ac:dyDescent="0.2">
      <c r="AA159" s="192">
        <v>528</v>
      </c>
      <c r="AB159" s="192">
        <v>2</v>
      </c>
      <c r="AC159" s="192">
        <v>60</v>
      </c>
      <c r="AD159" s="193">
        <v>70</v>
      </c>
      <c r="AE159" s="192">
        <v>175</v>
      </c>
      <c r="AF159" s="192">
        <v>231</v>
      </c>
      <c r="AG159" s="192">
        <v>75</v>
      </c>
      <c r="AH159" s="194" t="s">
        <v>49</v>
      </c>
      <c r="AI159" s="194" t="s">
        <v>42</v>
      </c>
      <c r="AJ159" s="192">
        <v>5.6</v>
      </c>
      <c r="AK159" s="192">
        <v>-161</v>
      </c>
      <c r="AL159" s="191">
        <f t="shared" si="27"/>
        <v>0</v>
      </c>
      <c r="AM159" s="195">
        <f t="shared" si="28"/>
        <v>0</v>
      </c>
      <c r="AN159" s="196">
        <f t="shared" si="29"/>
        <v>0</v>
      </c>
      <c r="AO159" s="191">
        <f t="shared" si="30"/>
        <v>0</v>
      </c>
      <c r="AP159" s="196">
        <f t="shared" si="31"/>
        <v>0</v>
      </c>
      <c r="AQ159" s="197">
        <f t="shared" si="32"/>
        <v>0</v>
      </c>
    </row>
    <row r="160" spans="27:43" x14ac:dyDescent="0.2">
      <c r="AA160" s="192">
        <v>529</v>
      </c>
      <c r="AB160" s="192">
        <v>2</v>
      </c>
      <c r="AC160" s="192">
        <v>70</v>
      </c>
      <c r="AD160" s="193">
        <v>80</v>
      </c>
      <c r="AE160" s="192">
        <v>231</v>
      </c>
      <c r="AF160" s="192">
        <v>300</v>
      </c>
      <c r="AG160" s="192">
        <v>75</v>
      </c>
      <c r="AH160" s="194" t="s">
        <v>49</v>
      </c>
      <c r="AI160" s="194" t="s">
        <v>42</v>
      </c>
      <c r="AJ160" s="192">
        <v>6.9</v>
      </c>
      <c r="AK160" s="192">
        <v>-252</v>
      </c>
      <c r="AL160" s="191">
        <f t="shared" si="27"/>
        <v>0</v>
      </c>
      <c r="AM160" s="195">
        <f t="shared" si="28"/>
        <v>0</v>
      </c>
      <c r="AN160" s="196">
        <f t="shared" si="29"/>
        <v>0</v>
      </c>
      <c r="AO160" s="191">
        <f t="shared" si="30"/>
        <v>0</v>
      </c>
      <c r="AP160" s="196">
        <f t="shared" si="31"/>
        <v>0</v>
      </c>
      <c r="AQ160" s="197">
        <f t="shared" si="32"/>
        <v>0</v>
      </c>
    </row>
    <row r="161" spans="27:43" x14ac:dyDescent="0.2">
      <c r="AA161" s="192">
        <v>530</v>
      </c>
      <c r="AB161" s="192">
        <v>2</v>
      </c>
      <c r="AC161" s="192">
        <v>80</v>
      </c>
      <c r="AD161" s="193">
        <v>92</v>
      </c>
      <c r="AE161" s="192">
        <v>300</v>
      </c>
      <c r="AF161" s="192">
        <v>400</v>
      </c>
      <c r="AG161" s="192">
        <v>75</v>
      </c>
      <c r="AH161" s="194" t="s">
        <v>49</v>
      </c>
      <c r="AI161" s="194" t="s">
        <v>42</v>
      </c>
      <c r="AJ161" s="192">
        <v>8.3330000000000002</v>
      </c>
      <c r="AK161" s="192">
        <v>-366.666</v>
      </c>
      <c r="AL161" s="191">
        <f t="shared" si="27"/>
        <v>0</v>
      </c>
      <c r="AM161" s="195">
        <f t="shared" si="28"/>
        <v>0</v>
      </c>
      <c r="AN161" s="196">
        <f t="shared" si="29"/>
        <v>0</v>
      </c>
      <c r="AO161" s="191">
        <f t="shared" si="30"/>
        <v>0</v>
      </c>
      <c r="AP161" s="196">
        <f t="shared" si="31"/>
        <v>0</v>
      </c>
      <c r="AQ161" s="197">
        <f t="shared" si="32"/>
        <v>0</v>
      </c>
    </row>
    <row r="162" spans="27:43" x14ac:dyDescent="0.2">
      <c r="AA162" s="192">
        <v>491</v>
      </c>
      <c r="AB162" s="192">
        <v>2</v>
      </c>
      <c r="AC162" s="192">
        <v>10</v>
      </c>
      <c r="AD162" s="193">
        <v>28</v>
      </c>
      <c r="AE162" s="192">
        <v>72</v>
      </c>
      <c r="AF162" s="192">
        <v>100</v>
      </c>
      <c r="AG162" s="192">
        <v>100</v>
      </c>
      <c r="AH162" s="194" t="s">
        <v>49</v>
      </c>
      <c r="AI162" s="194" t="s">
        <v>42</v>
      </c>
      <c r="AJ162" s="192">
        <v>1.5549999999999999</v>
      </c>
      <c r="AK162" s="192">
        <v>56.444000000000003</v>
      </c>
      <c r="AL162" s="191">
        <f t="shared" si="27"/>
        <v>0</v>
      </c>
      <c r="AM162" s="195">
        <f t="shared" si="28"/>
        <v>0</v>
      </c>
      <c r="AN162" s="196">
        <f t="shared" si="29"/>
        <v>0</v>
      </c>
      <c r="AO162" s="191">
        <f t="shared" si="30"/>
        <v>0</v>
      </c>
      <c r="AP162" s="196">
        <f t="shared" si="31"/>
        <v>0</v>
      </c>
      <c r="AQ162" s="197">
        <f t="shared" si="32"/>
        <v>0</v>
      </c>
    </row>
    <row r="163" spans="27:43" x14ac:dyDescent="0.2">
      <c r="AA163" s="192">
        <v>492</v>
      </c>
      <c r="AB163" s="192">
        <v>2</v>
      </c>
      <c r="AC163" s="192">
        <v>28</v>
      </c>
      <c r="AD163" s="193">
        <v>40</v>
      </c>
      <c r="AE163" s="192">
        <v>100</v>
      </c>
      <c r="AF163" s="192">
        <v>126</v>
      </c>
      <c r="AG163" s="192">
        <v>100</v>
      </c>
      <c r="AH163" s="194" t="s">
        <v>49</v>
      </c>
      <c r="AI163" s="194" t="s">
        <v>42</v>
      </c>
      <c r="AJ163" s="192">
        <v>2.1659999999999999</v>
      </c>
      <c r="AK163" s="192">
        <v>39.332999999999998</v>
      </c>
      <c r="AL163" s="191">
        <f t="shared" si="27"/>
        <v>0</v>
      </c>
      <c r="AM163" s="195">
        <f t="shared" si="28"/>
        <v>0</v>
      </c>
      <c r="AN163" s="196">
        <f t="shared" si="29"/>
        <v>0</v>
      </c>
      <c r="AO163" s="191">
        <f t="shared" si="30"/>
        <v>0</v>
      </c>
      <c r="AP163" s="196">
        <f t="shared" si="31"/>
        <v>0</v>
      </c>
      <c r="AQ163" s="197">
        <f t="shared" si="32"/>
        <v>0</v>
      </c>
    </row>
    <row r="164" spans="27:43" x14ac:dyDescent="0.2">
      <c r="AA164" s="192">
        <v>493</v>
      </c>
      <c r="AB164" s="192">
        <v>2</v>
      </c>
      <c r="AC164" s="192">
        <v>40</v>
      </c>
      <c r="AD164" s="193">
        <v>50</v>
      </c>
      <c r="AE164" s="192">
        <v>126</v>
      </c>
      <c r="AF164" s="192">
        <v>165</v>
      </c>
      <c r="AG164" s="192">
        <v>100</v>
      </c>
      <c r="AH164" s="194" t="s">
        <v>49</v>
      </c>
      <c r="AI164" s="194" t="s">
        <v>42</v>
      </c>
      <c r="AJ164" s="192">
        <v>3.9</v>
      </c>
      <c r="AK164" s="192">
        <v>-30</v>
      </c>
      <c r="AL164" s="191">
        <f t="shared" si="27"/>
        <v>0</v>
      </c>
      <c r="AM164" s="195">
        <f t="shared" si="28"/>
        <v>0</v>
      </c>
      <c r="AN164" s="196">
        <f t="shared" si="29"/>
        <v>0</v>
      </c>
      <c r="AO164" s="191">
        <f t="shared" si="30"/>
        <v>0</v>
      </c>
      <c r="AP164" s="196">
        <f t="shared" si="31"/>
        <v>0</v>
      </c>
      <c r="AQ164" s="197">
        <f t="shared" si="32"/>
        <v>0</v>
      </c>
    </row>
    <row r="165" spans="27:43" x14ac:dyDescent="0.2">
      <c r="AA165" s="192">
        <v>494</v>
      </c>
      <c r="AB165" s="192">
        <v>2</v>
      </c>
      <c r="AC165" s="192">
        <v>50</v>
      </c>
      <c r="AD165" s="193">
        <v>60</v>
      </c>
      <c r="AE165" s="192">
        <v>165</v>
      </c>
      <c r="AF165" s="192">
        <v>220</v>
      </c>
      <c r="AG165" s="192">
        <v>100</v>
      </c>
      <c r="AH165" s="194" t="s">
        <v>49</v>
      </c>
      <c r="AI165" s="194" t="s">
        <v>42</v>
      </c>
      <c r="AJ165" s="192">
        <v>5.5</v>
      </c>
      <c r="AK165" s="192">
        <v>-110</v>
      </c>
      <c r="AL165" s="191">
        <f t="shared" si="27"/>
        <v>0</v>
      </c>
      <c r="AM165" s="195">
        <f t="shared" si="28"/>
        <v>0</v>
      </c>
      <c r="AN165" s="196">
        <f t="shared" si="29"/>
        <v>0</v>
      </c>
      <c r="AO165" s="191">
        <f t="shared" si="30"/>
        <v>0</v>
      </c>
      <c r="AP165" s="196">
        <f t="shared" si="31"/>
        <v>0</v>
      </c>
      <c r="AQ165" s="197">
        <f t="shared" si="32"/>
        <v>0</v>
      </c>
    </row>
    <row r="166" spans="27:43" x14ac:dyDescent="0.2">
      <c r="AA166" s="192">
        <v>495</v>
      </c>
      <c r="AB166" s="192">
        <v>2</v>
      </c>
      <c r="AC166" s="192">
        <v>60</v>
      </c>
      <c r="AD166" s="193">
        <v>70</v>
      </c>
      <c r="AE166" s="192">
        <v>220</v>
      </c>
      <c r="AF166" s="192">
        <v>291</v>
      </c>
      <c r="AG166" s="192">
        <v>100</v>
      </c>
      <c r="AH166" s="194" t="s">
        <v>49</v>
      </c>
      <c r="AI166" s="194" t="s">
        <v>42</v>
      </c>
      <c r="AJ166" s="192">
        <v>7.1</v>
      </c>
      <c r="AK166" s="192">
        <v>-206</v>
      </c>
      <c r="AL166" s="191">
        <f t="shared" si="27"/>
        <v>0</v>
      </c>
      <c r="AM166" s="195">
        <f t="shared" si="28"/>
        <v>0</v>
      </c>
      <c r="AN166" s="196">
        <f t="shared" si="29"/>
        <v>0</v>
      </c>
      <c r="AO166" s="191">
        <f t="shared" si="30"/>
        <v>0</v>
      </c>
      <c r="AP166" s="196">
        <f t="shared" si="31"/>
        <v>0</v>
      </c>
      <c r="AQ166" s="197">
        <f t="shared" si="32"/>
        <v>0</v>
      </c>
    </row>
    <row r="167" spans="27:43" x14ac:dyDescent="0.2">
      <c r="AA167" s="192">
        <v>496</v>
      </c>
      <c r="AB167" s="192">
        <v>2</v>
      </c>
      <c r="AC167" s="192">
        <v>70</v>
      </c>
      <c r="AD167" s="193">
        <v>81</v>
      </c>
      <c r="AE167" s="192">
        <v>291</v>
      </c>
      <c r="AF167" s="192">
        <v>400</v>
      </c>
      <c r="AG167" s="192">
        <v>100</v>
      </c>
      <c r="AH167" s="194" t="s">
        <v>49</v>
      </c>
      <c r="AI167" s="194" t="s">
        <v>42</v>
      </c>
      <c r="AJ167" s="192">
        <v>9.9090000000000007</v>
      </c>
      <c r="AK167" s="192">
        <v>-402.63600000000002</v>
      </c>
      <c r="AL167" s="191">
        <f t="shared" si="27"/>
        <v>0</v>
      </c>
      <c r="AM167" s="195">
        <f t="shared" si="28"/>
        <v>0</v>
      </c>
      <c r="AN167" s="196">
        <f t="shared" si="29"/>
        <v>0</v>
      </c>
      <c r="AO167" s="191">
        <f t="shared" si="30"/>
        <v>0</v>
      </c>
      <c r="AP167" s="196">
        <f t="shared" si="31"/>
        <v>0</v>
      </c>
      <c r="AQ167" s="197">
        <f t="shared" si="32"/>
        <v>0</v>
      </c>
    </row>
    <row r="168" spans="27:43" x14ac:dyDescent="0.2">
      <c r="AA168" s="192">
        <v>557</v>
      </c>
      <c r="AB168" s="192">
        <v>2</v>
      </c>
      <c r="AC168" s="192">
        <v>10</v>
      </c>
      <c r="AD168" s="193">
        <v>20</v>
      </c>
      <c r="AE168" s="192">
        <v>100</v>
      </c>
      <c r="AF168" s="192">
        <v>107</v>
      </c>
      <c r="AG168" s="192">
        <v>125</v>
      </c>
      <c r="AH168" s="194" t="s">
        <v>49</v>
      </c>
      <c r="AI168" s="194" t="s">
        <v>42</v>
      </c>
      <c r="AJ168" s="192">
        <v>0.7</v>
      </c>
      <c r="AK168" s="192">
        <v>93</v>
      </c>
      <c r="AL168" s="191">
        <f t="shared" si="27"/>
        <v>0</v>
      </c>
      <c r="AM168" s="195">
        <f t="shared" si="28"/>
        <v>0</v>
      </c>
      <c r="AN168" s="196">
        <f t="shared" si="29"/>
        <v>0</v>
      </c>
      <c r="AO168" s="191">
        <f t="shared" si="30"/>
        <v>0</v>
      </c>
      <c r="AP168" s="196">
        <f t="shared" si="31"/>
        <v>0</v>
      </c>
      <c r="AQ168" s="197">
        <f t="shared" si="32"/>
        <v>0</v>
      </c>
    </row>
    <row r="169" spans="27:43" x14ac:dyDescent="0.2">
      <c r="AA169" s="192">
        <v>558</v>
      </c>
      <c r="AB169" s="192">
        <v>2</v>
      </c>
      <c r="AC169" s="192">
        <v>20</v>
      </c>
      <c r="AD169" s="193">
        <v>30</v>
      </c>
      <c r="AE169" s="192">
        <v>107</v>
      </c>
      <c r="AF169" s="192">
        <v>123</v>
      </c>
      <c r="AG169" s="192">
        <v>125</v>
      </c>
      <c r="AH169" s="194" t="s">
        <v>49</v>
      </c>
      <c r="AI169" s="194" t="s">
        <v>42</v>
      </c>
      <c r="AJ169" s="192">
        <v>1.6</v>
      </c>
      <c r="AK169" s="192">
        <v>75</v>
      </c>
      <c r="AL169" s="191">
        <f t="shared" si="27"/>
        <v>0</v>
      </c>
      <c r="AM169" s="195">
        <f t="shared" si="28"/>
        <v>0</v>
      </c>
      <c r="AN169" s="196">
        <f t="shared" si="29"/>
        <v>0</v>
      </c>
      <c r="AO169" s="191">
        <f t="shared" si="30"/>
        <v>0</v>
      </c>
      <c r="AP169" s="196">
        <f t="shared" si="31"/>
        <v>0</v>
      </c>
      <c r="AQ169" s="197">
        <f t="shared" si="32"/>
        <v>0</v>
      </c>
    </row>
    <row r="170" spans="27:43" x14ac:dyDescent="0.2">
      <c r="AA170" s="192">
        <v>559</v>
      </c>
      <c r="AB170" s="192">
        <v>2</v>
      </c>
      <c r="AC170" s="192">
        <v>30</v>
      </c>
      <c r="AD170" s="193">
        <v>40</v>
      </c>
      <c r="AE170" s="192">
        <v>123</v>
      </c>
      <c r="AF170" s="192">
        <v>155</v>
      </c>
      <c r="AG170" s="192">
        <v>125</v>
      </c>
      <c r="AH170" s="194" t="s">
        <v>49</v>
      </c>
      <c r="AI170" s="194" t="s">
        <v>42</v>
      </c>
      <c r="AJ170" s="192">
        <v>3.2</v>
      </c>
      <c r="AK170" s="192">
        <v>27</v>
      </c>
      <c r="AL170" s="191">
        <f t="shared" si="27"/>
        <v>0</v>
      </c>
      <c r="AM170" s="195">
        <f t="shared" si="28"/>
        <v>0</v>
      </c>
      <c r="AN170" s="196">
        <f t="shared" si="29"/>
        <v>0</v>
      </c>
      <c r="AO170" s="191">
        <f t="shared" si="30"/>
        <v>0</v>
      </c>
      <c r="AP170" s="196">
        <f t="shared" si="31"/>
        <v>0</v>
      </c>
      <c r="AQ170" s="197">
        <f t="shared" si="32"/>
        <v>0</v>
      </c>
    </row>
    <row r="171" spans="27:43" x14ac:dyDescent="0.2">
      <c r="AA171" s="192">
        <v>560</v>
      </c>
      <c r="AB171" s="192">
        <v>2</v>
      </c>
      <c r="AC171" s="192">
        <v>40</v>
      </c>
      <c r="AD171" s="193">
        <v>50</v>
      </c>
      <c r="AE171" s="192">
        <v>155</v>
      </c>
      <c r="AF171" s="192">
        <v>209</v>
      </c>
      <c r="AG171" s="192">
        <v>125</v>
      </c>
      <c r="AH171" s="194" t="s">
        <v>49</v>
      </c>
      <c r="AI171" s="194" t="s">
        <v>42</v>
      </c>
      <c r="AJ171" s="192">
        <v>5.4</v>
      </c>
      <c r="AK171" s="192">
        <v>-61</v>
      </c>
      <c r="AL171" s="191">
        <f t="shared" si="27"/>
        <v>0</v>
      </c>
      <c r="AM171" s="195">
        <f t="shared" si="28"/>
        <v>0</v>
      </c>
      <c r="AN171" s="196">
        <f t="shared" si="29"/>
        <v>0</v>
      </c>
      <c r="AO171" s="191">
        <f t="shared" si="30"/>
        <v>0</v>
      </c>
      <c r="AP171" s="196">
        <f t="shared" si="31"/>
        <v>0</v>
      </c>
      <c r="AQ171" s="197">
        <f t="shared" si="32"/>
        <v>0</v>
      </c>
    </row>
    <row r="172" spans="27:43" x14ac:dyDescent="0.2">
      <c r="AA172" s="192">
        <v>561</v>
      </c>
      <c r="AB172" s="192">
        <v>2</v>
      </c>
      <c r="AC172" s="192">
        <v>50</v>
      </c>
      <c r="AD172" s="193">
        <v>60</v>
      </c>
      <c r="AE172" s="192">
        <v>209</v>
      </c>
      <c r="AF172" s="192">
        <v>272</v>
      </c>
      <c r="AG172" s="192">
        <v>125</v>
      </c>
      <c r="AH172" s="194" t="s">
        <v>49</v>
      </c>
      <c r="AI172" s="194" t="s">
        <v>42</v>
      </c>
      <c r="AJ172" s="192">
        <v>6.3</v>
      </c>
      <c r="AK172" s="192">
        <v>-106</v>
      </c>
      <c r="AL172" s="191">
        <f t="shared" si="27"/>
        <v>0</v>
      </c>
      <c r="AM172" s="195">
        <f t="shared" si="28"/>
        <v>0</v>
      </c>
      <c r="AN172" s="196">
        <f t="shared" si="29"/>
        <v>0</v>
      </c>
      <c r="AO172" s="191">
        <f t="shared" si="30"/>
        <v>0</v>
      </c>
      <c r="AP172" s="196">
        <f t="shared" si="31"/>
        <v>0</v>
      </c>
      <c r="AQ172" s="197">
        <f t="shared" si="32"/>
        <v>0</v>
      </c>
    </row>
    <row r="173" spans="27:43" x14ac:dyDescent="0.2">
      <c r="AA173" s="192">
        <v>562</v>
      </c>
      <c r="AB173" s="192">
        <v>2</v>
      </c>
      <c r="AC173" s="192">
        <v>60</v>
      </c>
      <c r="AD173" s="193">
        <v>73</v>
      </c>
      <c r="AE173" s="192">
        <v>272</v>
      </c>
      <c r="AF173" s="192">
        <v>400</v>
      </c>
      <c r="AG173" s="192">
        <v>125</v>
      </c>
      <c r="AH173" s="194" t="s">
        <v>49</v>
      </c>
      <c r="AI173" s="194" t="s">
        <v>42</v>
      </c>
      <c r="AJ173" s="192">
        <v>9.8460000000000001</v>
      </c>
      <c r="AK173" s="192">
        <v>-318.76900000000001</v>
      </c>
      <c r="AL173" s="191">
        <f t="shared" si="27"/>
        <v>0</v>
      </c>
      <c r="AM173" s="195">
        <f t="shared" si="28"/>
        <v>0</v>
      </c>
      <c r="AN173" s="196">
        <f t="shared" si="29"/>
        <v>0</v>
      </c>
      <c r="AO173" s="191">
        <f t="shared" si="30"/>
        <v>0</v>
      </c>
      <c r="AP173" s="196">
        <f t="shared" si="31"/>
        <v>0</v>
      </c>
      <c r="AQ173" s="197">
        <f t="shared" si="32"/>
        <v>0</v>
      </c>
    </row>
    <row r="174" spans="27:43" x14ac:dyDescent="0.2">
      <c r="AA174" s="192">
        <v>579</v>
      </c>
      <c r="AB174" s="192">
        <v>2</v>
      </c>
      <c r="AC174" s="192">
        <v>10</v>
      </c>
      <c r="AD174" s="193">
        <v>20</v>
      </c>
      <c r="AE174" s="192">
        <v>100</v>
      </c>
      <c r="AF174" s="192">
        <v>130</v>
      </c>
      <c r="AG174" s="192">
        <v>150</v>
      </c>
      <c r="AH174" s="194" t="s">
        <v>49</v>
      </c>
      <c r="AI174" s="194" t="s">
        <v>42</v>
      </c>
      <c r="AJ174" s="192">
        <v>3</v>
      </c>
      <c r="AK174" s="192">
        <v>70</v>
      </c>
      <c r="AL174" s="191">
        <f t="shared" si="27"/>
        <v>0</v>
      </c>
      <c r="AM174" s="195">
        <f t="shared" si="28"/>
        <v>0</v>
      </c>
      <c r="AN174" s="196">
        <f t="shared" si="29"/>
        <v>0</v>
      </c>
      <c r="AO174" s="191">
        <f t="shared" si="30"/>
        <v>0</v>
      </c>
      <c r="AP174" s="196">
        <f t="shared" si="31"/>
        <v>0</v>
      </c>
      <c r="AQ174" s="197">
        <f t="shared" si="32"/>
        <v>0</v>
      </c>
    </row>
    <row r="175" spans="27:43" x14ac:dyDescent="0.2">
      <c r="AA175" s="192">
        <v>580</v>
      </c>
      <c r="AB175" s="192">
        <v>2</v>
      </c>
      <c r="AC175" s="192">
        <v>20</v>
      </c>
      <c r="AD175" s="193">
        <v>30</v>
      </c>
      <c r="AE175" s="192">
        <v>130</v>
      </c>
      <c r="AF175" s="192">
        <v>170</v>
      </c>
      <c r="AG175" s="192">
        <v>150</v>
      </c>
      <c r="AH175" s="194" t="s">
        <v>49</v>
      </c>
      <c r="AI175" s="194" t="s">
        <v>42</v>
      </c>
      <c r="AJ175" s="192">
        <v>4</v>
      </c>
      <c r="AK175" s="192">
        <v>50</v>
      </c>
      <c r="AL175" s="191">
        <f t="shared" si="27"/>
        <v>0</v>
      </c>
      <c r="AM175" s="195">
        <f t="shared" si="28"/>
        <v>0</v>
      </c>
      <c r="AN175" s="196">
        <f t="shared" si="29"/>
        <v>0</v>
      </c>
      <c r="AO175" s="191">
        <f t="shared" si="30"/>
        <v>0</v>
      </c>
      <c r="AP175" s="196">
        <f t="shared" si="31"/>
        <v>0</v>
      </c>
      <c r="AQ175" s="197">
        <f t="shared" si="32"/>
        <v>0</v>
      </c>
    </row>
    <row r="176" spans="27:43" x14ac:dyDescent="0.2">
      <c r="AA176" s="192">
        <v>581</v>
      </c>
      <c r="AB176" s="192">
        <v>2</v>
      </c>
      <c r="AC176" s="192">
        <v>30</v>
      </c>
      <c r="AD176" s="193">
        <v>50</v>
      </c>
      <c r="AE176" s="192">
        <v>170</v>
      </c>
      <c r="AF176" s="192">
        <v>272</v>
      </c>
      <c r="AG176" s="192">
        <v>150</v>
      </c>
      <c r="AH176" s="194" t="s">
        <v>49</v>
      </c>
      <c r="AI176" s="194" t="s">
        <v>42</v>
      </c>
      <c r="AJ176" s="192">
        <v>5.0999999999999996</v>
      </c>
      <c r="AK176" s="192">
        <v>17</v>
      </c>
      <c r="AL176" s="191">
        <f t="shared" si="27"/>
        <v>0</v>
      </c>
      <c r="AM176" s="195">
        <f t="shared" si="28"/>
        <v>0</v>
      </c>
      <c r="AN176" s="196">
        <f t="shared" si="29"/>
        <v>0</v>
      </c>
      <c r="AO176" s="191">
        <f t="shared" si="30"/>
        <v>0</v>
      </c>
      <c r="AP176" s="196">
        <f t="shared" si="31"/>
        <v>0</v>
      </c>
      <c r="AQ176" s="197">
        <f t="shared" si="32"/>
        <v>0</v>
      </c>
    </row>
    <row r="177" spans="27:43" x14ac:dyDescent="0.2">
      <c r="AA177" s="192">
        <v>582</v>
      </c>
      <c r="AB177" s="192">
        <v>2</v>
      </c>
      <c r="AC177" s="192">
        <v>50</v>
      </c>
      <c r="AD177" s="193">
        <v>70</v>
      </c>
      <c r="AE177" s="192">
        <v>272</v>
      </c>
      <c r="AF177" s="192">
        <v>400</v>
      </c>
      <c r="AG177" s="192">
        <v>150</v>
      </c>
      <c r="AH177" s="194" t="s">
        <v>49</v>
      </c>
      <c r="AI177" s="194" t="s">
        <v>42</v>
      </c>
      <c r="AJ177" s="192">
        <v>6.4</v>
      </c>
      <c r="AK177" s="192">
        <v>-48</v>
      </c>
      <c r="AL177" s="191">
        <f t="shared" ref="AL177:AL218" si="39">IF(AND(AG177-$D$10&lt;12.5,$D$10-AG177&lt;=12.5),1,0)</f>
        <v>0</v>
      </c>
      <c r="AM177" s="195">
        <f t="shared" ref="AM177:AM218" si="40">IF(AND($C$10&gt;AE177,$C$10&lt;=AF177),1,0)</f>
        <v>0</v>
      </c>
      <c r="AN177" s="196">
        <f t="shared" ref="AN177:AN218" si="41">($C$10-AK177)/AJ177*AM177*AL177</f>
        <v>0</v>
      </c>
      <c r="AO177" s="191">
        <f t="shared" ref="AO177:AO218" si="42">IF(AND(AG177-$D$10&lt;25,$D$10-AG177&lt;=25),1,0)</f>
        <v>0</v>
      </c>
      <c r="AP177" s="196">
        <f t="shared" ref="AP177:AP218" si="43">($C$10-AK177)/AJ177*AM177*AO177</f>
        <v>0</v>
      </c>
      <c r="AQ177" s="197">
        <f t="shared" ref="AQ177:AQ218" si="44">IF(AND(AG177-$D$10&lt;25,$D$10-AG177&lt;=25),IF($D$10-AG177&lt;=25,ABS(($D$10-AG177)/25*AL177*AM177),0),0)</f>
        <v>0</v>
      </c>
    </row>
    <row r="178" spans="27:43" x14ac:dyDescent="0.2">
      <c r="AA178" s="192">
        <v>593</v>
      </c>
      <c r="AB178" s="192">
        <v>2</v>
      </c>
      <c r="AC178" s="192">
        <v>20</v>
      </c>
      <c r="AD178" s="193">
        <v>30</v>
      </c>
      <c r="AE178" s="192">
        <v>191</v>
      </c>
      <c r="AF178" s="192">
        <v>220</v>
      </c>
      <c r="AG178" s="192">
        <v>175</v>
      </c>
      <c r="AH178" s="194" t="s">
        <v>49</v>
      </c>
      <c r="AI178" s="194" t="s">
        <v>42</v>
      </c>
      <c r="AJ178" s="192">
        <v>2.9</v>
      </c>
      <c r="AK178" s="192">
        <v>133</v>
      </c>
      <c r="AL178" s="191">
        <f t="shared" si="39"/>
        <v>0</v>
      </c>
      <c r="AM178" s="195">
        <f t="shared" si="40"/>
        <v>0</v>
      </c>
      <c r="AN178" s="196">
        <f t="shared" si="41"/>
        <v>0</v>
      </c>
      <c r="AO178" s="191">
        <f t="shared" si="42"/>
        <v>0</v>
      </c>
      <c r="AP178" s="196">
        <f t="shared" si="43"/>
        <v>0</v>
      </c>
      <c r="AQ178" s="197">
        <f t="shared" si="44"/>
        <v>0</v>
      </c>
    </row>
    <row r="179" spans="27:43" x14ac:dyDescent="0.2">
      <c r="AA179" s="192">
        <v>594</v>
      </c>
      <c r="AB179" s="192">
        <v>2</v>
      </c>
      <c r="AC179" s="192">
        <v>30</v>
      </c>
      <c r="AD179" s="193">
        <v>40</v>
      </c>
      <c r="AE179" s="192">
        <v>220</v>
      </c>
      <c r="AF179" s="192">
        <v>262</v>
      </c>
      <c r="AG179" s="192">
        <v>175</v>
      </c>
      <c r="AH179" s="194" t="s">
        <v>49</v>
      </c>
      <c r="AI179" s="194" t="s">
        <v>42</v>
      </c>
      <c r="AJ179" s="192">
        <v>4.2</v>
      </c>
      <c r="AK179" s="192">
        <v>94</v>
      </c>
      <c r="AL179" s="191">
        <f t="shared" si="39"/>
        <v>0</v>
      </c>
      <c r="AM179" s="195">
        <f t="shared" si="40"/>
        <v>0</v>
      </c>
      <c r="AN179" s="196">
        <f t="shared" si="41"/>
        <v>0</v>
      </c>
      <c r="AO179" s="191">
        <f t="shared" si="42"/>
        <v>0</v>
      </c>
      <c r="AP179" s="196">
        <f t="shared" si="43"/>
        <v>0</v>
      </c>
      <c r="AQ179" s="197">
        <f t="shared" si="44"/>
        <v>0</v>
      </c>
    </row>
    <row r="180" spans="27:43" x14ac:dyDescent="0.2">
      <c r="AA180" s="192">
        <v>595</v>
      </c>
      <c r="AB180" s="192">
        <v>2</v>
      </c>
      <c r="AC180" s="192">
        <v>40</v>
      </c>
      <c r="AD180" s="193">
        <v>50</v>
      </c>
      <c r="AE180" s="192">
        <v>262</v>
      </c>
      <c r="AF180" s="192">
        <v>320</v>
      </c>
      <c r="AG180" s="192">
        <v>175</v>
      </c>
      <c r="AH180" s="194" t="s">
        <v>49</v>
      </c>
      <c r="AI180" s="194" t="s">
        <v>42</v>
      </c>
      <c r="AJ180" s="192">
        <v>5.8</v>
      </c>
      <c r="AK180" s="192">
        <v>30</v>
      </c>
      <c r="AL180" s="191">
        <f t="shared" si="39"/>
        <v>0</v>
      </c>
      <c r="AM180" s="195">
        <f t="shared" si="40"/>
        <v>0</v>
      </c>
      <c r="AN180" s="196">
        <f t="shared" si="41"/>
        <v>0</v>
      </c>
      <c r="AO180" s="191">
        <f t="shared" si="42"/>
        <v>0</v>
      </c>
      <c r="AP180" s="196">
        <f t="shared" si="43"/>
        <v>0</v>
      </c>
      <c r="AQ180" s="197">
        <f t="shared" si="44"/>
        <v>0</v>
      </c>
    </row>
    <row r="181" spans="27:43" x14ac:dyDescent="0.2">
      <c r="AA181" s="192">
        <v>596</v>
      </c>
      <c r="AB181" s="192">
        <v>2</v>
      </c>
      <c r="AC181" s="192">
        <v>50</v>
      </c>
      <c r="AD181" s="193">
        <v>60</v>
      </c>
      <c r="AE181" s="192">
        <v>320</v>
      </c>
      <c r="AF181" s="192">
        <v>400</v>
      </c>
      <c r="AG181" s="192">
        <v>175</v>
      </c>
      <c r="AH181" s="194" t="s">
        <v>49</v>
      </c>
      <c r="AI181" s="194" t="s">
        <v>42</v>
      </c>
      <c r="AJ181" s="192">
        <v>8</v>
      </c>
      <c r="AK181" s="192">
        <v>-80</v>
      </c>
      <c r="AL181" s="191">
        <f t="shared" si="39"/>
        <v>0</v>
      </c>
      <c r="AM181" s="195">
        <f t="shared" si="40"/>
        <v>0</v>
      </c>
      <c r="AN181" s="196">
        <f t="shared" si="41"/>
        <v>0</v>
      </c>
      <c r="AO181" s="191">
        <f t="shared" si="42"/>
        <v>0</v>
      </c>
      <c r="AP181" s="196">
        <f t="shared" si="43"/>
        <v>0</v>
      </c>
      <c r="AQ181" s="197">
        <f t="shared" si="44"/>
        <v>0</v>
      </c>
    </row>
    <row r="182" spans="27:43" x14ac:dyDescent="0.2">
      <c r="AC182" s="195">
        <v>20</v>
      </c>
      <c r="AD182" s="198">
        <v>30</v>
      </c>
      <c r="AE182" s="195">
        <v>225</v>
      </c>
      <c r="AF182" s="195">
        <v>275</v>
      </c>
      <c r="AG182" s="195">
        <v>200</v>
      </c>
      <c r="AH182" s="195" t="s">
        <v>49</v>
      </c>
      <c r="AI182" s="194" t="s">
        <v>42</v>
      </c>
      <c r="AJ182" s="195">
        <v>5</v>
      </c>
      <c r="AK182" s="195">
        <v>125</v>
      </c>
      <c r="AL182" s="191">
        <f t="shared" ref="AL182:AL191" si="45">IF(AND(AG182-$D$10&lt;12.5,$D$10-AG182&lt;=12.5),1,0)</f>
        <v>0</v>
      </c>
      <c r="AM182" s="195">
        <f t="shared" ref="AM182:AM191" si="46">IF(AND($C$10&gt;AE182,$C$10&lt;=AF182),1,0)</f>
        <v>0</v>
      </c>
      <c r="AN182" s="196">
        <f t="shared" ref="AN182:AN191" si="47">($C$10-AK182)/AJ182*AM182*AL182</f>
        <v>0</v>
      </c>
      <c r="AO182" s="191">
        <f t="shared" ref="AO182:AO191" si="48">IF(AND(AG182-$D$10&lt;25,$D$10-AG182&lt;=25),1,0)</f>
        <v>0</v>
      </c>
      <c r="AP182" s="196">
        <f t="shared" ref="AP182:AP191" si="49">($C$10-AK182)/AJ182*AM182*AO182</f>
        <v>0</v>
      </c>
      <c r="AQ182" s="197">
        <f t="shared" ref="AQ182:AQ191" si="50">IF(AND(AG182-$D$10&lt;25,$D$10-AG182&lt;=25),IF($D$10-AG182&lt;=25,ABS(($D$10-AG182)/25*AL182*AM182),0),0)</f>
        <v>0</v>
      </c>
    </row>
    <row r="183" spans="27:43" x14ac:dyDescent="0.2">
      <c r="AC183" s="195">
        <v>30</v>
      </c>
      <c r="AD183" s="198">
        <v>40</v>
      </c>
      <c r="AE183" s="195">
        <v>275</v>
      </c>
      <c r="AF183" s="195">
        <v>335</v>
      </c>
      <c r="AG183" s="195">
        <v>200</v>
      </c>
      <c r="AH183" s="195" t="s">
        <v>49</v>
      </c>
      <c r="AI183" s="194" t="s">
        <v>42</v>
      </c>
      <c r="AJ183" s="195">
        <v>6</v>
      </c>
      <c r="AK183" s="195">
        <v>95</v>
      </c>
      <c r="AL183" s="191">
        <f t="shared" si="45"/>
        <v>0</v>
      </c>
      <c r="AM183" s="195">
        <f t="shared" si="46"/>
        <v>0</v>
      </c>
      <c r="AN183" s="196">
        <f t="shared" si="47"/>
        <v>0</v>
      </c>
      <c r="AO183" s="191">
        <f t="shared" si="48"/>
        <v>0</v>
      </c>
      <c r="AP183" s="196">
        <f t="shared" si="49"/>
        <v>0</v>
      </c>
      <c r="AQ183" s="197">
        <f t="shared" si="50"/>
        <v>0</v>
      </c>
    </row>
    <row r="184" spans="27:43" x14ac:dyDescent="0.2">
      <c r="AC184" s="195">
        <v>40</v>
      </c>
      <c r="AD184" s="198">
        <v>49</v>
      </c>
      <c r="AE184" s="195">
        <v>335</v>
      </c>
      <c r="AF184" s="195">
        <v>400</v>
      </c>
      <c r="AG184" s="195">
        <v>200</v>
      </c>
      <c r="AH184" s="195" t="s">
        <v>49</v>
      </c>
      <c r="AI184" s="194" t="s">
        <v>42</v>
      </c>
      <c r="AJ184" s="195">
        <v>7.2222222222222223</v>
      </c>
      <c r="AK184" s="195">
        <v>46.111111111111086</v>
      </c>
      <c r="AL184" s="191">
        <f t="shared" si="45"/>
        <v>0</v>
      </c>
      <c r="AM184" s="195">
        <f t="shared" si="46"/>
        <v>0</v>
      </c>
      <c r="AN184" s="196">
        <f t="shared" si="47"/>
        <v>0</v>
      </c>
      <c r="AO184" s="191">
        <f t="shared" si="48"/>
        <v>0</v>
      </c>
      <c r="AP184" s="196">
        <f t="shared" si="49"/>
        <v>0</v>
      </c>
      <c r="AQ184" s="197">
        <f t="shared" si="50"/>
        <v>0</v>
      </c>
    </row>
    <row r="185" spans="27:43" x14ac:dyDescent="0.2">
      <c r="AC185" s="195">
        <v>38</v>
      </c>
      <c r="AD185" s="198">
        <v>55</v>
      </c>
      <c r="AE185" s="195">
        <v>50</v>
      </c>
      <c r="AF185" s="195">
        <v>80</v>
      </c>
      <c r="AG185" s="195">
        <v>25</v>
      </c>
      <c r="AH185" s="195" t="s">
        <v>37</v>
      </c>
      <c r="AI185" s="198"/>
      <c r="AJ185" s="195">
        <v>1.7647058823529411</v>
      </c>
      <c r="AK185" s="195">
        <v>-17.058823529411768</v>
      </c>
      <c r="AL185" s="191">
        <f t="shared" si="45"/>
        <v>0</v>
      </c>
      <c r="AM185" s="195">
        <f t="shared" si="46"/>
        <v>0</v>
      </c>
      <c r="AN185" s="196">
        <f t="shared" si="47"/>
        <v>0</v>
      </c>
      <c r="AO185" s="191">
        <f t="shared" si="48"/>
        <v>0</v>
      </c>
      <c r="AP185" s="196">
        <f t="shared" si="49"/>
        <v>0</v>
      </c>
      <c r="AQ185" s="197">
        <f t="shared" si="50"/>
        <v>0</v>
      </c>
    </row>
    <row r="186" spans="27:43" x14ac:dyDescent="0.2">
      <c r="AC186" s="195">
        <v>55</v>
      </c>
      <c r="AD186" s="198">
        <v>65</v>
      </c>
      <c r="AE186" s="195">
        <v>80</v>
      </c>
      <c r="AF186" s="195">
        <v>110</v>
      </c>
      <c r="AG186" s="195">
        <v>25</v>
      </c>
      <c r="AH186" s="195" t="s">
        <v>37</v>
      </c>
      <c r="AI186" s="198"/>
      <c r="AJ186" s="195">
        <v>3</v>
      </c>
      <c r="AK186" s="195">
        <v>-85</v>
      </c>
      <c r="AL186" s="191">
        <f t="shared" si="45"/>
        <v>0</v>
      </c>
      <c r="AM186" s="195">
        <f t="shared" si="46"/>
        <v>0</v>
      </c>
      <c r="AN186" s="196">
        <f t="shared" si="47"/>
        <v>0</v>
      </c>
      <c r="AO186" s="191">
        <f t="shared" si="48"/>
        <v>0</v>
      </c>
      <c r="AP186" s="196">
        <f t="shared" si="49"/>
        <v>0</v>
      </c>
      <c r="AQ186" s="197">
        <f t="shared" si="50"/>
        <v>0</v>
      </c>
    </row>
    <row r="187" spans="27:43" x14ac:dyDescent="0.2">
      <c r="AC187" s="195">
        <v>65</v>
      </c>
      <c r="AD187" s="198">
        <v>73</v>
      </c>
      <c r="AE187" s="195">
        <v>110</v>
      </c>
      <c r="AF187" s="195">
        <v>140</v>
      </c>
      <c r="AG187" s="195">
        <v>25</v>
      </c>
      <c r="AH187" s="195" t="s">
        <v>37</v>
      </c>
      <c r="AI187" s="198"/>
      <c r="AJ187" s="195">
        <v>3.75</v>
      </c>
      <c r="AK187" s="195">
        <v>-133.75</v>
      </c>
      <c r="AL187" s="191">
        <f t="shared" si="45"/>
        <v>0</v>
      </c>
      <c r="AM187" s="195">
        <f t="shared" si="46"/>
        <v>0</v>
      </c>
      <c r="AN187" s="196">
        <f t="shared" si="47"/>
        <v>0</v>
      </c>
      <c r="AO187" s="191">
        <f t="shared" si="48"/>
        <v>0</v>
      </c>
      <c r="AP187" s="196">
        <f t="shared" si="49"/>
        <v>0</v>
      </c>
      <c r="AQ187" s="197">
        <f t="shared" si="50"/>
        <v>0</v>
      </c>
    </row>
    <row r="188" spans="27:43" x14ac:dyDescent="0.2">
      <c r="AC188" s="195">
        <v>73</v>
      </c>
      <c r="AD188" s="198">
        <v>83</v>
      </c>
      <c r="AE188" s="195">
        <v>140</v>
      </c>
      <c r="AF188" s="195">
        <v>190</v>
      </c>
      <c r="AG188" s="195">
        <v>25</v>
      </c>
      <c r="AH188" s="195" t="s">
        <v>37</v>
      </c>
      <c r="AI188" s="198"/>
      <c r="AJ188" s="195">
        <v>5</v>
      </c>
      <c r="AK188" s="195">
        <v>-225</v>
      </c>
      <c r="AL188" s="191">
        <f t="shared" si="45"/>
        <v>0</v>
      </c>
      <c r="AM188" s="195">
        <f t="shared" si="46"/>
        <v>0</v>
      </c>
      <c r="AN188" s="196">
        <f t="shared" si="47"/>
        <v>0</v>
      </c>
      <c r="AO188" s="191">
        <f t="shared" si="48"/>
        <v>0</v>
      </c>
      <c r="AP188" s="196">
        <f t="shared" si="49"/>
        <v>0</v>
      </c>
      <c r="AQ188" s="197">
        <f t="shared" si="50"/>
        <v>0</v>
      </c>
    </row>
    <row r="189" spans="27:43" x14ac:dyDescent="0.2">
      <c r="AC189" s="195">
        <v>83</v>
      </c>
      <c r="AD189" s="198">
        <v>92</v>
      </c>
      <c r="AE189" s="195">
        <v>190</v>
      </c>
      <c r="AF189" s="195">
        <v>250</v>
      </c>
      <c r="AG189" s="195">
        <v>25</v>
      </c>
      <c r="AH189" s="195" t="s">
        <v>37</v>
      </c>
      <c r="AI189" s="198"/>
      <c r="AJ189" s="195">
        <v>6.666666666666667</v>
      </c>
      <c r="AK189" s="195">
        <v>-363.33333333333337</v>
      </c>
      <c r="AL189" s="191">
        <f t="shared" si="45"/>
        <v>0</v>
      </c>
      <c r="AM189" s="195">
        <f t="shared" si="46"/>
        <v>0</v>
      </c>
      <c r="AN189" s="196">
        <f t="shared" si="47"/>
        <v>0</v>
      </c>
      <c r="AO189" s="191">
        <f t="shared" si="48"/>
        <v>0</v>
      </c>
      <c r="AP189" s="196">
        <f t="shared" si="49"/>
        <v>0</v>
      </c>
      <c r="AQ189" s="197">
        <f t="shared" si="50"/>
        <v>0</v>
      </c>
    </row>
    <row r="190" spans="27:43" x14ac:dyDescent="0.2">
      <c r="AC190" s="195">
        <v>92</v>
      </c>
      <c r="AD190" s="198">
        <v>102</v>
      </c>
      <c r="AE190" s="195">
        <v>250</v>
      </c>
      <c r="AF190" s="195">
        <v>320</v>
      </c>
      <c r="AG190" s="195">
        <v>25</v>
      </c>
      <c r="AH190" s="195" t="s">
        <v>37</v>
      </c>
      <c r="AI190" s="198"/>
      <c r="AJ190" s="195">
        <v>7</v>
      </c>
      <c r="AK190" s="195">
        <v>-394</v>
      </c>
      <c r="AL190" s="191">
        <f t="shared" si="45"/>
        <v>0</v>
      </c>
      <c r="AM190" s="195">
        <f t="shared" si="46"/>
        <v>0</v>
      </c>
      <c r="AN190" s="196">
        <f t="shared" si="47"/>
        <v>0</v>
      </c>
      <c r="AO190" s="191">
        <f t="shared" si="48"/>
        <v>0</v>
      </c>
      <c r="AP190" s="196">
        <f t="shared" si="49"/>
        <v>0</v>
      </c>
      <c r="AQ190" s="197">
        <f t="shared" si="50"/>
        <v>0</v>
      </c>
    </row>
    <row r="191" spans="27:43" x14ac:dyDescent="0.2">
      <c r="AC191" s="195">
        <v>102</v>
      </c>
      <c r="AD191" s="198">
        <v>112</v>
      </c>
      <c r="AE191" s="195">
        <v>320</v>
      </c>
      <c r="AF191" s="195">
        <v>400</v>
      </c>
      <c r="AG191" s="195">
        <v>25</v>
      </c>
      <c r="AH191" s="195" t="s">
        <v>37</v>
      </c>
      <c r="AI191" s="198"/>
      <c r="AJ191" s="195">
        <v>8</v>
      </c>
      <c r="AK191" s="195">
        <v>-496</v>
      </c>
      <c r="AL191" s="191">
        <f t="shared" si="45"/>
        <v>0</v>
      </c>
      <c r="AM191" s="195">
        <f t="shared" si="46"/>
        <v>0</v>
      </c>
      <c r="AN191" s="196">
        <f t="shared" si="47"/>
        <v>0</v>
      </c>
      <c r="AO191" s="191">
        <f t="shared" si="48"/>
        <v>0</v>
      </c>
      <c r="AP191" s="196">
        <f t="shared" si="49"/>
        <v>0</v>
      </c>
      <c r="AQ191" s="197">
        <f t="shared" si="50"/>
        <v>0</v>
      </c>
    </row>
    <row r="192" spans="27:43" x14ac:dyDescent="0.2">
      <c r="AA192" s="192">
        <v>466</v>
      </c>
      <c r="AB192" s="192">
        <v>2</v>
      </c>
      <c r="AC192" s="192">
        <v>28</v>
      </c>
      <c r="AD192" s="193">
        <v>62</v>
      </c>
      <c r="AE192" s="192">
        <v>50</v>
      </c>
      <c r="AF192" s="192">
        <v>116</v>
      </c>
      <c r="AG192" s="192">
        <v>50</v>
      </c>
      <c r="AH192" s="194" t="s">
        <v>37</v>
      </c>
      <c r="AI192" s="194" t="s">
        <v>68</v>
      </c>
      <c r="AJ192" s="192">
        <v>1.9410000000000001</v>
      </c>
      <c r="AK192" s="192">
        <v>-4.3529999999999998</v>
      </c>
      <c r="AL192" s="191">
        <f t="shared" si="39"/>
        <v>0</v>
      </c>
      <c r="AM192" s="195">
        <f t="shared" si="40"/>
        <v>0</v>
      </c>
      <c r="AN192" s="196">
        <f t="shared" si="41"/>
        <v>0</v>
      </c>
      <c r="AO192" s="191">
        <f t="shared" si="42"/>
        <v>0</v>
      </c>
      <c r="AP192" s="196">
        <f t="shared" si="43"/>
        <v>0</v>
      </c>
      <c r="AQ192" s="197">
        <f t="shared" si="44"/>
        <v>0</v>
      </c>
    </row>
    <row r="193" spans="27:43" x14ac:dyDescent="0.2">
      <c r="AA193" s="192">
        <v>467</v>
      </c>
      <c r="AB193" s="192">
        <v>2</v>
      </c>
      <c r="AC193" s="192">
        <v>62</v>
      </c>
      <c r="AD193" s="193">
        <v>72</v>
      </c>
      <c r="AE193" s="192">
        <v>116</v>
      </c>
      <c r="AF193" s="192">
        <v>155</v>
      </c>
      <c r="AG193" s="192">
        <v>50</v>
      </c>
      <c r="AH193" s="194" t="s">
        <v>37</v>
      </c>
      <c r="AI193" s="194" t="s">
        <v>68</v>
      </c>
      <c r="AJ193" s="192">
        <v>3.9</v>
      </c>
      <c r="AK193" s="192">
        <v>-125.8</v>
      </c>
      <c r="AL193" s="191">
        <f t="shared" si="39"/>
        <v>0</v>
      </c>
      <c r="AM193" s="195">
        <f t="shared" si="40"/>
        <v>0</v>
      </c>
      <c r="AN193" s="196">
        <f t="shared" si="41"/>
        <v>0</v>
      </c>
      <c r="AO193" s="191">
        <f t="shared" si="42"/>
        <v>0</v>
      </c>
      <c r="AP193" s="196">
        <f t="shared" si="43"/>
        <v>0</v>
      </c>
      <c r="AQ193" s="197">
        <f t="shared" si="44"/>
        <v>0</v>
      </c>
    </row>
    <row r="194" spans="27:43" x14ac:dyDescent="0.2">
      <c r="AA194" s="192">
        <v>468</v>
      </c>
      <c r="AB194" s="192">
        <v>2</v>
      </c>
      <c r="AC194" s="192">
        <v>72</v>
      </c>
      <c r="AD194" s="193">
        <v>92</v>
      </c>
      <c r="AE194" s="192">
        <v>155</v>
      </c>
      <c r="AF194" s="192">
        <v>270</v>
      </c>
      <c r="AG194" s="192">
        <v>50</v>
      </c>
      <c r="AH194" s="194" t="s">
        <v>37</v>
      </c>
      <c r="AI194" s="194" t="s">
        <v>68</v>
      </c>
      <c r="AJ194" s="192">
        <v>5.75</v>
      </c>
      <c r="AK194" s="192">
        <v>-259</v>
      </c>
      <c r="AL194" s="191">
        <f t="shared" si="39"/>
        <v>0</v>
      </c>
      <c r="AM194" s="195">
        <f t="shared" si="40"/>
        <v>0</v>
      </c>
      <c r="AN194" s="196">
        <f t="shared" si="41"/>
        <v>0</v>
      </c>
      <c r="AO194" s="191">
        <f t="shared" si="42"/>
        <v>0</v>
      </c>
      <c r="AP194" s="196">
        <f t="shared" si="43"/>
        <v>0</v>
      </c>
      <c r="AQ194" s="197">
        <f t="shared" si="44"/>
        <v>0</v>
      </c>
    </row>
    <row r="195" spans="27:43" x14ac:dyDescent="0.2">
      <c r="AA195" s="192">
        <v>469</v>
      </c>
      <c r="AB195" s="192">
        <v>2</v>
      </c>
      <c r="AC195" s="192">
        <v>92</v>
      </c>
      <c r="AD195" s="193">
        <v>105</v>
      </c>
      <c r="AE195" s="192">
        <v>270</v>
      </c>
      <c r="AF195" s="192">
        <v>400</v>
      </c>
      <c r="AG195" s="192">
        <v>50</v>
      </c>
      <c r="AH195" s="194" t="s">
        <v>37</v>
      </c>
      <c r="AI195" s="194" t="s">
        <v>68</v>
      </c>
      <c r="AJ195" s="192">
        <v>10</v>
      </c>
      <c r="AK195" s="192">
        <v>-650</v>
      </c>
      <c r="AL195" s="191">
        <f t="shared" si="39"/>
        <v>0</v>
      </c>
      <c r="AM195" s="195">
        <f t="shared" si="40"/>
        <v>0</v>
      </c>
      <c r="AN195" s="196">
        <f t="shared" si="41"/>
        <v>0</v>
      </c>
      <c r="AO195" s="191">
        <f t="shared" si="42"/>
        <v>0</v>
      </c>
      <c r="AP195" s="196">
        <f t="shared" si="43"/>
        <v>0</v>
      </c>
      <c r="AQ195" s="197">
        <f t="shared" si="44"/>
        <v>0</v>
      </c>
    </row>
    <row r="196" spans="27:43" x14ac:dyDescent="0.2">
      <c r="AA196" s="192">
        <v>531</v>
      </c>
      <c r="AB196" s="192">
        <v>2</v>
      </c>
      <c r="AC196" s="192">
        <v>10</v>
      </c>
      <c r="AD196" s="193">
        <v>40</v>
      </c>
      <c r="AE196" s="192">
        <v>47</v>
      </c>
      <c r="AF196" s="192">
        <v>88</v>
      </c>
      <c r="AG196" s="192">
        <v>75</v>
      </c>
      <c r="AH196" s="194" t="s">
        <v>37</v>
      </c>
      <c r="AI196" s="194" t="s">
        <v>68</v>
      </c>
      <c r="AJ196" s="192">
        <v>1.3660000000000001</v>
      </c>
      <c r="AK196" s="192">
        <v>33.332999999999998</v>
      </c>
      <c r="AL196" s="191">
        <f t="shared" si="39"/>
        <v>0</v>
      </c>
      <c r="AM196" s="195">
        <f t="shared" si="40"/>
        <v>0</v>
      </c>
      <c r="AN196" s="196">
        <f t="shared" si="41"/>
        <v>0</v>
      </c>
      <c r="AO196" s="191">
        <f t="shared" si="42"/>
        <v>0</v>
      </c>
      <c r="AP196" s="196">
        <f t="shared" si="43"/>
        <v>0</v>
      </c>
      <c r="AQ196" s="197">
        <f t="shared" si="44"/>
        <v>0</v>
      </c>
    </row>
    <row r="197" spans="27:43" x14ac:dyDescent="0.2">
      <c r="AA197" s="192">
        <v>532</v>
      </c>
      <c r="AB197" s="192">
        <v>2</v>
      </c>
      <c r="AC197" s="192">
        <v>40</v>
      </c>
      <c r="AD197" s="193">
        <v>54</v>
      </c>
      <c r="AE197" s="192">
        <v>88</v>
      </c>
      <c r="AF197" s="192">
        <v>120</v>
      </c>
      <c r="AG197" s="192">
        <v>75</v>
      </c>
      <c r="AH197" s="194" t="s">
        <v>37</v>
      </c>
      <c r="AI197" s="194" t="s">
        <v>68</v>
      </c>
      <c r="AJ197" s="192">
        <v>2.286</v>
      </c>
      <c r="AK197" s="192">
        <v>-3.4289999999999998</v>
      </c>
      <c r="AL197" s="191">
        <f t="shared" si="39"/>
        <v>0</v>
      </c>
      <c r="AM197" s="195">
        <f t="shared" si="40"/>
        <v>0</v>
      </c>
      <c r="AN197" s="196">
        <f t="shared" si="41"/>
        <v>0</v>
      </c>
      <c r="AO197" s="191">
        <f t="shared" si="42"/>
        <v>0</v>
      </c>
      <c r="AP197" s="196">
        <f t="shared" si="43"/>
        <v>0</v>
      </c>
      <c r="AQ197" s="197">
        <f t="shared" si="44"/>
        <v>0</v>
      </c>
    </row>
    <row r="198" spans="27:43" x14ac:dyDescent="0.2">
      <c r="AA198" s="192">
        <v>533</v>
      </c>
      <c r="AB198" s="192">
        <v>2</v>
      </c>
      <c r="AC198" s="192">
        <v>54</v>
      </c>
      <c r="AD198" s="193">
        <v>65</v>
      </c>
      <c r="AE198" s="192">
        <v>120</v>
      </c>
      <c r="AF198" s="192">
        <v>160</v>
      </c>
      <c r="AG198" s="192">
        <v>75</v>
      </c>
      <c r="AH198" s="194" t="s">
        <v>37</v>
      </c>
      <c r="AI198" s="194" t="s">
        <v>68</v>
      </c>
      <c r="AJ198" s="192">
        <v>3.6360000000000001</v>
      </c>
      <c r="AK198" s="192">
        <v>-76.363</v>
      </c>
      <c r="AL198" s="191">
        <f t="shared" si="39"/>
        <v>0</v>
      </c>
      <c r="AM198" s="195">
        <f t="shared" si="40"/>
        <v>0</v>
      </c>
      <c r="AN198" s="196">
        <f t="shared" si="41"/>
        <v>0</v>
      </c>
      <c r="AO198" s="191">
        <f t="shared" si="42"/>
        <v>0</v>
      </c>
      <c r="AP198" s="196">
        <f t="shared" si="43"/>
        <v>0</v>
      </c>
      <c r="AQ198" s="197">
        <f t="shared" si="44"/>
        <v>0</v>
      </c>
    </row>
    <row r="199" spans="27:43" x14ac:dyDescent="0.2">
      <c r="AA199" s="192">
        <v>534</v>
      </c>
      <c r="AB199" s="192">
        <v>2</v>
      </c>
      <c r="AC199" s="192">
        <v>65</v>
      </c>
      <c r="AD199" s="193">
        <v>80</v>
      </c>
      <c r="AE199" s="192">
        <v>160</v>
      </c>
      <c r="AF199" s="192">
        <v>246</v>
      </c>
      <c r="AG199" s="192">
        <v>75</v>
      </c>
      <c r="AH199" s="194" t="s">
        <v>37</v>
      </c>
      <c r="AI199" s="194" t="s">
        <v>68</v>
      </c>
      <c r="AJ199" s="192">
        <v>5.7329999999999997</v>
      </c>
      <c r="AK199" s="192">
        <v>-212.666</v>
      </c>
      <c r="AL199" s="191">
        <f t="shared" si="39"/>
        <v>0</v>
      </c>
      <c r="AM199" s="195">
        <f t="shared" si="40"/>
        <v>0</v>
      </c>
      <c r="AN199" s="196">
        <f t="shared" si="41"/>
        <v>0</v>
      </c>
      <c r="AO199" s="191">
        <f t="shared" si="42"/>
        <v>0</v>
      </c>
      <c r="AP199" s="196">
        <f t="shared" si="43"/>
        <v>0</v>
      </c>
      <c r="AQ199" s="197">
        <f t="shared" si="44"/>
        <v>0</v>
      </c>
    </row>
    <row r="200" spans="27:43" x14ac:dyDescent="0.2">
      <c r="AA200" s="192">
        <v>535</v>
      </c>
      <c r="AB200" s="192">
        <v>2</v>
      </c>
      <c r="AC200" s="192">
        <v>80</v>
      </c>
      <c r="AD200" s="193">
        <v>100</v>
      </c>
      <c r="AE200" s="192">
        <v>246</v>
      </c>
      <c r="AF200" s="192">
        <v>400</v>
      </c>
      <c r="AG200" s="192">
        <v>75</v>
      </c>
      <c r="AH200" s="194" t="s">
        <v>37</v>
      </c>
      <c r="AI200" s="194" t="s">
        <v>68</v>
      </c>
      <c r="AJ200" s="192">
        <v>7.7</v>
      </c>
      <c r="AK200" s="192">
        <v>-370</v>
      </c>
      <c r="AL200" s="191">
        <f t="shared" si="39"/>
        <v>0</v>
      </c>
      <c r="AM200" s="195">
        <f t="shared" si="40"/>
        <v>0</v>
      </c>
      <c r="AN200" s="196">
        <f t="shared" si="41"/>
        <v>0</v>
      </c>
      <c r="AO200" s="191">
        <f t="shared" si="42"/>
        <v>0</v>
      </c>
      <c r="AP200" s="196">
        <f t="shared" si="43"/>
        <v>0</v>
      </c>
      <c r="AQ200" s="197">
        <f t="shared" si="44"/>
        <v>0</v>
      </c>
    </row>
    <row r="201" spans="27:43" x14ac:dyDescent="0.2">
      <c r="AA201" s="192">
        <v>497</v>
      </c>
      <c r="AB201" s="192">
        <v>2</v>
      </c>
      <c r="AC201" s="192">
        <v>10</v>
      </c>
      <c r="AD201" s="193">
        <v>40</v>
      </c>
      <c r="AE201" s="192">
        <v>71</v>
      </c>
      <c r="AF201" s="192">
        <v>110</v>
      </c>
      <c r="AG201" s="192">
        <v>100</v>
      </c>
      <c r="AH201" s="194" t="s">
        <v>37</v>
      </c>
      <c r="AI201" s="194" t="s">
        <v>68</v>
      </c>
      <c r="AJ201" s="192">
        <v>1.3</v>
      </c>
      <c r="AK201" s="192">
        <v>58</v>
      </c>
      <c r="AL201" s="191">
        <f t="shared" si="39"/>
        <v>0</v>
      </c>
      <c r="AM201" s="195">
        <f t="shared" si="40"/>
        <v>0</v>
      </c>
      <c r="AN201" s="196">
        <f t="shared" si="41"/>
        <v>0</v>
      </c>
      <c r="AO201" s="191">
        <f t="shared" si="42"/>
        <v>0</v>
      </c>
      <c r="AP201" s="196">
        <f t="shared" si="43"/>
        <v>0</v>
      </c>
      <c r="AQ201" s="197">
        <f t="shared" si="44"/>
        <v>0</v>
      </c>
    </row>
    <row r="202" spans="27:43" x14ac:dyDescent="0.2">
      <c r="AA202" s="192">
        <v>498</v>
      </c>
      <c r="AB202" s="192">
        <v>2</v>
      </c>
      <c r="AC202" s="192">
        <v>40</v>
      </c>
      <c r="AD202" s="193">
        <v>50</v>
      </c>
      <c r="AE202" s="192">
        <v>110</v>
      </c>
      <c r="AF202" s="192">
        <v>140</v>
      </c>
      <c r="AG202" s="192">
        <v>100</v>
      </c>
      <c r="AH202" s="194" t="s">
        <v>37</v>
      </c>
      <c r="AI202" s="194" t="s">
        <v>68</v>
      </c>
      <c r="AJ202" s="192">
        <v>3</v>
      </c>
      <c r="AK202" s="192">
        <v>-10</v>
      </c>
      <c r="AL202" s="191">
        <f t="shared" si="39"/>
        <v>0</v>
      </c>
      <c r="AM202" s="195">
        <f t="shared" si="40"/>
        <v>0</v>
      </c>
      <c r="AN202" s="196">
        <f t="shared" si="41"/>
        <v>0</v>
      </c>
      <c r="AO202" s="191">
        <f t="shared" si="42"/>
        <v>0</v>
      </c>
      <c r="AP202" s="196">
        <f t="shared" si="43"/>
        <v>0</v>
      </c>
      <c r="AQ202" s="197">
        <f t="shared" si="44"/>
        <v>0</v>
      </c>
    </row>
    <row r="203" spans="27:43" x14ac:dyDescent="0.2">
      <c r="AA203" s="192">
        <v>499</v>
      </c>
      <c r="AB203" s="192">
        <v>2</v>
      </c>
      <c r="AC203" s="192">
        <v>50</v>
      </c>
      <c r="AD203" s="193">
        <v>70</v>
      </c>
      <c r="AE203" s="192">
        <v>140</v>
      </c>
      <c r="AF203" s="192">
        <v>240</v>
      </c>
      <c r="AG203" s="192">
        <v>100</v>
      </c>
      <c r="AH203" s="194" t="s">
        <v>37</v>
      </c>
      <c r="AI203" s="194" t="s">
        <v>68</v>
      </c>
      <c r="AJ203" s="192">
        <v>5</v>
      </c>
      <c r="AK203" s="192">
        <v>-110</v>
      </c>
      <c r="AL203" s="191">
        <f t="shared" si="39"/>
        <v>0</v>
      </c>
      <c r="AM203" s="195">
        <f t="shared" si="40"/>
        <v>0</v>
      </c>
      <c r="AN203" s="196">
        <f t="shared" si="41"/>
        <v>0</v>
      </c>
      <c r="AO203" s="191">
        <f t="shared" si="42"/>
        <v>0</v>
      </c>
      <c r="AP203" s="196">
        <f t="shared" si="43"/>
        <v>0</v>
      </c>
      <c r="AQ203" s="197">
        <f t="shared" si="44"/>
        <v>0</v>
      </c>
    </row>
    <row r="204" spans="27:43" x14ac:dyDescent="0.2">
      <c r="AA204" s="192">
        <v>500</v>
      </c>
      <c r="AB204" s="192">
        <v>2</v>
      </c>
      <c r="AC204" s="192">
        <v>70</v>
      </c>
      <c r="AD204" s="193">
        <v>90</v>
      </c>
      <c r="AE204" s="192">
        <v>240</v>
      </c>
      <c r="AF204" s="192">
        <v>400</v>
      </c>
      <c r="AG204" s="192">
        <v>100</v>
      </c>
      <c r="AH204" s="194" t="s">
        <v>37</v>
      </c>
      <c r="AI204" s="194" t="s">
        <v>68</v>
      </c>
      <c r="AJ204" s="192">
        <v>8</v>
      </c>
      <c r="AK204" s="192">
        <v>-320</v>
      </c>
      <c r="AL204" s="191">
        <f t="shared" si="39"/>
        <v>0</v>
      </c>
      <c r="AM204" s="195">
        <f t="shared" si="40"/>
        <v>0</v>
      </c>
      <c r="AN204" s="196">
        <f t="shared" si="41"/>
        <v>0</v>
      </c>
      <c r="AO204" s="191">
        <f t="shared" si="42"/>
        <v>0</v>
      </c>
      <c r="AP204" s="196">
        <f t="shared" si="43"/>
        <v>0</v>
      </c>
      <c r="AQ204" s="197">
        <f t="shared" si="44"/>
        <v>0</v>
      </c>
    </row>
    <row r="205" spans="27:43" x14ac:dyDescent="0.2">
      <c r="AA205" s="192">
        <v>563</v>
      </c>
      <c r="AB205" s="192">
        <v>2</v>
      </c>
      <c r="AC205" s="192">
        <v>10</v>
      </c>
      <c r="AD205" s="193">
        <v>20</v>
      </c>
      <c r="AE205" s="192">
        <v>100</v>
      </c>
      <c r="AF205" s="192">
        <v>107</v>
      </c>
      <c r="AG205" s="192">
        <v>125</v>
      </c>
      <c r="AH205" s="194" t="s">
        <v>37</v>
      </c>
      <c r="AI205" s="194" t="s">
        <v>68</v>
      </c>
      <c r="AJ205" s="192">
        <v>0.7</v>
      </c>
      <c r="AK205" s="192">
        <v>93</v>
      </c>
      <c r="AL205" s="191">
        <f t="shared" si="39"/>
        <v>0</v>
      </c>
      <c r="AM205" s="195">
        <f t="shared" si="40"/>
        <v>0</v>
      </c>
      <c r="AN205" s="196">
        <f t="shared" si="41"/>
        <v>0</v>
      </c>
      <c r="AO205" s="191">
        <f t="shared" si="42"/>
        <v>0</v>
      </c>
      <c r="AP205" s="196">
        <f t="shared" si="43"/>
        <v>0</v>
      </c>
      <c r="AQ205" s="197">
        <f t="shared" si="44"/>
        <v>0</v>
      </c>
    </row>
    <row r="206" spans="27:43" x14ac:dyDescent="0.2">
      <c r="AA206" s="192">
        <v>564</v>
      </c>
      <c r="AB206" s="192">
        <v>2</v>
      </c>
      <c r="AC206" s="192">
        <v>20</v>
      </c>
      <c r="AD206" s="193">
        <v>30</v>
      </c>
      <c r="AE206" s="192">
        <v>107</v>
      </c>
      <c r="AF206" s="192">
        <v>118</v>
      </c>
      <c r="AG206" s="192">
        <v>125</v>
      </c>
      <c r="AH206" s="194" t="s">
        <v>37</v>
      </c>
      <c r="AI206" s="194" t="s">
        <v>68</v>
      </c>
      <c r="AJ206" s="192">
        <v>1.1000000000000001</v>
      </c>
      <c r="AK206" s="192">
        <v>85</v>
      </c>
      <c r="AL206" s="191">
        <f t="shared" si="39"/>
        <v>0</v>
      </c>
      <c r="AM206" s="195">
        <f t="shared" si="40"/>
        <v>0</v>
      </c>
      <c r="AN206" s="196">
        <f t="shared" si="41"/>
        <v>0</v>
      </c>
      <c r="AO206" s="191">
        <f t="shared" si="42"/>
        <v>0</v>
      </c>
      <c r="AP206" s="196">
        <f t="shared" si="43"/>
        <v>0</v>
      </c>
      <c r="AQ206" s="197">
        <f t="shared" si="44"/>
        <v>0</v>
      </c>
    </row>
    <row r="207" spans="27:43" x14ac:dyDescent="0.2">
      <c r="AA207" s="192">
        <v>565</v>
      </c>
      <c r="AB207" s="192">
        <v>2</v>
      </c>
      <c r="AC207" s="192">
        <v>30</v>
      </c>
      <c r="AD207" s="193">
        <v>40</v>
      </c>
      <c r="AE207" s="192">
        <v>118</v>
      </c>
      <c r="AF207" s="192">
        <v>150</v>
      </c>
      <c r="AG207" s="192">
        <v>125</v>
      </c>
      <c r="AH207" s="194" t="s">
        <v>37</v>
      </c>
      <c r="AI207" s="194" t="s">
        <v>68</v>
      </c>
      <c r="AJ207" s="192">
        <v>3.2</v>
      </c>
      <c r="AK207" s="192">
        <v>22</v>
      </c>
      <c r="AL207" s="191">
        <f t="shared" si="39"/>
        <v>0</v>
      </c>
      <c r="AM207" s="195">
        <f t="shared" si="40"/>
        <v>0</v>
      </c>
      <c r="AN207" s="196">
        <f t="shared" si="41"/>
        <v>0</v>
      </c>
      <c r="AO207" s="191">
        <f t="shared" si="42"/>
        <v>0</v>
      </c>
      <c r="AP207" s="196">
        <f t="shared" si="43"/>
        <v>0</v>
      </c>
      <c r="AQ207" s="197">
        <f t="shared" si="44"/>
        <v>0</v>
      </c>
    </row>
    <row r="208" spans="27:43" x14ac:dyDescent="0.2">
      <c r="AA208" s="192">
        <v>566</v>
      </c>
      <c r="AB208" s="192">
        <v>2</v>
      </c>
      <c r="AC208" s="192">
        <v>40</v>
      </c>
      <c r="AD208" s="193">
        <v>50</v>
      </c>
      <c r="AE208" s="192">
        <v>150</v>
      </c>
      <c r="AF208" s="192">
        <v>194</v>
      </c>
      <c r="AG208" s="192">
        <v>125</v>
      </c>
      <c r="AH208" s="194" t="s">
        <v>37</v>
      </c>
      <c r="AI208" s="194" t="s">
        <v>68</v>
      </c>
      <c r="AJ208" s="192">
        <v>4.4000000000000004</v>
      </c>
      <c r="AK208" s="192">
        <v>-26</v>
      </c>
      <c r="AL208" s="191">
        <f t="shared" si="39"/>
        <v>0</v>
      </c>
      <c r="AM208" s="195">
        <f t="shared" si="40"/>
        <v>0</v>
      </c>
      <c r="AN208" s="196">
        <f t="shared" si="41"/>
        <v>0</v>
      </c>
      <c r="AO208" s="191">
        <f t="shared" si="42"/>
        <v>0</v>
      </c>
      <c r="AP208" s="196">
        <f t="shared" si="43"/>
        <v>0</v>
      </c>
      <c r="AQ208" s="197">
        <f t="shared" si="44"/>
        <v>0</v>
      </c>
    </row>
    <row r="209" spans="27:43" x14ac:dyDescent="0.2">
      <c r="AA209" s="192">
        <v>567</v>
      </c>
      <c r="AB209" s="192">
        <v>2</v>
      </c>
      <c r="AC209" s="192">
        <v>50</v>
      </c>
      <c r="AD209" s="193">
        <v>60</v>
      </c>
      <c r="AE209" s="192">
        <v>194</v>
      </c>
      <c r="AF209" s="192">
        <v>246</v>
      </c>
      <c r="AG209" s="192">
        <v>125</v>
      </c>
      <c r="AH209" s="194" t="s">
        <v>37</v>
      </c>
      <c r="AI209" s="194" t="s">
        <v>68</v>
      </c>
      <c r="AJ209" s="192">
        <v>5.2</v>
      </c>
      <c r="AK209" s="192">
        <v>-66</v>
      </c>
      <c r="AL209" s="191">
        <f t="shared" si="39"/>
        <v>0</v>
      </c>
      <c r="AM209" s="195">
        <f t="shared" si="40"/>
        <v>0</v>
      </c>
      <c r="AN209" s="196">
        <f t="shared" si="41"/>
        <v>0</v>
      </c>
      <c r="AO209" s="191">
        <f t="shared" si="42"/>
        <v>0</v>
      </c>
      <c r="AP209" s="196">
        <f t="shared" si="43"/>
        <v>0</v>
      </c>
      <c r="AQ209" s="197">
        <f t="shared" si="44"/>
        <v>0</v>
      </c>
    </row>
    <row r="210" spans="27:43" x14ac:dyDescent="0.2">
      <c r="AA210" s="192">
        <v>568</v>
      </c>
      <c r="AB210" s="192">
        <v>2</v>
      </c>
      <c r="AC210" s="192">
        <v>60</v>
      </c>
      <c r="AD210" s="193">
        <v>82</v>
      </c>
      <c r="AE210" s="192">
        <v>246</v>
      </c>
      <c r="AF210" s="192">
        <v>400</v>
      </c>
      <c r="AG210" s="192">
        <v>125</v>
      </c>
      <c r="AH210" s="194" t="s">
        <v>37</v>
      </c>
      <c r="AI210" s="194" t="s">
        <v>68</v>
      </c>
      <c r="AJ210" s="192">
        <v>7</v>
      </c>
      <c r="AK210" s="192">
        <v>-174</v>
      </c>
      <c r="AL210" s="191">
        <f t="shared" si="39"/>
        <v>0</v>
      </c>
      <c r="AM210" s="195">
        <f t="shared" si="40"/>
        <v>0</v>
      </c>
      <c r="AN210" s="196">
        <f t="shared" si="41"/>
        <v>0</v>
      </c>
      <c r="AO210" s="191">
        <f t="shared" si="42"/>
        <v>0</v>
      </c>
      <c r="AP210" s="196">
        <f t="shared" si="43"/>
        <v>0</v>
      </c>
      <c r="AQ210" s="197">
        <f t="shared" si="44"/>
        <v>0</v>
      </c>
    </row>
    <row r="211" spans="27:43" x14ac:dyDescent="0.2">
      <c r="AA211" s="192">
        <v>583</v>
      </c>
      <c r="AB211" s="192">
        <v>2</v>
      </c>
      <c r="AC211" s="192">
        <v>10</v>
      </c>
      <c r="AD211" s="193">
        <v>20</v>
      </c>
      <c r="AE211" s="192">
        <v>100</v>
      </c>
      <c r="AF211" s="192">
        <v>120</v>
      </c>
      <c r="AG211" s="192">
        <v>150</v>
      </c>
      <c r="AH211" s="194" t="s">
        <v>37</v>
      </c>
      <c r="AI211" s="194" t="s">
        <v>68</v>
      </c>
      <c r="AJ211" s="192">
        <v>2</v>
      </c>
      <c r="AK211" s="192">
        <v>80</v>
      </c>
      <c r="AL211" s="191">
        <f t="shared" si="39"/>
        <v>0</v>
      </c>
      <c r="AM211" s="195">
        <f t="shared" si="40"/>
        <v>0</v>
      </c>
      <c r="AN211" s="196">
        <f t="shared" si="41"/>
        <v>0</v>
      </c>
      <c r="AO211" s="191">
        <f t="shared" si="42"/>
        <v>0</v>
      </c>
      <c r="AP211" s="196">
        <f t="shared" si="43"/>
        <v>0</v>
      </c>
      <c r="AQ211" s="197">
        <f t="shared" si="44"/>
        <v>0</v>
      </c>
    </row>
    <row r="212" spans="27:43" x14ac:dyDescent="0.2">
      <c r="AA212" s="192">
        <v>584</v>
      </c>
      <c r="AB212" s="192">
        <v>2</v>
      </c>
      <c r="AC212" s="192">
        <v>20</v>
      </c>
      <c r="AD212" s="193">
        <v>41</v>
      </c>
      <c r="AE212" s="192">
        <v>120</v>
      </c>
      <c r="AF212" s="192">
        <v>200</v>
      </c>
      <c r="AG212" s="192">
        <v>150</v>
      </c>
      <c r="AH212" s="194" t="s">
        <v>37</v>
      </c>
      <c r="AI212" s="194" t="s">
        <v>68</v>
      </c>
      <c r="AJ212" s="192">
        <v>3.81</v>
      </c>
      <c r="AK212" s="192">
        <v>43.81</v>
      </c>
      <c r="AL212" s="191">
        <f t="shared" si="39"/>
        <v>0</v>
      </c>
      <c r="AM212" s="195">
        <f t="shared" si="40"/>
        <v>0</v>
      </c>
      <c r="AN212" s="196">
        <f t="shared" si="41"/>
        <v>0</v>
      </c>
      <c r="AO212" s="191">
        <f t="shared" si="42"/>
        <v>0</v>
      </c>
      <c r="AP212" s="196">
        <f t="shared" si="43"/>
        <v>0</v>
      </c>
      <c r="AQ212" s="197">
        <f t="shared" si="44"/>
        <v>0</v>
      </c>
    </row>
    <row r="213" spans="27:43" x14ac:dyDescent="0.2">
      <c r="AA213" s="192">
        <v>585</v>
      </c>
      <c r="AB213" s="192">
        <v>2</v>
      </c>
      <c r="AC213" s="192">
        <v>41</v>
      </c>
      <c r="AD213" s="193">
        <v>77</v>
      </c>
      <c r="AE213" s="192">
        <v>200</v>
      </c>
      <c r="AF213" s="192">
        <v>400</v>
      </c>
      <c r="AG213" s="192">
        <v>150</v>
      </c>
      <c r="AH213" s="194" t="s">
        <v>37</v>
      </c>
      <c r="AI213" s="194" t="s">
        <v>68</v>
      </c>
      <c r="AJ213" s="192">
        <v>5.5549999999999997</v>
      </c>
      <c r="AK213" s="192">
        <v>-27.777000000000001</v>
      </c>
      <c r="AL213" s="191">
        <f t="shared" si="39"/>
        <v>0</v>
      </c>
      <c r="AM213" s="195">
        <f t="shared" si="40"/>
        <v>0</v>
      </c>
      <c r="AN213" s="196">
        <f t="shared" si="41"/>
        <v>0</v>
      </c>
      <c r="AO213" s="191">
        <f t="shared" si="42"/>
        <v>0</v>
      </c>
      <c r="AP213" s="196">
        <f t="shared" si="43"/>
        <v>0</v>
      </c>
      <c r="AQ213" s="197">
        <f t="shared" si="44"/>
        <v>0</v>
      </c>
    </row>
    <row r="214" spans="27:43" x14ac:dyDescent="0.2">
      <c r="AA214" s="192">
        <v>597</v>
      </c>
      <c r="AB214" s="192">
        <v>2</v>
      </c>
      <c r="AC214" s="192">
        <v>20</v>
      </c>
      <c r="AD214" s="193">
        <v>30</v>
      </c>
      <c r="AE214" s="192">
        <v>191</v>
      </c>
      <c r="AF214" s="192">
        <v>212</v>
      </c>
      <c r="AG214" s="192">
        <v>175</v>
      </c>
      <c r="AH214" s="194" t="s">
        <v>37</v>
      </c>
      <c r="AI214" s="194" t="s">
        <v>68</v>
      </c>
      <c r="AJ214" s="192">
        <v>2.1</v>
      </c>
      <c r="AK214" s="192">
        <v>149</v>
      </c>
      <c r="AL214" s="191">
        <f t="shared" si="39"/>
        <v>0</v>
      </c>
      <c r="AM214" s="195">
        <f t="shared" si="40"/>
        <v>0</v>
      </c>
      <c r="AN214" s="196">
        <f t="shared" si="41"/>
        <v>0</v>
      </c>
      <c r="AO214" s="191">
        <f t="shared" si="42"/>
        <v>0</v>
      </c>
      <c r="AP214" s="196">
        <f t="shared" si="43"/>
        <v>0</v>
      </c>
      <c r="AQ214" s="197">
        <f t="shared" si="44"/>
        <v>0</v>
      </c>
    </row>
    <row r="215" spans="27:43" x14ac:dyDescent="0.2">
      <c r="AA215" s="192">
        <v>598</v>
      </c>
      <c r="AB215" s="192">
        <v>2</v>
      </c>
      <c r="AC215" s="192">
        <v>30</v>
      </c>
      <c r="AD215" s="193">
        <v>40</v>
      </c>
      <c r="AE215" s="192">
        <v>212</v>
      </c>
      <c r="AF215" s="192">
        <v>243</v>
      </c>
      <c r="AG215" s="192">
        <v>175</v>
      </c>
      <c r="AH215" s="194" t="s">
        <v>37</v>
      </c>
      <c r="AI215" s="194" t="s">
        <v>68</v>
      </c>
      <c r="AJ215" s="192">
        <v>3.1</v>
      </c>
      <c r="AK215" s="192">
        <v>119</v>
      </c>
      <c r="AL215" s="191">
        <f t="shared" si="39"/>
        <v>0</v>
      </c>
      <c r="AM215" s="195">
        <f t="shared" si="40"/>
        <v>0</v>
      </c>
      <c r="AN215" s="196">
        <f t="shared" si="41"/>
        <v>0</v>
      </c>
      <c r="AO215" s="191">
        <f t="shared" si="42"/>
        <v>0</v>
      </c>
      <c r="AP215" s="196">
        <f t="shared" si="43"/>
        <v>0</v>
      </c>
      <c r="AQ215" s="197">
        <f t="shared" si="44"/>
        <v>0</v>
      </c>
    </row>
    <row r="216" spans="27:43" x14ac:dyDescent="0.2">
      <c r="AA216" s="192">
        <v>599</v>
      </c>
      <c r="AB216" s="192">
        <v>2</v>
      </c>
      <c r="AC216" s="192">
        <v>40</v>
      </c>
      <c r="AD216" s="193">
        <v>50</v>
      </c>
      <c r="AE216" s="192">
        <v>243</v>
      </c>
      <c r="AF216" s="192">
        <v>282</v>
      </c>
      <c r="AG216" s="192">
        <v>175</v>
      </c>
      <c r="AH216" s="194" t="s">
        <v>37</v>
      </c>
      <c r="AI216" s="194" t="s">
        <v>68</v>
      </c>
      <c r="AJ216" s="192">
        <v>3.9</v>
      </c>
      <c r="AK216" s="192">
        <v>87</v>
      </c>
      <c r="AL216" s="191">
        <f t="shared" si="39"/>
        <v>0</v>
      </c>
      <c r="AM216" s="195">
        <f t="shared" si="40"/>
        <v>0</v>
      </c>
      <c r="AN216" s="196">
        <f t="shared" si="41"/>
        <v>0</v>
      </c>
      <c r="AO216" s="191">
        <f t="shared" si="42"/>
        <v>0</v>
      </c>
      <c r="AP216" s="196">
        <f t="shared" si="43"/>
        <v>0</v>
      </c>
      <c r="AQ216" s="197">
        <f t="shared" si="44"/>
        <v>0</v>
      </c>
    </row>
    <row r="217" spans="27:43" x14ac:dyDescent="0.2">
      <c r="AA217" s="192">
        <v>600</v>
      </c>
      <c r="AB217" s="192">
        <v>2</v>
      </c>
      <c r="AC217" s="192">
        <v>50</v>
      </c>
      <c r="AD217" s="193">
        <v>60</v>
      </c>
      <c r="AE217" s="192">
        <v>282</v>
      </c>
      <c r="AF217" s="192">
        <v>344</v>
      </c>
      <c r="AG217" s="192">
        <v>175</v>
      </c>
      <c r="AH217" s="194" t="s">
        <v>37</v>
      </c>
      <c r="AI217" s="194" t="s">
        <v>68</v>
      </c>
      <c r="AJ217" s="192">
        <v>6.2</v>
      </c>
      <c r="AK217" s="192">
        <v>-28</v>
      </c>
      <c r="AL217" s="191">
        <f t="shared" si="39"/>
        <v>0</v>
      </c>
      <c r="AM217" s="195">
        <f t="shared" si="40"/>
        <v>0</v>
      </c>
      <c r="AN217" s="196">
        <f t="shared" si="41"/>
        <v>0</v>
      </c>
      <c r="AO217" s="191">
        <f t="shared" si="42"/>
        <v>0</v>
      </c>
      <c r="AP217" s="196">
        <f t="shared" si="43"/>
        <v>0</v>
      </c>
      <c r="AQ217" s="197">
        <f t="shared" si="44"/>
        <v>0</v>
      </c>
    </row>
    <row r="218" spans="27:43" x14ac:dyDescent="0.2">
      <c r="AA218" s="192">
        <v>601</v>
      </c>
      <c r="AB218" s="192">
        <v>2</v>
      </c>
      <c r="AC218" s="192">
        <v>60</v>
      </c>
      <c r="AD218" s="193">
        <v>68</v>
      </c>
      <c r="AE218" s="192">
        <v>344</v>
      </c>
      <c r="AF218" s="192">
        <v>400</v>
      </c>
      <c r="AG218" s="192">
        <v>175</v>
      </c>
      <c r="AH218" s="194" t="s">
        <v>37</v>
      </c>
      <c r="AI218" s="194" t="s">
        <v>68</v>
      </c>
      <c r="AJ218" s="192">
        <v>7</v>
      </c>
      <c r="AK218" s="192">
        <v>-76</v>
      </c>
      <c r="AL218" s="191">
        <f t="shared" si="39"/>
        <v>0</v>
      </c>
      <c r="AM218" s="195">
        <f t="shared" si="40"/>
        <v>0</v>
      </c>
      <c r="AN218" s="196">
        <f t="shared" si="41"/>
        <v>0</v>
      </c>
      <c r="AO218" s="191">
        <f t="shared" si="42"/>
        <v>0</v>
      </c>
      <c r="AP218" s="196">
        <f t="shared" si="43"/>
        <v>0</v>
      </c>
      <c r="AQ218" s="197">
        <f t="shared" si="44"/>
        <v>0</v>
      </c>
    </row>
    <row r="219" spans="27:43" x14ac:dyDescent="0.2">
      <c r="AC219" s="195">
        <v>20</v>
      </c>
      <c r="AD219" s="198">
        <v>50</v>
      </c>
      <c r="AE219" s="195">
        <v>225</v>
      </c>
      <c r="AF219" s="195">
        <v>350</v>
      </c>
      <c r="AG219" s="195">
        <v>200</v>
      </c>
      <c r="AH219" s="195" t="s">
        <v>37</v>
      </c>
      <c r="AI219" s="194" t="s">
        <v>68</v>
      </c>
      <c r="AJ219" s="195">
        <v>4.166666666666667</v>
      </c>
      <c r="AK219" s="195">
        <v>141.66666666666666</v>
      </c>
      <c r="AL219" s="191">
        <f>IF(AND(AG219-$D$10&lt;12.5,$D$10-AG219&lt;=12.5),1,0)</f>
        <v>0</v>
      </c>
      <c r="AM219" s="195">
        <f>IF(AND($C$10&gt;AE219,$C$10&lt;=AF219),1,0)</f>
        <v>0</v>
      </c>
      <c r="AN219" s="196">
        <f>($C$10-AK219)/AJ219*AM219*AL219</f>
        <v>0</v>
      </c>
      <c r="AO219" s="191">
        <f>IF(AND(AG219-$D$10&lt;25,$D$10-AG219&lt;=25),1,0)</f>
        <v>0</v>
      </c>
      <c r="AP219" s="196">
        <f>($C$10-AK219)/AJ219*AM219*AO219</f>
        <v>0</v>
      </c>
      <c r="AQ219" s="197">
        <f>IF(AND(AG219-$D$10&lt;25,$D$10-AG219&lt;=25),IF($D$10-AG219&lt;=25,ABS(($D$10-AG219)/25*AL219*AM219),0),0)</f>
        <v>0</v>
      </c>
    </row>
    <row r="220" spans="27:43" x14ac:dyDescent="0.2">
      <c r="AC220" s="195">
        <v>50</v>
      </c>
      <c r="AD220" s="198">
        <v>59</v>
      </c>
      <c r="AE220" s="195">
        <v>350</v>
      </c>
      <c r="AF220" s="195">
        <v>400</v>
      </c>
      <c r="AG220" s="195">
        <v>200</v>
      </c>
      <c r="AH220" s="195" t="s">
        <v>37</v>
      </c>
      <c r="AI220" s="194" t="s">
        <v>68</v>
      </c>
      <c r="AJ220" s="195">
        <v>5.5555555555555554</v>
      </c>
      <c r="AK220" s="195">
        <v>72.222222222222229</v>
      </c>
      <c r="AL220" s="191">
        <f>IF(AND(AG220-$D$10&lt;12.5,$D$10-AG220&lt;=12.5),1,0)</f>
        <v>0</v>
      </c>
      <c r="AM220" s="195">
        <f>IF(AND($C$10&gt;AE220,$C$10&lt;=AF220),1,0)</f>
        <v>0</v>
      </c>
      <c r="AN220" s="196">
        <f>($C$10-AK220)/AJ220*AM220*AL220</f>
        <v>0</v>
      </c>
      <c r="AO220" s="191">
        <f>IF(AND(AG220-$D$10&lt;25,$D$10-AG220&lt;=25),1,0)</f>
        <v>0</v>
      </c>
      <c r="AP220" s="196">
        <f>($C$10-AK220)/AJ220*AM220*AO220</f>
        <v>0</v>
      </c>
      <c r="AQ220" s="197">
        <f>IF(AND(AG220-$D$10&lt;25,$D$10-AG220&lt;=25),IF($D$10-AG220&lt;=25,ABS(($D$10-AG220)/25*AL220*AM220),0),0)</f>
        <v>0</v>
      </c>
    </row>
  </sheetData>
  <sheetProtection password="E5B6" sheet="1"/>
  <mergeCells count="1">
    <mergeCell ref="A1:E1"/>
  </mergeCells>
  <phoneticPr fontId="10" type="noConversion"/>
  <conditionalFormatting sqref="AU14:AU18">
    <cfRule type="cellIs" dxfId="3" priority="1" stopIfTrue="1" operator="notBetween">
      <formula>-20</formula>
      <formula>20</formula>
    </cfRule>
  </conditionalFormatting>
  <conditionalFormatting sqref="C15:D21">
    <cfRule type="cellIs" dxfId="2" priority="2" stopIfTrue="1" operator="lessThanOrEqual">
      <formula>0</formula>
    </cfRule>
    <cfRule type="cellIs" dxfId="1" priority="3" stopIfTrue="1" operator="greaterThanOrEqual">
      <formula>175</formula>
    </cfRule>
  </conditionalFormatting>
  <conditionalFormatting sqref="E15:E21">
    <cfRule type="cellIs" dxfId="0" priority="4" stopIfTrue="1" operator="notBetween">
      <formula>-20</formula>
      <formula>20</formula>
    </cfRule>
  </conditionalFormatting>
  <hyperlinks>
    <hyperlink ref="A30" r:id="rId1"/>
  </hyperlinks>
  <pageMargins left="0.5" right="0.5" top="1" bottom="1" header="0.5" footer="0.5"/>
  <pageSetup scale="83" fitToHeight="2" orientation="portrait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B51"/>
  <sheetViews>
    <sheetView showGridLines="0" workbookViewId="0">
      <selection activeCell="AO8" sqref="AO8"/>
    </sheetView>
  </sheetViews>
  <sheetFormatPr defaultRowHeight="12.75" x14ac:dyDescent="0.2"/>
  <cols>
    <col min="1" max="1" width="3.42578125" style="107" customWidth="1"/>
    <col min="2" max="22" width="2.7109375" style="107" customWidth="1"/>
    <col min="23" max="23" width="1.28515625" style="107" customWidth="1"/>
    <col min="24" max="29" width="2.7109375" style="107" customWidth="1"/>
    <col min="30" max="30" width="0.85546875" style="107" customWidth="1"/>
    <col min="31" max="35" width="2.7109375" style="107" customWidth="1"/>
    <col min="36" max="36" width="3.28515625" style="107" customWidth="1"/>
    <col min="37" max="37" width="2.7109375" style="107" customWidth="1"/>
    <col min="38" max="38" width="3.28515625" style="107" customWidth="1"/>
    <col min="39" max="39" width="2.7109375" style="107" customWidth="1"/>
    <col min="40" max="40" width="3.28515625" style="107" customWidth="1"/>
    <col min="41" max="41" width="3.140625" style="107" customWidth="1"/>
    <col min="42" max="42" width="1.7109375" style="160" customWidth="1"/>
    <col min="43" max="43" width="3.28515625" style="160" customWidth="1"/>
    <col min="44" max="64" width="2.7109375" style="107" customWidth="1"/>
    <col min="65" max="65" width="1.28515625" style="107" customWidth="1"/>
    <col min="66" max="71" width="2.7109375" style="107" customWidth="1"/>
    <col min="72" max="72" width="0.85546875" style="107" customWidth="1"/>
    <col min="73" max="77" width="2.7109375" style="107" customWidth="1"/>
    <col min="78" max="78" width="3.28515625" style="107" customWidth="1"/>
    <col min="79" max="79" width="2.7109375" style="107" customWidth="1"/>
    <col min="80" max="80" width="3.28515625" style="107" customWidth="1"/>
    <col min="81" max="81" width="2.7109375" style="107" customWidth="1"/>
    <col min="82" max="82" width="9.140625" style="160" customWidth="1"/>
    <col min="83" max="103" width="2.7109375" style="107" customWidth="1"/>
    <col min="104" max="104" width="1.28515625" style="107" customWidth="1"/>
    <col min="105" max="110" width="2.7109375" style="107" customWidth="1"/>
    <col min="111" max="111" width="0.85546875" style="107" customWidth="1"/>
    <col min="112" max="116" width="2.7109375" style="107" customWidth="1"/>
    <col min="117" max="117" width="3.28515625" style="107" customWidth="1"/>
    <col min="118" max="118" width="2.7109375" style="107" customWidth="1"/>
    <col min="119" max="119" width="3.28515625" style="107" customWidth="1"/>
    <col min="120" max="120" width="2.7109375" style="107" customWidth="1"/>
    <col min="121" max="121" width="3.28515625" style="107" customWidth="1"/>
    <col min="122" max="122" width="3.140625" style="107" customWidth="1"/>
    <col min="123" max="123" width="1.7109375" style="160" customWidth="1"/>
    <col min="124" max="124" width="9.28515625" style="160" customWidth="1"/>
    <col min="125" max="145" width="2.7109375" style="107" customWidth="1"/>
    <col min="146" max="146" width="1.28515625" style="107" customWidth="1"/>
    <col min="147" max="152" width="2.7109375" style="107" customWidth="1"/>
    <col min="153" max="153" width="0.85546875" style="107" customWidth="1"/>
    <col min="154" max="157" width="2.7109375" style="107" customWidth="1"/>
    <col min="158" max="158" width="3.140625" style="107" customWidth="1"/>
    <col min="159" max="16384" width="9.140625" style="107"/>
  </cols>
  <sheetData>
    <row r="2" spans="2:158" ht="20.25" x14ac:dyDescent="0.3">
      <c r="B2" s="158" t="s">
        <v>75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R2" s="158" t="s">
        <v>154</v>
      </c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E2" s="158" t="s">
        <v>156</v>
      </c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U2" s="158" t="s">
        <v>159</v>
      </c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</row>
    <row r="3" spans="2:158" ht="18.75" customHeight="1" x14ac:dyDescent="0.2">
      <c r="B3" s="107" t="s">
        <v>76</v>
      </c>
      <c r="AR3" s="107" t="s">
        <v>76</v>
      </c>
      <c r="CE3" s="107" t="s">
        <v>76</v>
      </c>
      <c r="DU3" s="107" t="s">
        <v>76</v>
      </c>
    </row>
    <row r="4" spans="2:158" x14ac:dyDescent="0.2">
      <c r="B4" s="107" t="s">
        <v>173</v>
      </c>
      <c r="AR4" s="107" t="s">
        <v>173</v>
      </c>
      <c r="CE4" s="107" t="s">
        <v>173</v>
      </c>
      <c r="DU4" s="107" t="s">
        <v>173</v>
      </c>
    </row>
    <row r="5" spans="2:158" x14ac:dyDescent="0.2">
      <c r="C5" s="107" t="s">
        <v>172</v>
      </c>
      <c r="AS5" s="107" t="s">
        <v>172</v>
      </c>
      <c r="CF5" s="107" t="s">
        <v>172</v>
      </c>
      <c r="DV5" s="107" t="s">
        <v>175</v>
      </c>
    </row>
    <row r="6" spans="2:158" x14ac:dyDescent="0.2">
      <c r="B6" s="107" t="s">
        <v>77</v>
      </c>
      <c r="CE6" s="161" t="s">
        <v>157</v>
      </c>
      <c r="DW6" s="107" t="s">
        <v>174</v>
      </c>
    </row>
    <row r="7" spans="2:158" x14ac:dyDescent="0.2">
      <c r="C7" s="107" t="s">
        <v>78</v>
      </c>
      <c r="AS7" s="161" t="s">
        <v>155</v>
      </c>
      <c r="CF7" s="107" t="s">
        <v>78</v>
      </c>
      <c r="DV7" s="161" t="s">
        <v>155</v>
      </c>
    </row>
    <row r="9" spans="2:158" ht="18.75" x14ac:dyDescent="0.3">
      <c r="B9" s="162" t="s">
        <v>79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4"/>
      <c r="AR9" s="162" t="s">
        <v>79</v>
      </c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4"/>
      <c r="CE9" s="162" t="s">
        <v>79</v>
      </c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4"/>
      <c r="DU9" s="211" t="s">
        <v>79</v>
      </c>
      <c r="DV9" s="212"/>
      <c r="DW9" s="212"/>
      <c r="DX9" s="212"/>
      <c r="DY9" s="212"/>
      <c r="DZ9" s="212"/>
      <c r="EA9" s="212"/>
      <c r="EB9" s="212"/>
      <c r="EC9" s="212"/>
      <c r="ED9" s="212"/>
      <c r="EE9" s="212"/>
      <c r="EF9" s="212"/>
      <c r="EG9" s="212"/>
      <c r="EH9" s="212"/>
      <c r="EI9" s="212"/>
      <c r="EJ9" s="212"/>
      <c r="EK9" s="212"/>
      <c r="EL9" s="212"/>
      <c r="EM9" s="212"/>
      <c r="EN9" s="212"/>
      <c r="EO9" s="212"/>
      <c r="EP9" s="212"/>
      <c r="EQ9" s="212"/>
      <c r="ER9" s="212"/>
      <c r="ES9" s="212"/>
      <c r="ET9" s="212"/>
      <c r="EU9" s="212"/>
      <c r="EV9" s="212"/>
      <c r="EW9" s="212"/>
      <c r="EX9" s="212"/>
      <c r="EY9" s="212"/>
      <c r="EZ9" s="212"/>
      <c r="FA9" s="212"/>
      <c r="FB9" s="213"/>
    </row>
    <row r="10" spans="2:158" ht="18" x14ac:dyDescent="0.25">
      <c r="B10" s="165" t="s">
        <v>80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7"/>
      <c r="AR10" s="168" t="s">
        <v>130</v>
      </c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7"/>
      <c r="CE10" s="168" t="s">
        <v>127</v>
      </c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7"/>
      <c r="DU10" s="214" t="s">
        <v>129</v>
      </c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166"/>
      <c r="EI10" s="166"/>
      <c r="EJ10" s="166"/>
      <c r="EK10" s="166"/>
      <c r="EL10" s="166"/>
      <c r="EM10" s="166"/>
      <c r="EN10" s="166"/>
      <c r="EO10" s="166"/>
      <c r="EP10" s="166"/>
      <c r="EQ10" s="166"/>
      <c r="ER10" s="166"/>
      <c r="ES10" s="166"/>
      <c r="ET10" s="166"/>
      <c r="EU10" s="166"/>
      <c r="EV10" s="166"/>
      <c r="EW10" s="166"/>
      <c r="EX10" s="166"/>
      <c r="EY10" s="166"/>
      <c r="EZ10" s="166"/>
      <c r="FA10" s="166"/>
      <c r="FB10" s="215"/>
    </row>
    <row r="11" spans="2:158" ht="15" x14ac:dyDescent="0.2">
      <c r="B11" s="169"/>
      <c r="C11" s="166"/>
      <c r="D11" s="166"/>
      <c r="E11" s="166"/>
      <c r="F11" s="166" t="s">
        <v>17</v>
      </c>
      <c r="G11" s="166"/>
      <c r="H11" s="166"/>
      <c r="I11" s="166"/>
      <c r="J11" s="166"/>
      <c r="K11" s="166" t="s">
        <v>81</v>
      </c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 t="s">
        <v>148</v>
      </c>
      <c r="AF11" s="166"/>
      <c r="AG11" s="166"/>
      <c r="AH11" s="166"/>
      <c r="AI11" s="166" t="s">
        <v>82</v>
      </c>
      <c r="AJ11" s="166"/>
      <c r="AK11" s="166"/>
      <c r="AL11" s="166"/>
      <c r="AM11" s="166"/>
      <c r="AN11" s="166"/>
      <c r="AO11" s="167"/>
      <c r="AR11" s="169"/>
      <c r="AS11" s="166"/>
      <c r="AT11" s="166"/>
      <c r="AU11" s="166"/>
      <c r="AV11" s="166" t="s">
        <v>17</v>
      </c>
      <c r="AW11" s="166"/>
      <c r="AX11" s="166"/>
      <c r="AY11" s="166"/>
      <c r="AZ11" s="166"/>
      <c r="BA11" s="166" t="s">
        <v>81</v>
      </c>
      <c r="BB11" s="166"/>
      <c r="BC11" s="166"/>
      <c r="BD11" s="166"/>
      <c r="BE11" s="166"/>
      <c r="BF11" s="166"/>
      <c r="BG11" s="166" t="s">
        <v>122</v>
      </c>
      <c r="BH11" s="170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 t="s">
        <v>148</v>
      </c>
      <c r="BV11" s="166"/>
      <c r="BW11" s="166"/>
      <c r="BX11" s="166"/>
      <c r="BY11" s="166"/>
      <c r="BZ11" s="166"/>
      <c r="CA11" s="166"/>
      <c r="CB11" s="166"/>
      <c r="CC11" s="167"/>
      <c r="CE11" s="169"/>
      <c r="CF11" s="166"/>
      <c r="CG11" s="166"/>
      <c r="CH11" s="166"/>
      <c r="CI11" s="166" t="s">
        <v>17</v>
      </c>
      <c r="CJ11" s="166"/>
      <c r="CK11" s="166"/>
      <c r="CL11" s="166"/>
      <c r="CM11" s="166"/>
      <c r="CN11" s="166" t="s">
        <v>81</v>
      </c>
      <c r="CO11" s="166"/>
      <c r="CP11" s="166"/>
      <c r="CQ11" s="166"/>
      <c r="CR11" s="166"/>
      <c r="CS11" s="166"/>
      <c r="CT11" s="166" t="s">
        <v>122</v>
      </c>
      <c r="CU11" s="170"/>
      <c r="CV11" s="170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 t="s">
        <v>148</v>
      </c>
      <c r="DI11" s="166"/>
      <c r="DJ11" s="166"/>
      <c r="DK11" s="166"/>
      <c r="DL11" s="166" t="s">
        <v>82</v>
      </c>
      <c r="DM11" s="166"/>
      <c r="DN11" s="166"/>
      <c r="DO11" s="166"/>
      <c r="DP11" s="166"/>
      <c r="DQ11" s="166"/>
      <c r="DR11" s="167"/>
      <c r="DU11" s="216"/>
      <c r="DV11" s="166"/>
      <c r="DW11" s="166"/>
      <c r="DX11" s="166"/>
      <c r="DY11" s="170"/>
      <c r="DZ11" s="170"/>
      <c r="EA11" s="170"/>
      <c r="EB11" s="170"/>
      <c r="EC11" s="170"/>
      <c r="ED11" s="170"/>
      <c r="EE11" s="170"/>
      <c r="EF11" s="166" t="s">
        <v>141</v>
      </c>
      <c r="EG11" s="166"/>
      <c r="EH11" s="170"/>
      <c r="EI11" s="166"/>
      <c r="EJ11" s="170"/>
      <c r="EK11" s="166"/>
      <c r="EL11" s="166"/>
      <c r="EM11" s="166"/>
      <c r="EN11" s="166"/>
      <c r="EO11" s="166"/>
      <c r="EP11" s="166"/>
      <c r="EQ11" s="166"/>
      <c r="ER11" s="166"/>
      <c r="ES11" s="166"/>
      <c r="ET11" s="166"/>
      <c r="EU11" s="166"/>
      <c r="EV11" s="166"/>
      <c r="EW11" s="166"/>
      <c r="EX11" s="166"/>
      <c r="EY11" s="170"/>
      <c r="EZ11" s="170"/>
      <c r="FA11" s="166"/>
      <c r="FB11" s="215"/>
    </row>
    <row r="12" spans="2:158" ht="15.75" x14ac:dyDescent="0.25">
      <c r="B12" s="169"/>
      <c r="C12" s="166"/>
      <c r="D12" s="166"/>
      <c r="E12" s="166"/>
      <c r="F12" s="171"/>
      <c r="G12" s="166"/>
      <c r="H12" s="166"/>
      <c r="I12" s="166"/>
      <c r="J12" s="166"/>
      <c r="K12" s="172" t="s">
        <v>146</v>
      </c>
      <c r="L12" s="166"/>
      <c r="M12" s="166"/>
      <c r="N12" s="166"/>
      <c r="O12" s="166"/>
      <c r="P12" s="166"/>
      <c r="Q12" s="166" t="s">
        <v>83</v>
      </c>
      <c r="R12" s="166"/>
      <c r="S12" s="166"/>
      <c r="T12" s="166"/>
      <c r="U12" s="166"/>
      <c r="V12" s="166"/>
      <c r="W12" s="166"/>
      <c r="X12" s="166" t="s">
        <v>84</v>
      </c>
      <c r="Y12" s="166"/>
      <c r="Z12" s="166"/>
      <c r="AA12" s="166"/>
      <c r="AB12" s="166"/>
      <c r="AC12" s="166"/>
      <c r="AD12" s="166"/>
      <c r="AE12" s="173" t="s">
        <v>147</v>
      </c>
      <c r="AG12" s="166"/>
      <c r="AH12" s="166"/>
      <c r="AI12" s="171"/>
      <c r="AJ12" s="174" t="s">
        <v>85</v>
      </c>
      <c r="AK12" s="171"/>
      <c r="AL12" s="174" t="s">
        <v>86</v>
      </c>
      <c r="AM12" s="171"/>
      <c r="AN12" s="174" t="s">
        <v>87</v>
      </c>
      <c r="AO12" s="167"/>
      <c r="AR12" s="169"/>
      <c r="AS12" s="166"/>
      <c r="AT12" s="166"/>
      <c r="AU12" s="166"/>
      <c r="AV12" s="171"/>
      <c r="AW12" s="166"/>
      <c r="AX12" s="166"/>
      <c r="AY12" s="166"/>
      <c r="AZ12" s="166"/>
      <c r="BA12" s="171"/>
      <c r="BB12" s="166"/>
      <c r="BC12" s="166"/>
      <c r="BD12" s="166"/>
      <c r="BE12" s="166"/>
      <c r="BF12" s="166"/>
      <c r="BG12" s="172" t="s">
        <v>146</v>
      </c>
      <c r="BH12" s="175" t="s">
        <v>121</v>
      </c>
      <c r="BI12" s="166"/>
      <c r="BJ12" s="166"/>
      <c r="BK12" s="166"/>
      <c r="BL12" s="166"/>
      <c r="BM12" s="166"/>
      <c r="BN12" s="166" t="s">
        <v>84</v>
      </c>
      <c r="BO12" s="166"/>
      <c r="BP12" s="166"/>
      <c r="BQ12" s="166"/>
      <c r="BR12" s="166"/>
      <c r="BS12" s="166"/>
      <c r="BT12" s="166"/>
      <c r="BU12" s="166" t="s">
        <v>147</v>
      </c>
      <c r="BV12" s="170"/>
      <c r="BW12" s="166"/>
      <c r="BX12" s="166"/>
      <c r="BY12" s="166"/>
      <c r="BZ12" s="174"/>
      <c r="CA12" s="166"/>
      <c r="CB12" s="174"/>
      <c r="CC12" s="167"/>
      <c r="CE12" s="169"/>
      <c r="CF12" s="166"/>
      <c r="CG12" s="166"/>
      <c r="CH12" s="166"/>
      <c r="CI12" s="172" t="s">
        <v>146</v>
      </c>
      <c r="CJ12" s="166"/>
      <c r="CK12" s="166"/>
      <c r="CL12" s="166"/>
      <c r="CM12" s="166"/>
      <c r="CN12" s="172" t="s">
        <v>146</v>
      </c>
      <c r="CO12" s="166"/>
      <c r="CP12" s="166"/>
      <c r="CQ12" s="166"/>
      <c r="CR12" s="166"/>
      <c r="CS12" s="166"/>
      <c r="CT12" s="171"/>
      <c r="CU12" s="175" t="s">
        <v>121</v>
      </c>
      <c r="CV12" s="166"/>
      <c r="CW12" s="166"/>
      <c r="CX12" s="166"/>
      <c r="CY12" s="166"/>
      <c r="CZ12" s="166"/>
      <c r="DA12" s="166" t="s">
        <v>84</v>
      </c>
      <c r="DB12" s="166"/>
      <c r="DC12" s="166"/>
      <c r="DD12" s="166"/>
      <c r="DE12" s="166"/>
      <c r="DF12" s="166"/>
      <c r="DG12" s="166"/>
      <c r="DH12" s="166" t="s">
        <v>147</v>
      </c>
      <c r="DI12" s="170"/>
      <c r="DJ12" s="166"/>
      <c r="DK12" s="166"/>
      <c r="DL12" s="171"/>
      <c r="DM12" s="176" t="s">
        <v>137</v>
      </c>
      <c r="DN12" s="171"/>
      <c r="DO12" s="176" t="s">
        <v>138</v>
      </c>
      <c r="DP12" s="171"/>
      <c r="DQ12" s="176" t="s">
        <v>139</v>
      </c>
      <c r="DR12" s="167"/>
      <c r="DU12" s="216"/>
      <c r="DV12" s="166"/>
      <c r="DW12" s="166"/>
      <c r="DX12" s="166"/>
      <c r="DY12" s="175" t="s">
        <v>143</v>
      </c>
      <c r="DZ12" s="170"/>
      <c r="EA12" s="170"/>
      <c r="EB12" s="170"/>
      <c r="EC12" s="170"/>
      <c r="ED12" s="170"/>
      <c r="EE12" s="170"/>
      <c r="EF12" s="172" t="s">
        <v>146</v>
      </c>
      <c r="EG12" s="166"/>
      <c r="EH12" s="170"/>
      <c r="EI12" s="166"/>
      <c r="EJ12" s="166"/>
      <c r="EK12" s="166"/>
      <c r="EL12" s="166"/>
      <c r="EM12" s="166"/>
      <c r="EN12" s="166"/>
      <c r="EO12" s="166"/>
      <c r="EP12" s="166"/>
      <c r="EQ12" s="166"/>
      <c r="ER12" s="166"/>
      <c r="ES12" s="166"/>
      <c r="ET12" s="166"/>
      <c r="EU12" s="166"/>
      <c r="EV12" s="170"/>
      <c r="EW12" s="170"/>
      <c r="EX12" s="170"/>
      <c r="EY12" s="170"/>
      <c r="EZ12" s="170"/>
      <c r="FA12" s="166"/>
      <c r="FB12" s="215"/>
    </row>
    <row r="13" spans="2:158" ht="15.75" x14ac:dyDescent="0.25">
      <c r="B13" s="177" t="s">
        <v>88</v>
      </c>
      <c r="C13" s="166"/>
      <c r="D13" s="166"/>
      <c r="E13" s="166"/>
      <c r="F13" s="166" t="s">
        <v>18</v>
      </c>
      <c r="G13" s="166"/>
      <c r="H13" s="166"/>
      <c r="I13" s="166"/>
      <c r="J13" s="166"/>
      <c r="K13" s="166" t="s">
        <v>89</v>
      </c>
      <c r="L13" s="166"/>
      <c r="M13" s="166"/>
      <c r="N13" s="166"/>
      <c r="O13" s="166"/>
      <c r="P13" s="166"/>
      <c r="Q13" s="166" t="s">
        <v>90</v>
      </c>
      <c r="R13" s="166"/>
      <c r="S13" s="166"/>
      <c r="T13" s="166"/>
      <c r="U13" s="166"/>
      <c r="V13" s="166"/>
      <c r="W13" s="166"/>
      <c r="X13" s="166" t="s">
        <v>91</v>
      </c>
      <c r="Y13" s="166"/>
      <c r="Z13" s="166"/>
      <c r="AA13" s="166"/>
      <c r="AB13" s="166"/>
      <c r="AC13" s="166"/>
      <c r="AD13" s="166"/>
      <c r="AE13" s="166" t="s">
        <v>117</v>
      </c>
      <c r="AF13" s="166"/>
      <c r="AG13" s="166"/>
      <c r="AH13" s="166"/>
      <c r="AI13" s="166"/>
      <c r="AJ13" s="166"/>
      <c r="AK13" s="166"/>
      <c r="AL13" s="166"/>
      <c r="AM13" s="166"/>
      <c r="AN13" s="166"/>
      <c r="AO13" s="167"/>
      <c r="AR13" s="177" t="s">
        <v>120</v>
      </c>
      <c r="AS13" s="166"/>
      <c r="AT13" s="166"/>
      <c r="AU13" s="166"/>
      <c r="AV13" s="166" t="s">
        <v>18</v>
      </c>
      <c r="AW13" s="166"/>
      <c r="AX13" s="166"/>
      <c r="AY13" s="166"/>
      <c r="AZ13" s="166"/>
      <c r="BA13" s="166" t="s">
        <v>89</v>
      </c>
      <c r="BB13" s="166"/>
      <c r="BC13" s="166"/>
      <c r="BD13" s="166"/>
      <c r="BE13" s="166"/>
      <c r="BF13" s="166"/>
      <c r="BG13" s="166" t="s">
        <v>83</v>
      </c>
      <c r="BH13" s="166"/>
      <c r="BI13" s="166"/>
      <c r="BJ13" s="166"/>
      <c r="BK13" s="166"/>
      <c r="BL13" s="166"/>
      <c r="BM13" s="166"/>
      <c r="BN13" s="166" t="s">
        <v>91</v>
      </c>
      <c r="BO13" s="166"/>
      <c r="BP13" s="166"/>
      <c r="BQ13" s="166"/>
      <c r="BR13" s="166"/>
      <c r="BS13" s="166"/>
      <c r="BT13" s="166"/>
      <c r="BU13" s="166" t="s">
        <v>117</v>
      </c>
      <c r="BV13" s="166"/>
      <c r="BW13" s="166"/>
      <c r="BX13" s="166"/>
      <c r="BY13" s="166"/>
      <c r="BZ13" s="166"/>
      <c r="CA13" s="166"/>
      <c r="CB13" s="166"/>
      <c r="CC13" s="167"/>
      <c r="CE13" s="177" t="s">
        <v>125</v>
      </c>
      <c r="CF13" s="166"/>
      <c r="CG13" s="166"/>
      <c r="CH13" s="166"/>
      <c r="CI13" s="166"/>
      <c r="CJ13" s="166"/>
      <c r="CK13" s="166"/>
      <c r="CL13" s="166"/>
      <c r="CM13" s="166"/>
      <c r="CN13" s="166" t="s">
        <v>89</v>
      </c>
      <c r="CO13" s="166"/>
      <c r="CP13" s="166"/>
      <c r="CQ13" s="166"/>
      <c r="CR13" s="166"/>
      <c r="CS13" s="166"/>
      <c r="CT13" s="166" t="s">
        <v>83</v>
      </c>
      <c r="CU13" s="166"/>
      <c r="CV13" s="166"/>
      <c r="CW13" s="166"/>
      <c r="CX13" s="166"/>
      <c r="CY13" s="166"/>
      <c r="CZ13" s="166"/>
      <c r="DA13" s="166" t="s">
        <v>91</v>
      </c>
      <c r="DB13" s="166"/>
      <c r="DC13" s="166"/>
      <c r="DD13" s="166"/>
      <c r="DE13" s="166"/>
      <c r="DF13" s="166"/>
      <c r="DG13" s="166"/>
      <c r="DH13" s="166" t="s">
        <v>117</v>
      </c>
      <c r="DI13" s="166"/>
      <c r="DJ13" s="166"/>
      <c r="DK13" s="166"/>
      <c r="DL13" s="166"/>
      <c r="DM13" s="166"/>
      <c r="DN13" s="166"/>
      <c r="DO13" s="166"/>
      <c r="DP13" s="166"/>
      <c r="DQ13" s="166"/>
      <c r="DR13" s="167"/>
      <c r="DU13" s="217" t="s">
        <v>124</v>
      </c>
      <c r="DV13" s="166"/>
      <c r="DW13" s="166"/>
      <c r="DX13" s="166"/>
      <c r="DY13" s="166" t="s">
        <v>17</v>
      </c>
      <c r="DZ13" s="170"/>
      <c r="EA13" s="170"/>
      <c r="EB13" s="170"/>
      <c r="EC13" s="170"/>
      <c r="ED13" s="170"/>
      <c r="EE13" s="170"/>
      <c r="EF13" s="166" t="s">
        <v>136</v>
      </c>
      <c r="EG13" s="166"/>
      <c r="EH13" s="170"/>
      <c r="EI13" s="170"/>
      <c r="EJ13" s="166"/>
      <c r="EK13" s="166"/>
      <c r="EL13" s="166"/>
      <c r="EM13" s="166"/>
      <c r="EN13" s="166"/>
      <c r="EO13" s="166" t="s">
        <v>103</v>
      </c>
      <c r="EP13" s="166"/>
      <c r="EQ13" s="166"/>
      <c r="ER13" s="166"/>
      <c r="ES13" s="166"/>
      <c r="ET13" s="166"/>
      <c r="EU13" s="166"/>
      <c r="EV13" s="166" t="s">
        <v>148</v>
      </c>
      <c r="EW13" s="166"/>
      <c r="EX13" s="170"/>
      <c r="EY13" s="170"/>
      <c r="EZ13" s="170"/>
      <c r="FA13" s="166"/>
      <c r="FB13" s="215"/>
    </row>
    <row r="14" spans="2:158" ht="15.75" x14ac:dyDescent="0.25">
      <c r="B14" s="169"/>
      <c r="C14" s="166"/>
      <c r="D14" s="166"/>
      <c r="E14" s="166"/>
      <c r="F14" s="172" t="s">
        <v>146</v>
      </c>
      <c r="G14" s="175" t="s">
        <v>92</v>
      </c>
      <c r="H14" s="166"/>
      <c r="I14" s="166"/>
      <c r="J14" s="166"/>
      <c r="K14" s="171"/>
      <c r="L14" s="166" t="s">
        <v>37</v>
      </c>
      <c r="M14" s="166"/>
      <c r="N14" s="166"/>
      <c r="O14" s="166"/>
      <c r="P14" s="166"/>
      <c r="Q14" s="172" t="s">
        <v>146</v>
      </c>
      <c r="R14" s="175" t="s">
        <v>93</v>
      </c>
      <c r="S14" s="175"/>
      <c r="T14" s="166"/>
      <c r="U14" s="166"/>
      <c r="V14" s="166"/>
      <c r="W14" s="166"/>
      <c r="X14" s="171"/>
      <c r="Y14" s="166" t="s">
        <v>94</v>
      </c>
      <c r="Z14" s="166"/>
      <c r="AA14" s="166"/>
      <c r="AB14" s="166"/>
      <c r="AC14" s="166"/>
      <c r="AD14" s="166"/>
      <c r="AE14" s="171"/>
      <c r="AF14" s="166" t="s">
        <v>118</v>
      </c>
      <c r="AG14" s="166"/>
      <c r="AH14" s="166"/>
      <c r="AI14" s="171"/>
      <c r="AJ14" s="174" t="s">
        <v>95</v>
      </c>
      <c r="AK14" s="171"/>
      <c r="AL14" s="174" t="s">
        <v>96</v>
      </c>
      <c r="AM14" s="171"/>
      <c r="AN14" s="174" t="s">
        <v>97</v>
      </c>
      <c r="AO14" s="167"/>
      <c r="AR14" s="169"/>
      <c r="AS14" s="166"/>
      <c r="AT14" s="166"/>
      <c r="AU14" s="166"/>
      <c r="AV14" s="172" t="s">
        <v>146</v>
      </c>
      <c r="AW14" s="175" t="s">
        <v>92</v>
      </c>
      <c r="AX14" s="166"/>
      <c r="AY14" s="166"/>
      <c r="AZ14" s="166"/>
      <c r="BA14" s="172" t="s">
        <v>146</v>
      </c>
      <c r="BB14" s="175" t="s">
        <v>37</v>
      </c>
      <c r="BC14" s="166"/>
      <c r="BD14" s="166"/>
      <c r="BE14" s="166"/>
      <c r="BF14" s="166"/>
      <c r="BG14" s="166" t="s">
        <v>90</v>
      </c>
      <c r="BH14" s="166"/>
      <c r="BI14" s="166"/>
      <c r="BJ14" s="166"/>
      <c r="BK14" s="166"/>
      <c r="BL14" s="166"/>
      <c r="BM14" s="166"/>
      <c r="BN14" s="171"/>
      <c r="BO14" s="175" t="s">
        <v>94</v>
      </c>
      <c r="BP14" s="166"/>
      <c r="BQ14" s="166"/>
      <c r="BR14" s="166"/>
      <c r="BS14" s="166"/>
      <c r="BT14" s="166"/>
      <c r="BU14" s="171"/>
      <c r="BV14" s="175" t="s">
        <v>118</v>
      </c>
      <c r="BW14" s="166"/>
      <c r="BX14" s="166"/>
      <c r="BY14" s="166"/>
      <c r="BZ14" s="174"/>
      <c r="CA14" s="166"/>
      <c r="CB14" s="174"/>
      <c r="CC14" s="167"/>
      <c r="CE14" s="169"/>
      <c r="CF14" s="166"/>
      <c r="CG14" s="166"/>
      <c r="CH14" s="166"/>
      <c r="CI14" s="166"/>
      <c r="CJ14" s="166"/>
      <c r="CK14" s="166"/>
      <c r="CL14" s="166"/>
      <c r="CM14" s="166"/>
      <c r="CN14" s="171"/>
      <c r="CO14" s="175" t="s">
        <v>37</v>
      </c>
      <c r="CP14" s="166"/>
      <c r="CQ14" s="166"/>
      <c r="CR14" s="166"/>
      <c r="CS14" s="166"/>
      <c r="CT14" s="166" t="s">
        <v>90</v>
      </c>
      <c r="CU14" s="166"/>
      <c r="CV14" s="166"/>
      <c r="CW14" s="166"/>
      <c r="CX14" s="166"/>
      <c r="CY14" s="166"/>
      <c r="CZ14" s="166"/>
      <c r="DA14" s="171"/>
      <c r="DB14" s="175" t="s">
        <v>94</v>
      </c>
      <c r="DC14" s="166"/>
      <c r="DD14" s="166"/>
      <c r="DE14" s="166"/>
      <c r="DF14" s="166"/>
      <c r="DG14" s="166"/>
      <c r="DH14" s="171"/>
      <c r="DI14" s="175" t="s">
        <v>118</v>
      </c>
      <c r="DJ14" s="166"/>
      <c r="DK14" s="166"/>
      <c r="DL14" s="172" t="s">
        <v>146</v>
      </c>
      <c r="DM14" s="176" t="s">
        <v>140</v>
      </c>
      <c r="DN14" s="171"/>
      <c r="DO14" s="176" t="s">
        <v>85</v>
      </c>
      <c r="DP14" s="171"/>
      <c r="DQ14" s="176" t="s">
        <v>86</v>
      </c>
      <c r="DR14" s="167"/>
      <c r="DU14" s="216"/>
      <c r="DV14" s="166"/>
      <c r="DW14" s="166"/>
      <c r="DX14" s="166"/>
      <c r="DY14" s="166" t="s">
        <v>144</v>
      </c>
      <c r="DZ14" s="170"/>
      <c r="EA14" s="170"/>
      <c r="EB14" s="170"/>
      <c r="EC14" s="170"/>
      <c r="ED14" s="170"/>
      <c r="EE14" s="170"/>
      <c r="EF14" s="171"/>
      <c r="EG14" s="175" t="s">
        <v>116</v>
      </c>
      <c r="EH14" s="178"/>
      <c r="EI14" s="178"/>
      <c r="EJ14" s="179"/>
      <c r="EK14" s="179"/>
      <c r="EL14" s="179"/>
      <c r="EM14" s="179"/>
      <c r="EN14" s="166"/>
      <c r="EO14" s="172" t="s">
        <v>146</v>
      </c>
      <c r="EP14" s="175" t="s">
        <v>151</v>
      </c>
      <c r="EQ14" s="166"/>
      <c r="ER14" s="166"/>
      <c r="ES14" s="166"/>
      <c r="ET14" s="166"/>
      <c r="EU14" s="166"/>
      <c r="EV14" s="166" t="s">
        <v>147</v>
      </c>
      <c r="EW14" s="170"/>
      <c r="EX14" s="166"/>
      <c r="EY14" s="170"/>
      <c r="EZ14" s="170"/>
      <c r="FA14" s="166"/>
      <c r="FB14" s="215"/>
    </row>
    <row r="15" spans="2:158" ht="15.75" x14ac:dyDescent="0.25">
      <c r="B15" s="169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G15" s="166"/>
      <c r="AH15" s="166"/>
      <c r="AI15" s="166"/>
      <c r="AJ15" s="166"/>
      <c r="AK15" s="166"/>
      <c r="AL15" s="166"/>
      <c r="AM15" s="166"/>
      <c r="AN15" s="166"/>
      <c r="AO15" s="167"/>
      <c r="AR15" s="169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71"/>
      <c r="BH15" s="175" t="s">
        <v>93</v>
      </c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70"/>
      <c r="BV15" s="170"/>
      <c r="BW15" s="166"/>
      <c r="BX15" s="166"/>
      <c r="BY15" s="166"/>
      <c r="BZ15" s="166"/>
      <c r="CA15" s="166"/>
      <c r="CB15" s="166"/>
      <c r="CC15" s="167"/>
      <c r="CE15" s="169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72" t="s">
        <v>146</v>
      </c>
      <c r="CU15" s="175" t="s">
        <v>93</v>
      </c>
      <c r="CV15" s="175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70"/>
      <c r="DI15" s="170"/>
      <c r="DJ15" s="166"/>
      <c r="DK15" s="166"/>
      <c r="DL15" s="166"/>
      <c r="DM15" s="166"/>
      <c r="DN15" s="166"/>
      <c r="DO15" s="166"/>
      <c r="DP15" s="166"/>
      <c r="DQ15" s="166"/>
      <c r="DR15" s="167"/>
      <c r="DU15" s="218"/>
      <c r="DV15" s="179"/>
      <c r="DW15" s="179"/>
      <c r="DX15" s="179"/>
      <c r="DY15" s="166" t="s">
        <v>145</v>
      </c>
      <c r="DZ15" s="170"/>
      <c r="EA15" s="170"/>
      <c r="EB15" s="170"/>
      <c r="EC15" s="170"/>
      <c r="ED15" s="178"/>
      <c r="EE15" s="178"/>
      <c r="EF15" s="178"/>
      <c r="EG15" s="179"/>
      <c r="EH15" s="178"/>
      <c r="EI15" s="178"/>
      <c r="EJ15" s="179"/>
      <c r="EK15" s="179"/>
      <c r="EL15" s="179"/>
      <c r="EM15" s="179"/>
      <c r="EN15" s="179"/>
      <c r="EO15" s="179"/>
      <c r="EP15" s="179"/>
      <c r="EQ15" s="179"/>
      <c r="ER15" s="179"/>
      <c r="ES15" s="179"/>
      <c r="ET15" s="179"/>
      <c r="EU15" s="166"/>
      <c r="EV15" s="166" t="s">
        <v>117</v>
      </c>
      <c r="EW15" s="166"/>
      <c r="EX15" s="166"/>
      <c r="EY15" s="170"/>
      <c r="EZ15" s="170"/>
      <c r="FA15" s="166"/>
      <c r="FB15" s="215"/>
    </row>
    <row r="16" spans="2:158" ht="15.75" x14ac:dyDescent="0.25">
      <c r="B16" s="169"/>
      <c r="C16" s="166"/>
      <c r="D16" s="166"/>
      <c r="E16" s="166" t="s">
        <v>153</v>
      </c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72" t="s">
        <v>146</v>
      </c>
      <c r="AJ16" s="176" t="s">
        <v>98</v>
      </c>
      <c r="AK16" s="171"/>
      <c r="AL16" s="174" t="s">
        <v>99</v>
      </c>
      <c r="AM16" s="166"/>
      <c r="AN16" s="166"/>
      <c r="AO16" s="167"/>
      <c r="AR16" s="169"/>
      <c r="AS16" s="166"/>
      <c r="AT16" s="166"/>
      <c r="AU16" s="166" t="s">
        <v>327</v>
      </c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74"/>
      <c r="CA16" s="166"/>
      <c r="CB16" s="174"/>
      <c r="CC16" s="167"/>
      <c r="CE16" s="169"/>
      <c r="CF16" s="166"/>
      <c r="CG16" s="166"/>
      <c r="CH16" s="166" t="s">
        <v>158</v>
      </c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71"/>
      <c r="DM16" s="176" t="s">
        <v>87</v>
      </c>
      <c r="DN16" s="171"/>
      <c r="DO16" s="176" t="s">
        <v>95</v>
      </c>
      <c r="DP16" s="166"/>
      <c r="DQ16" s="166"/>
      <c r="DR16" s="167"/>
      <c r="DU16" s="219"/>
      <c r="DV16" s="166"/>
      <c r="DW16" s="166"/>
      <c r="DX16" s="166"/>
      <c r="DY16" s="166"/>
      <c r="DZ16" s="170"/>
      <c r="EA16" s="170"/>
      <c r="EB16" s="170"/>
      <c r="EC16" s="170"/>
      <c r="ED16" s="170"/>
      <c r="EE16" s="170"/>
      <c r="EF16" s="166" t="s">
        <v>142</v>
      </c>
      <c r="EG16" s="166"/>
      <c r="EH16" s="170"/>
      <c r="EI16" s="170"/>
      <c r="EJ16" s="166"/>
      <c r="EK16" s="166"/>
      <c r="EL16" s="166"/>
      <c r="EM16" s="166"/>
      <c r="EN16" s="166"/>
      <c r="EO16" s="166"/>
      <c r="EP16" s="166"/>
      <c r="EQ16" s="166"/>
      <c r="ER16" s="166"/>
      <c r="ES16" s="166"/>
      <c r="ET16" s="166"/>
      <c r="EU16" s="166"/>
      <c r="EV16" s="172" t="s">
        <v>146</v>
      </c>
      <c r="EW16" s="175" t="s">
        <v>118</v>
      </c>
      <c r="EX16" s="175"/>
      <c r="EY16" s="170"/>
      <c r="EZ16" s="170"/>
      <c r="FA16" s="166"/>
      <c r="FB16" s="215"/>
    </row>
    <row r="17" spans="2:158" ht="15.75" x14ac:dyDescent="0.25">
      <c r="B17" s="180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2"/>
      <c r="AR17" s="180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2"/>
      <c r="CE17" s="180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DQ17" s="181"/>
      <c r="DR17" s="182"/>
      <c r="DU17" s="217" t="s">
        <v>126</v>
      </c>
      <c r="DV17" s="166"/>
      <c r="DW17" s="166"/>
      <c r="DX17" s="166"/>
      <c r="DY17" s="166" t="s">
        <v>149</v>
      </c>
      <c r="DZ17" s="170"/>
      <c r="EA17" s="170"/>
      <c r="EB17" s="170"/>
      <c r="EC17" s="170"/>
      <c r="ED17" s="170"/>
      <c r="EE17" s="170"/>
      <c r="EF17" s="171"/>
      <c r="EG17" s="166"/>
      <c r="EH17" s="170"/>
      <c r="EI17" s="170"/>
      <c r="EJ17" s="166"/>
      <c r="EK17" s="166"/>
      <c r="EL17" s="166"/>
      <c r="EM17" s="166"/>
      <c r="EN17" s="166"/>
      <c r="EO17" s="166"/>
      <c r="EP17" s="166"/>
      <c r="EQ17" s="166"/>
      <c r="ER17" s="166"/>
      <c r="ES17" s="166"/>
      <c r="ET17" s="166"/>
      <c r="EU17" s="166"/>
      <c r="EV17" s="170"/>
      <c r="EW17" s="170"/>
      <c r="EX17" s="166"/>
      <c r="EY17" s="170"/>
      <c r="EZ17" s="170"/>
      <c r="FA17" s="166"/>
      <c r="FB17" s="215"/>
    </row>
    <row r="18" spans="2:158" ht="18" x14ac:dyDescent="0.25">
      <c r="B18" s="183" t="s">
        <v>133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R18" s="183" t="s">
        <v>132</v>
      </c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E18" s="183" t="s">
        <v>128</v>
      </c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3"/>
      <c r="DG18" s="173"/>
      <c r="DH18" s="173"/>
      <c r="DI18" s="173"/>
      <c r="DJ18" s="173"/>
      <c r="DK18" s="173"/>
      <c r="DL18" s="173"/>
      <c r="DM18" s="173"/>
      <c r="DN18" s="173"/>
      <c r="DO18" s="173"/>
      <c r="DP18" s="173"/>
      <c r="DQ18" s="173"/>
      <c r="DR18" s="173"/>
      <c r="DU18" s="217"/>
      <c r="DV18" s="166"/>
      <c r="DW18" s="166"/>
      <c r="DX18" s="166"/>
      <c r="DY18" s="166"/>
      <c r="DZ18" s="170"/>
      <c r="EA18" s="170"/>
      <c r="EB18" s="170"/>
      <c r="EC18" s="170"/>
      <c r="ED18" s="170"/>
      <c r="EE18" s="170"/>
      <c r="EF18" s="166"/>
      <c r="EG18" s="166"/>
      <c r="EH18" s="170"/>
      <c r="EI18" s="170"/>
      <c r="EJ18" s="166"/>
      <c r="EK18" s="166"/>
      <c r="EL18" s="166"/>
      <c r="EM18" s="166"/>
      <c r="EN18" s="166"/>
      <c r="EO18" s="166"/>
      <c r="EP18" s="166"/>
      <c r="EQ18" s="166"/>
      <c r="ER18" s="166"/>
      <c r="ES18" s="166"/>
      <c r="ET18" s="166"/>
      <c r="EU18" s="166"/>
      <c r="EV18" s="170"/>
      <c r="EW18" s="170"/>
      <c r="EX18" s="166"/>
      <c r="EY18" s="170"/>
      <c r="EZ18" s="170"/>
      <c r="FA18" s="166"/>
      <c r="FB18" s="215"/>
    </row>
    <row r="19" spans="2:158" ht="15.75" x14ac:dyDescent="0.25">
      <c r="B19" s="173"/>
      <c r="C19" s="173"/>
      <c r="D19" s="173"/>
      <c r="E19" s="173"/>
      <c r="F19" s="173" t="s">
        <v>17</v>
      </c>
      <c r="G19" s="173"/>
      <c r="H19" s="173"/>
      <c r="I19" s="173"/>
      <c r="J19" s="173"/>
      <c r="K19" s="173" t="s">
        <v>100</v>
      </c>
      <c r="L19" s="173"/>
      <c r="M19" s="173"/>
      <c r="N19" s="173"/>
      <c r="O19" s="173"/>
      <c r="P19" s="173"/>
      <c r="Q19" s="173" t="s">
        <v>152</v>
      </c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66" t="s">
        <v>148</v>
      </c>
      <c r="AF19" s="166"/>
      <c r="AG19" s="173"/>
      <c r="AH19" s="173"/>
      <c r="AI19" s="173" t="s">
        <v>82</v>
      </c>
      <c r="AJ19" s="173"/>
      <c r="AK19" s="173"/>
      <c r="AL19" s="173"/>
      <c r="AM19" s="173"/>
      <c r="AN19" s="173"/>
      <c r="AO19" s="173"/>
      <c r="AR19" s="173"/>
      <c r="AS19" s="173"/>
      <c r="AT19" s="173"/>
      <c r="AU19" s="173"/>
      <c r="AV19" s="173" t="s">
        <v>17</v>
      </c>
      <c r="AW19" s="173"/>
      <c r="AX19" s="173"/>
      <c r="AY19" s="173"/>
      <c r="AZ19" s="173"/>
      <c r="BA19" s="173" t="s">
        <v>100</v>
      </c>
      <c r="BB19" s="173"/>
      <c r="BC19" s="173"/>
      <c r="BD19" s="173"/>
      <c r="BE19" s="173"/>
      <c r="BF19" s="173"/>
      <c r="BG19" s="173" t="s">
        <v>152</v>
      </c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66" t="s">
        <v>148</v>
      </c>
      <c r="BV19" s="166"/>
      <c r="BW19" s="173"/>
      <c r="BX19" s="173"/>
      <c r="BY19" s="173"/>
      <c r="BZ19" s="173"/>
      <c r="CA19" s="173"/>
      <c r="CB19" s="173"/>
      <c r="CC19" s="173"/>
      <c r="CE19" s="173"/>
      <c r="CF19" s="173"/>
      <c r="CG19" s="173"/>
      <c r="CH19" s="173"/>
      <c r="CI19" s="173" t="s">
        <v>17</v>
      </c>
      <c r="CJ19" s="173"/>
      <c r="CK19" s="173"/>
      <c r="CL19" s="173"/>
      <c r="CM19" s="173"/>
      <c r="CN19" s="173" t="s">
        <v>100</v>
      </c>
      <c r="CO19" s="173"/>
      <c r="CP19" s="173"/>
      <c r="CQ19" s="173"/>
      <c r="CR19" s="173"/>
      <c r="CS19" s="173"/>
      <c r="CT19" s="173" t="s">
        <v>134</v>
      </c>
      <c r="CU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66" t="s">
        <v>148</v>
      </c>
      <c r="DI19" s="166"/>
      <c r="DJ19" s="173"/>
      <c r="DK19" s="173"/>
      <c r="DL19" s="173" t="s">
        <v>82</v>
      </c>
      <c r="DM19" s="173"/>
      <c r="DN19" s="173"/>
      <c r="DO19" s="173"/>
      <c r="DP19" s="173"/>
      <c r="DQ19" s="173"/>
      <c r="DR19" s="173"/>
      <c r="DU19" s="217"/>
      <c r="DV19" s="166"/>
      <c r="DW19" s="166"/>
      <c r="DX19" s="166" t="s">
        <v>160</v>
      </c>
      <c r="DY19" s="166"/>
      <c r="DZ19" s="170"/>
      <c r="EA19" s="170"/>
      <c r="EB19" s="170"/>
      <c r="EC19" s="170"/>
      <c r="ED19" s="170"/>
      <c r="EE19" s="170"/>
      <c r="EF19" s="166"/>
      <c r="EG19" s="166"/>
      <c r="EH19" s="170"/>
      <c r="EI19" s="170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70"/>
      <c r="EW19" s="170"/>
      <c r="EX19" s="166"/>
      <c r="EY19" s="170"/>
      <c r="EZ19" s="170"/>
      <c r="FA19" s="166"/>
      <c r="FB19" s="215"/>
    </row>
    <row r="20" spans="2:158" ht="15.75" x14ac:dyDescent="0.25">
      <c r="B20" s="173"/>
      <c r="C20" s="173"/>
      <c r="D20" s="173"/>
      <c r="E20" s="173"/>
      <c r="F20" s="105"/>
      <c r="G20" s="173"/>
      <c r="H20" s="173"/>
      <c r="I20" s="173"/>
      <c r="J20" s="173"/>
      <c r="K20" s="105"/>
      <c r="L20" s="173"/>
      <c r="M20" s="173"/>
      <c r="N20" s="173"/>
      <c r="O20" s="173"/>
      <c r="P20" s="173"/>
      <c r="Q20" s="105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 t="s">
        <v>147</v>
      </c>
      <c r="AG20" s="166"/>
      <c r="AH20" s="173"/>
      <c r="AI20" s="105"/>
      <c r="AJ20" s="184" t="s">
        <v>85</v>
      </c>
      <c r="AK20" s="105"/>
      <c r="AL20" s="184" t="s">
        <v>86</v>
      </c>
      <c r="AM20" s="105"/>
      <c r="AN20" s="184" t="s">
        <v>87</v>
      </c>
      <c r="AO20" s="173"/>
      <c r="AR20" s="173"/>
      <c r="AS20" s="173"/>
      <c r="AT20" s="173"/>
      <c r="AU20" s="173"/>
      <c r="AV20" s="105"/>
      <c r="AW20" s="173"/>
      <c r="AX20" s="173"/>
      <c r="AY20" s="173"/>
      <c r="AZ20" s="173"/>
      <c r="BA20" s="105"/>
      <c r="BB20" s="173"/>
      <c r="BC20" s="173"/>
      <c r="BD20" s="173"/>
      <c r="BE20" s="173"/>
      <c r="BF20" s="173"/>
      <c r="BG20" s="105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 t="s">
        <v>147</v>
      </c>
      <c r="BW20" s="166"/>
      <c r="BX20" s="173"/>
      <c r="BY20" s="166"/>
      <c r="BZ20" s="174"/>
      <c r="CA20" s="166"/>
      <c r="CB20" s="174"/>
      <c r="CC20" s="166"/>
      <c r="CE20" s="173"/>
      <c r="CF20" s="173"/>
      <c r="CG20" s="173"/>
      <c r="CH20" s="173"/>
      <c r="CI20" s="105"/>
      <c r="CJ20" s="173"/>
      <c r="CK20" s="173"/>
      <c r="CL20" s="173"/>
      <c r="CM20" s="173"/>
      <c r="CN20" s="105"/>
      <c r="CO20" s="173"/>
      <c r="CP20" s="173"/>
      <c r="CQ20" s="173"/>
      <c r="CR20" s="173"/>
      <c r="CS20" s="173"/>
      <c r="CT20" s="105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 t="s">
        <v>147</v>
      </c>
      <c r="DJ20" s="166"/>
      <c r="DK20" s="173"/>
      <c r="DL20" s="105"/>
      <c r="DM20" s="184" t="s">
        <v>137</v>
      </c>
      <c r="DN20" s="105"/>
      <c r="DO20" s="184" t="s">
        <v>138</v>
      </c>
      <c r="DP20" s="105"/>
      <c r="DQ20" s="184" t="s">
        <v>139</v>
      </c>
      <c r="DR20" s="173"/>
      <c r="DU20" s="220"/>
      <c r="DV20" s="221"/>
      <c r="DW20" s="221"/>
      <c r="DX20" s="221"/>
      <c r="DY20" s="221"/>
      <c r="DZ20" s="222"/>
      <c r="EA20" s="222"/>
      <c r="EB20" s="222"/>
      <c r="EC20" s="222"/>
      <c r="ED20" s="222"/>
      <c r="EE20" s="222"/>
      <c r="EF20" s="221"/>
      <c r="EG20" s="221"/>
      <c r="EH20" s="222"/>
      <c r="EI20" s="222"/>
      <c r="EJ20" s="221"/>
      <c r="EK20" s="221"/>
      <c r="EL20" s="221"/>
      <c r="EM20" s="221"/>
      <c r="EN20" s="221"/>
      <c r="EO20" s="221"/>
      <c r="EP20" s="221"/>
      <c r="EQ20" s="221"/>
      <c r="ER20" s="221"/>
      <c r="ES20" s="221"/>
      <c r="ET20" s="221"/>
      <c r="EU20" s="221"/>
      <c r="EV20" s="222"/>
      <c r="EW20" s="222"/>
      <c r="EX20" s="221"/>
      <c r="EY20" s="222"/>
      <c r="EZ20" s="222"/>
      <c r="FA20" s="221"/>
      <c r="FB20" s="223"/>
    </row>
    <row r="21" spans="2:158" ht="18" x14ac:dyDescent="0.25">
      <c r="B21" s="185" t="s">
        <v>101</v>
      </c>
      <c r="C21" s="185"/>
      <c r="D21" s="173"/>
      <c r="E21" s="173"/>
      <c r="F21" s="173" t="s">
        <v>18</v>
      </c>
      <c r="G21" s="173"/>
      <c r="H21" s="173"/>
      <c r="I21" s="173"/>
      <c r="J21" s="173"/>
      <c r="K21" s="173" t="s">
        <v>102</v>
      </c>
      <c r="L21" s="173"/>
      <c r="M21" s="173"/>
      <c r="N21" s="173"/>
      <c r="O21" s="173"/>
      <c r="P21" s="173"/>
      <c r="Q21" s="173" t="s">
        <v>135</v>
      </c>
      <c r="R21" s="173"/>
      <c r="S21" s="173"/>
      <c r="T21" s="173"/>
      <c r="U21" s="173"/>
      <c r="V21" s="173"/>
      <c r="W21" s="173"/>
      <c r="X21" s="173" t="s">
        <v>103</v>
      </c>
      <c r="Y21" s="173"/>
      <c r="Z21" s="173"/>
      <c r="AA21" s="173"/>
      <c r="AB21" s="173"/>
      <c r="AC21" s="173"/>
      <c r="AD21" s="173"/>
      <c r="AE21" s="166" t="s">
        <v>117</v>
      </c>
      <c r="AF21" s="166"/>
      <c r="AG21" s="166"/>
      <c r="AH21" s="173"/>
      <c r="AI21" s="173"/>
      <c r="AJ21" s="173"/>
      <c r="AK21" s="173"/>
      <c r="AL21" s="173"/>
      <c r="AM21" s="173"/>
      <c r="AN21" s="173"/>
      <c r="AO21" s="173"/>
      <c r="AR21" s="185" t="s">
        <v>119</v>
      </c>
      <c r="AS21" s="173"/>
      <c r="AT21" s="173"/>
      <c r="AU21" s="173"/>
      <c r="AV21" s="173" t="s">
        <v>18</v>
      </c>
      <c r="AW21" s="173"/>
      <c r="AX21" s="173"/>
      <c r="AY21" s="173"/>
      <c r="AZ21" s="173"/>
      <c r="BA21" s="173" t="s">
        <v>102</v>
      </c>
      <c r="BB21" s="173"/>
      <c r="BC21" s="173"/>
      <c r="BD21" s="173"/>
      <c r="BE21" s="173"/>
      <c r="BF21" s="173"/>
      <c r="BG21" s="173" t="s">
        <v>135</v>
      </c>
      <c r="BH21" s="173"/>
      <c r="BI21" s="173"/>
      <c r="BJ21" s="173"/>
      <c r="BK21" s="173"/>
      <c r="BL21" s="173"/>
      <c r="BM21" s="173"/>
      <c r="BN21" s="173" t="s">
        <v>103</v>
      </c>
      <c r="BO21" s="173"/>
      <c r="BP21" s="173"/>
      <c r="BQ21" s="173"/>
      <c r="BR21" s="173"/>
      <c r="BS21" s="173"/>
      <c r="BT21" s="173"/>
      <c r="BU21" s="166" t="s">
        <v>117</v>
      </c>
      <c r="BV21" s="166"/>
      <c r="BW21" s="166"/>
      <c r="BX21" s="173"/>
      <c r="BY21" s="166"/>
      <c r="BZ21" s="166"/>
      <c r="CA21" s="166"/>
      <c r="CB21" s="166"/>
      <c r="CC21" s="166"/>
      <c r="CE21" s="185" t="s">
        <v>123</v>
      </c>
      <c r="CF21" s="173"/>
      <c r="CG21" s="173"/>
      <c r="CH21" s="173"/>
      <c r="CI21" s="173"/>
      <c r="CJ21" s="173"/>
      <c r="CK21" s="173"/>
      <c r="CL21" s="173"/>
      <c r="CM21" s="173"/>
      <c r="CN21" s="173" t="s">
        <v>102</v>
      </c>
      <c r="CO21" s="173"/>
      <c r="CP21" s="173"/>
      <c r="CQ21" s="173"/>
      <c r="CR21" s="173"/>
      <c r="CS21" s="173"/>
      <c r="CT21" s="173" t="s">
        <v>136</v>
      </c>
      <c r="CV21" s="173"/>
      <c r="CW21" s="173"/>
      <c r="CX21" s="173"/>
      <c r="CY21" s="173"/>
      <c r="CZ21" s="173"/>
      <c r="DA21" s="173" t="s">
        <v>103</v>
      </c>
      <c r="DB21" s="173"/>
      <c r="DC21" s="173"/>
      <c r="DD21" s="173"/>
      <c r="DE21" s="173"/>
      <c r="DF21" s="173"/>
      <c r="DG21" s="173"/>
      <c r="DH21" s="166" t="s">
        <v>117</v>
      </c>
      <c r="DI21" s="166"/>
      <c r="DJ21" s="166"/>
      <c r="DK21" s="173"/>
      <c r="DL21" s="173"/>
      <c r="DM21" s="173"/>
      <c r="DN21" s="173"/>
      <c r="DO21" s="173"/>
      <c r="DP21" s="173"/>
      <c r="DQ21" s="173"/>
      <c r="DR21" s="173"/>
      <c r="DU21" s="183" t="s">
        <v>129</v>
      </c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3"/>
      <c r="EP21" s="173"/>
      <c r="EQ21" s="173"/>
      <c r="ER21" s="173"/>
      <c r="ES21" s="173"/>
      <c r="ET21" s="173"/>
      <c r="EU21" s="173"/>
      <c r="EV21" s="173"/>
      <c r="EW21" s="173"/>
      <c r="EX21" s="173"/>
      <c r="EY21" s="173"/>
      <c r="EZ21" s="173"/>
      <c r="FA21" s="173"/>
      <c r="FB21" s="173"/>
    </row>
    <row r="22" spans="2:158" ht="15.75" x14ac:dyDescent="0.25">
      <c r="B22" s="173"/>
      <c r="C22" s="173"/>
      <c r="D22" s="173"/>
      <c r="E22" s="173"/>
      <c r="F22" s="105"/>
      <c r="G22" s="185" t="s">
        <v>92</v>
      </c>
      <c r="H22" s="173"/>
      <c r="I22" s="173"/>
      <c r="J22" s="173"/>
      <c r="K22" s="105"/>
      <c r="L22" s="185" t="s">
        <v>37</v>
      </c>
      <c r="M22" s="173"/>
      <c r="N22" s="173"/>
      <c r="O22" s="173"/>
      <c r="P22" s="173"/>
      <c r="Q22" s="105"/>
      <c r="R22" s="185" t="s">
        <v>104</v>
      </c>
      <c r="S22" s="173"/>
      <c r="T22" s="173"/>
      <c r="U22" s="173"/>
      <c r="V22" s="173"/>
      <c r="W22" s="173"/>
      <c r="X22" s="105"/>
      <c r="Y22" s="185" t="s">
        <v>105</v>
      </c>
      <c r="Z22" s="173"/>
      <c r="AA22" s="173"/>
      <c r="AB22" s="173"/>
      <c r="AC22" s="173"/>
      <c r="AD22" s="173"/>
      <c r="AE22" s="105"/>
      <c r="AF22" s="175" t="s">
        <v>118</v>
      </c>
      <c r="AG22" s="166"/>
      <c r="AH22" s="173"/>
      <c r="AI22" s="105"/>
      <c r="AJ22" s="184" t="s">
        <v>95</v>
      </c>
      <c r="AK22" s="105"/>
      <c r="AL22" s="184" t="s">
        <v>96</v>
      </c>
      <c r="AM22" s="105"/>
      <c r="AN22" s="184" t="s">
        <v>97</v>
      </c>
      <c r="AO22" s="173"/>
      <c r="AR22" s="173"/>
      <c r="AS22" s="173"/>
      <c r="AT22" s="173"/>
      <c r="AU22" s="173"/>
      <c r="AV22" s="105"/>
      <c r="AW22" s="185" t="s">
        <v>92</v>
      </c>
      <c r="AX22" s="173"/>
      <c r="AY22" s="173"/>
      <c r="AZ22" s="173"/>
      <c r="BA22" s="105"/>
      <c r="BB22" s="185" t="s">
        <v>37</v>
      </c>
      <c r="BC22" s="173"/>
      <c r="BD22" s="173"/>
      <c r="BE22" s="173"/>
      <c r="BF22" s="173"/>
      <c r="BG22" s="105"/>
      <c r="BH22" s="185" t="s">
        <v>104</v>
      </c>
      <c r="BI22" s="173"/>
      <c r="BJ22" s="173"/>
      <c r="BK22" s="173"/>
      <c r="BL22" s="173"/>
      <c r="BM22" s="173"/>
      <c r="BN22" s="105"/>
      <c r="BO22" s="185" t="s">
        <v>151</v>
      </c>
      <c r="BP22" s="173"/>
      <c r="BQ22" s="173"/>
      <c r="BR22" s="173"/>
      <c r="BS22" s="173"/>
      <c r="BT22" s="173"/>
      <c r="BU22" s="105"/>
      <c r="BV22" s="175" t="s">
        <v>118</v>
      </c>
      <c r="BW22" s="166"/>
      <c r="BX22" s="173"/>
      <c r="BY22" s="166"/>
      <c r="BZ22" s="174"/>
      <c r="CA22" s="166"/>
      <c r="CB22" s="174"/>
      <c r="CC22" s="166"/>
      <c r="CE22" s="173"/>
      <c r="CF22" s="173"/>
      <c r="CG22" s="173"/>
      <c r="CH22" s="173"/>
      <c r="CI22" s="166"/>
      <c r="CJ22" s="173"/>
      <c r="CK22" s="173"/>
      <c r="CL22" s="173"/>
      <c r="CM22" s="173"/>
      <c r="CN22" s="105"/>
      <c r="CO22" s="185" t="s">
        <v>37</v>
      </c>
      <c r="CP22" s="173"/>
      <c r="CQ22" s="173"/>
      <c r="CR22" s="173"/>
      <c r="CS22" s="173"/>
      <c r="CT22" s="105"/>
      <c r="CU22" s="185" t="s">
        <v>116</v>
      </c>
      <c r="CV22" s="173"/>
      <c r="CW22" s="173"/>
      <c r="CX22" s="173"/>
      <c r="CY22" s="173"/>
      <c r="CZ22" s="173"/>
      <c r="DA22" s="105"/>
      <c r="DB22" s="185" t="s">
        <v>105</v>
      </c>
      <c r="DC22" s="173"/>
      <c r="DD22" s="173"/>
      <c r="DE22" s="173"/>
      <c r="DF22" s="173"/>
      <c r="DG22" s="173"/>
      <c r="DH22" s="105"/>
      <c r="DI22" s="175" t="s">
        <v>118</v>
      </c>
      <c r="DJ22" s="166"/>
      <c r="DK22" s="173"/>
      <c r="DL22" s="105"/>
      <c r="DM22" s="184" t="s">
        <v>140</v>
      </c>
      <c r="DN22" s="105"/>
      <c r="DO22" s="184" t="s">
        <v>85</v>
      </c>
      <c r="DP22" s="105"/>
      <c r="DQ22" s="184" t="s">
        <v>86</v>
      </c>
      <c r="DR22" s="173"/>
      <c r="DU22" s="173"/>
      <c r="DV22" s="173"/>
      <c r="DW22" s="173"/>
      <c r="DX22" s="173"/>
      <c r="EF22" s="173" t="s">
        <v>141</v>
      </c>
      <c r="EG22" s="173"/>
      <c r="EI22" s="173"/>
      <c r="EK22" s="173"/>
      <c r="EL22" s="173"/>
      <c r="EM22" s="173"/>
      <c r="EN22" s="173"/>
      <c r="EO22" s="173"/>
      <c r="EP22" s="173"/>
      <c r="EQ22" s="173"/>
      <c r="ER22" s="173"/>
      <c r="ES22" s="173"/>
      <c r="ET22" s="173"/>
      <c r="EU22" s="173"/>
      <c r="EV22" s="173"/>
      <c r="EW22" s="173"/>
      <c r="EX22" s="173"/>
      <c r="FA22" s="173"/>
      <c r="FB22" s="173"/>
    </row>
    <row r="23" spans="2:158" ht="15.75" x14ac:dyDescent="0.25"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 t="s">
        <v>136</v>
      </c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G23" s="173"/>
      <c r="AH23" s="173"/>
      <c r="AI23" s="173"/>
      <c r="AJ23" s="173"/>
      <c r="AK23" s="173"/>
      <c r="AL23" s="173"/>
      <c r="AM23" s="173"/>
      <c r="AN23" s="173"/>
      <c r="AO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 t="s">
        <v>136</v>
      </c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W23" s="173"/>
      <c r="BX23" s="173"/>
      <c r="BY23" s="166"/>
      <c r="BZ23" s="166"/>
      <c r="CA23" s="166"/>
      <c r="CB23" s="166"/>
      <c r="CC23" s="166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J23" s="173"/>
      <c r="DK23" s="173"/>
      <c r="DL23" s="173"/>
      <c r="DM23" s="173"/>
      <c r="DN23" s="173"/>
      <c r="DO23" s="173"/>
      <c r="DP23" s="173"/>
      <c r="DQ23" s="173"/>
      <c r="DR23" s="173"/>
      <c r="DU23" s="173"/>
      <c r="DV23" s="173"/>
      <c r="DW23" s="173"/>
      <c r="DX23" s="173"/>
      <c r="DY23" s="175" t="s">
        <v>143</v>
      </c>
      <c r="EF23" s="105"/>
      <c r="EG23" s="173"/>
      <c r="EI23" s="173"/>
      <c r="EJ23" s="173"/>
      <c r="EK23" s="173"/>
      <c r="EL23" s="173"/>
      <c r="EM23" s="173"/>
      <c r="EN23" s="173"/>
      <c r="EO23" s="173"/>
      <c r="EP23" s="173"/>
      <c r="EQ23" s="173"/>
      <c r="ER23" s="173"/>
      <c r="ES23" s="173"/>
      <c r="ET23" s="173"/>
      <c r="EU23" s="173"/>
      <c r="FA23" s="173"/>
      <c r="FB23" s="173"/>
    </row>
    <row r="24" spans="2:158" ht="15.75" x14ac:dyDescent="0.25"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05"/>
      <c r="R24" s="185" t="s">
        <v>116</v>
      </c>
      <c r="S24" s="173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73"/>
      <c r="AE24" s="173"/>
      <c r="AF24" s="173"/>
      <c r="AG24" s="173"/>
      <c r="AH24" s="173"/>
      <c r="AI24" s="105"/>
      <c r="AJ24" s="184" t="s">
        <v>98</v>
      </c>
      <c r="AK24" s="105"/>
      <c r="AL24" s="184" t="s">
        <v>99</v>
      </c>
      <c r="AM24" s="173"/>
      <c r="AN24" s="173"/>
      <c r="AO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05"/>
      <c r="BH24" s="185" t="s">
        <v>116</v>
      </c>
      <c r="BI24" s="173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73"/>
      <c r="BV24" s="166"/>
      <c r="BW24" s="173"/>
      <c r="BX24" s="173"/>
      <c r="BY24" s="166"/>
      <c r="BZ24" s="174"/>
      <c r="CA24" s="166"/>
      <c r="CB24" s="174"/>
      <c r="CC24" s="166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  <c r="CU24" s="173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73"/>
      <c r="DG24" s="173"/>
      <c r="DH24" s="173"/>
      <c r="DI24" s="173"/>
      <c r="DJ24" s="173"/>
      <c r="DK24" s="173"/>
      <c r="DL24" s="105"/>
      <c r="DM24" s="184" t="s">
        <v>87</v>
      </c>
      <c r="DN24" s="105"/>
      <c r="DO24" s="184" t="s">
        <v>95</v>
      </c>
      <c r="DP24" s="173"/>
      <c r="DQ24" s="173"/>
      <c r="DR24" s="173"/>
      <c r="DU24" s="185" t="s">
        <v>124</v>
      </c>
      <c r="DV24" s="173"/>
      <c r="DW24" s="173"/>
      <c r="DX24" s="173"/>
      <c r="DY24" s="173" t="s">
        <v>17</v>
      </c>
      <c r="EF24" s="173" t="s">
        <v>136</v>
      </c>
      <c r="EG24" s="173"/>
      <c r="EJ24" s="173"/>
      <c r="EK24" s="173"/>
      <c r="EL24" s="173"/>
      <c r="EM24" s="173"/>
      <c r="EN24" s="173"/>
      <c r="EO24" s="173" t="s">
        <v>103</v>
      </c>
      <c r="EP24" s="173"/>
      <c r="EQ24" s="173"/>
      <c r="ER24" s="173"/>
      <c r="ES24" s="173"/>
      <c r="ET24" s="173"/>
      <c r="EU24" s="173"/>
      <c r="EV24" s="166" t="s">
        <v>148</v>
      </c>
      <c r="EW24" s="166"/>
      <c r="FA24" s="173"/>
      <c r="FB24" s="173"/>
    </row>
    <row r="25" spans="2:158" ht="15.75" x14ac:dyDescent="0.25"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0"/>
      <c r="BW25" s="170"/>
      <c r="BX25" s="170"/>
      <c r="BY25" s="170"/>
      <c r="BZ25" s="170"/>
      <c r="CA25" s="170"/>
      <c r="CB25" s="170"/>
      <c r="CC25" s="170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  <c r="DE25" s="178"/>
      <c r="DF25" s="178"/>
      <c r="DG25" s="178"/>
      <c r="DH25" s="178"/>
      <c r="DI25" s="178"/>
      <c r="DJ25" s="178"/>
      <c r="DK25" s="178"/>
      <c r="DL25" s="178"/>
      <c r="DM25" s="178"/>
      <c r="DN25" s="178"/>
      <c r="DO25" s="178"/>
      <c r="DP25" s="178"/>
      <c r="DQ25" s="178"/>
      <c r="DR25" s="178"/>
      <c r="DU25" s="173"/>
      <c r="DV25" s="173"/>
      <c r="DW25" s="173"/>
      <c r="DX25" s="173"/>
      <c r="DY25" s="173" t="s">
        <v>144</v>
      </c>
      <c r="EF25" s="105"/>
      <c r="EG25" s="185" t="s">
        <v>116</v>
      </c>
      <c r="EH25" s="106"/>
      <c r="EI25" s="106"/>
      <c r="EJ25" s="157"/>
      <c r="EK25" s="157"/>
      <c r="EL25" s="157"/>
      <c r="EM25" s="157"/>
      <c r="EN25" s="173"/>
      <c r="EO25" s="105"/>
      <c r="EP25" s="185" t="s">
        <v>151</v>
      </c>
      <c r="EQ25" s="173"/>
      <c r="ER25" s="173"/>
      <c r="ES25" s="173"/>
      <c r="ET25" s="173"/>
      <c r="EU25" s="173"/>
      <c r="EV25" s="173" t="s">
        <v>147</v>
      </c>
      <c r="EX25" s="166"/>
      <c r="FA25" s="173"/>
      <c r="FB25" s="173"/>
    </row>
    <row r="26" spans="2:158" ht="18" x14ac:dyDescent="0.25">
      <c r="B26" s="183" t="s">
        <v>131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S26" s="173"/>
      <c r="AT26" s="173" t="s">
        <v>149</v>
      </c>
      <c r="AU26" s="173"/>
      <c r="AX26" s="173"/>
      <c r="BD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T26" s="166"/>
      <c r="BU26" s="166" t="s">
        <v>148</v>
      </c>
      <c r="BV26" s="166"/>
      <c r="BX26" s="173"/>
      <c r="BY26" s="166"/>
      <c r="BZ26" s="166"/>
      <c r="CA26" s="166"/>
      <c r="CB26" s="166"/>
      <c r="CC26" s="166"/>
      <c r="CE26" s="183" t="s">
        <v>127</v>
      </c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3"/>
      <c r="DF26" s="173"/>
      <c r="DG26" s="173"/>
      <c r="DH26" s="173"/>
      <c r="DI26" s="173"/>
      <c r="DJ26" s="173"/>
      <c r="DK26" s="173"/>
      <c r="DL26" s="173"/>
      <c r="DM26" s="173"/>
      <c r="DN26" s="173"/>
      <c r="DO26" s="173"/>
      <c r="DP26" s="173"/>
      <c r="DQ26" s="173"/>
      <c r="DR26" s="173"/>
      <c r="DU26" s="178"/>
      <c r="DV26" s="179"/>
      <c r="DW26" s="179"/>
      <c r="DX26" s="179"/>
      <c r="DY26" s="173" t="s">
        <v>145</v>
      </c>
      <c r="ED26" s="178"/>
      <c r="EE26" s="178"/>
      <c r="EF26" s="178"/>
      <c r="EG26" s="179"/>
      <c r="EH26" s="178"/>
      <c r="EI26" s="178"/>
      <c r="EJ26" s="179"/>
      <c r="EK26" s="179"/>
      <c r="EL26" s="179"/>
      <c r="EM26" s="179"/>
      <c r="EN26" s="179"/>
      <c r="EO26" s="179"/>
      <c r="EP26" s="179"/>
      <c r="EQ26" s="179"/>
      <c r="ER26" s="179"/>
      <c r="ES26" s="179"/>
      <c r="ET26" s="179"/>
      <c r="EU26" s="166"/>
      <c r="EV26" s="166" t="s">
        <v>117</v>
      </c>
      <c r="EW26" s="166"/>
      <c r="EX26" s="166"/>
      <c r="EY26" s="170"/>
      <c r="EZ26" s="170"/>
      <c r="FA26" s="166"/>
      <c r="FB26" s="173"/>
    </row>
    <row r="27" spans="2:158" ht="15.75" x14ac:dyDescent="0.25">
      <c r="B27" s="173"/>
      <c r="C27" s="173"/>
      <c r="D27" s="173"/>
      <c r="E27" s="173"/>
      <c r="F27" s="173" t="s">
        <v>17</v>
      </c>
      <c r="G27" s="173"/>
      <c r="H27" s="173"/>
      <c r="I27" s="173"/>
      <c r="J27" s="173"/>
      <c r="K27" s="173" t="s">
        <v>81</v>
      </c>
      <c r="L27" s="173"/>
      <c r="M27" s="173"/>
      <c r="N27" s="173"/>
      <c r="O27" s="173"/>
      <c r="P27" s="173"/>
      <c r="Q27" s="173" t="s">
        <v>122</v>
      </c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66" t="s">
        <v>148</v>
      </c>
      <c r="AF27" s="166"/>
      <c r="AG27" s="173"/>
      <c r="AH27" s="173"/>
      <c r="AI27" s="173" t="s">
        <v>82</v>
      </c>
      <c r="AJ27" s="173"/>
      <c r="AK27" s="173"/>
      <c r="AL27" s="173"/>
      <c r="AM27" s="173"/>
      <c r="AN27" s="173"/>
      <c r="AO27" s="173"/>
      <c r="AS27" s="173"/>
      <c r="AT27" s="173"/>
      <c r="AU27" s="173"/>
      <c r="AV27" s="173" t="s">
        <v>17</v>
      </c>
      <c r="AW27" s="173"/>
      <c r="AX27" s="173"/>
      <c r="BD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T27" s="166"/>
      <c r="BU27" s="173" t="s">
        <v>147</v>
      </c>
      <c r="BV27" s="166"/>
      <c r="BX27" s="173"/>
      <c r="BY27" s="166"/>
      <c r="BZ27" s="166"/>
      <c r="CA27" s="166"/>
      <c r="CB27" s="166"/>
      <c r="CC27" s="166"/>
      <c r="CE27" s="173"/>
      <c r="CF27" s="173"/>
      <c r="CG27" s="173"/>
      <c r="CH27" s="173"/>
      <c r="CI27" s="173" t="s">
        <v>17</v>
      </c>
      <c r="CJ27" s="173"/>
      <c r="CK27" s="173"/>
      <c r="CL27" s="173"/>
      <c r="CM27" s="173"/>
      <c r="CN27" s="173" t="s">
        <v>81</v>
      </c>
      <c r="CO27" s="173"/>
      <c r="CP27" s="173"/>
      <c r="CQ27" s="173"/>
      <c r="CR27" s="173"/>
      <c r="CS27" s="173"/>
      <c r="CT27" s="173" t="s">
        <v>122</v>
      </c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66" t="s">
        <v>148</v>
      </c>
      <c r="DI27" s="166"/>
      <c r="DJ27" s="173"/>
      <c r="DK27" s="173"/>
      <c r="DL27" s="173" t="s">
        <v>82</v>
      </c>
      <c r="DM27" s="173"/>
      <c r="DN27" s="173"/>
      <c r="DO27" s="173"/>
      <c r="DP27" s="173"/>
      <c r="DQ27" s="173"/>
      <c r="DR27" s="173"/>
      <c r="DV27" s="173"/>
      <c r="DW27" s="173"/>
      <c r="DX27" s="173"/>
      <c r="DY27" s="173"/>
      <c r="EF27" s="173" t="s">
        <v>142</v>
      </c>
      <c r="EG27" s="173"/>
      <c r="EJ27" s="173"/>
      <c r="EK27" s="173"/>
      <c r="EL27" s="173"/>
      <c r="EM27" s="173"/>
      <c r="EN27" s="173"/>
      <c r="EO27" s="173"/>
      <c r="EP27" s="173"/>
      <c r="EQ27" s="173"/>
      <c r="ER27" s="173"/>
      <c r="ES27" s="173"/>
      <c r="ET27" s="173"/>
      <c r="EU27" s="173"/>
      <c r="EV27" s="105"/>
      <c r="EW27" s="175" t="s">
        <v>118</v>
      </c>
      <c r="EX27" s="175"/>
      <c r="FA27" s="173"/>
      <c r="FB27" s="173"/>
    </row>
    <row r="28" spans="2:158" ht="15.75" x14ac:dyDescent="0.25">
      <c r="B28" s="173"/>
      <c r="C28" s="173"/>
      <c r="D28" s="173"/>
      <c r="E28" s="173"/>
      <c r="F28" s="105"/>
      <c r="G28" s="173"/>
      <c r="H28" s="173"/>
      <c r="I28" s="173"/>
      <c r="J28" s="173"/>
      <c r="K28" s="105"/>
      <c r="L28" s="173"/>
      <c r="M28" s="173"/>
      <c r="N28" s="173"/>
      <c r="O28" s="173"/>
      <c r="P28" s="173"/>
      <c r="Q28" s="105"/>
      <c r="R28" s="185" t="s">
        <v>121</v>
      </c>
      <c r="S28" s="173"/>
      <c r="T28" s="173"/>
      <c r="U28" s="173"/>
      <c r="V28" s="173"/>
      <c r="W28" s="173"/>
      <c r="X28" s="173" t="s">
        <v>84</v>
      </c>
      <c r="Y28" s="173"/>
      <c r="Z28" s="173"/>
      <c r="AA28" s="173"/>
      <c r="AB28" s="173"/>
      <c r="AC28" s="173"/>
      <c r="AD28" s="173"/>
      <c r="AE28" s="173" t="s">
        <v>147</v>
      </c>
      <c r="AG28" s="166"/>
      <c r="AH28" s="173"/>
      <c r="AI28" s="105"/>
      <c r="AJ28" s="184" t="s">
        <v>85</v>
      </c>
      <c r="AK28" s="105"/>
      <c r="AL28" s="184" t="s">
        <v>86</v>
      </c>
      <c r="AM28" s="105"/>
      <c r="AN28" s="184" t="s">
        <v>87</v>
      </c>
      <c r="AO28" s="173"/>
      <c r="AS28" s="173"/>
      <c r="AT28" s="173"/>
      <c r="AU28" s="173"/>
      <c r="AV28" s="105"/>
      <c r="AW28" s="173"/>
      <c r="AX28" s="173"/>
      <c r="BD28" s="173"/>
      <c r="BG28" s="173" t="s">
        <v>142</v>
      </c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T28" s="166"/>
      <c r="BU28" s="166" t="s">
        <v>117</v>
      </c>
      <c r="BV28" s="166"/>
      <c r="BX28" s="173"/>
      <c r="BY28" s="166"/>
      <c r="BZ28" s="166"/>
      <c r="CA28" s="166"/>
      <c r="CB28" s="166"/>
      <c r="CC28" s="166"/>
      <c r="CE28" s="173"/>
      <c r="CF28" s="173"/>
      <c r="CG28" s="173"/>
      <c r="CH28" s="173"/>
      <c r="CI28" s="105"/>
      <c r="CJ28" s="173"/>
      <c r="CK28" s="173"/>
      <c r="CL28" s="173"/>
      <c r="CM28" s="173"/>
      <c r="CN28" s="105"/>
      <c r="CO28" s="173"/>
      <c r="CP28" s="173"/>
      <c r="CQ28" s="173"/>
      <c r="CR28" s="173"/>
      <c r="CS28" s="173"/>
      <c r="CT28" s="105"/>
      <c r="CU28" s="185" t="s">
        <v>121</v>
      </c>
      <c r="CV28" s="173"/>
      <c r="CW28" s="173"/>
      <c r="CX28" s="173"/>
      <c r="CY28" s="173"/>
      <c r="CZ28" s="173"/>
      <c r="DA28" s="173" t="s">
        <v>84</v>
      </c>
      <c r="DB28" s="173"/>
      <c r="DC28" s="173"/>
      <c r="DD28" s="173"/>
      <c r="DE28" s="173"/>
      <c r="DF28" s="173"/>
      <c r="DG28" s="173"/>
      <c r="DH28" s="173" t="s">
        <v>147</v>
      </c>
      <c r="DJ28" s="166"/>
      <c r="DK28" s="173"/>
      <c r="DL28" s="105"/>
      <c r="DM28" s="184" t="s">
        <v>137</v>
      </c>
      <c r="DN28" s="105"/>
      <c r="DO28" s="184" t="s">
        <v>138</v>
      </c>
      <c r="DP28" s="105"/>
      <c r="DQ28" s="184" t="s">
        <v>139</v>
      </c>
      <c r="DR28" s="173"/>
      <c r="DU28" s="185" t="s">
        <v>126</v>
      </c>
      <c r="DV28" s="173"/>
      <c r="DW28" s="173"/>
      <c r="DX28" s="173"/>
      <c r="DY28" s="173" t="s">
        <v>149</v>
      </c>
      <c r="EF28" s="105"/>
      <c r="EG28" s="173"/>
      <c r="EJ28" s="173"/>
      <c r="EK28" s="173"/>
      <c r="EL28" s="173"/>
      <c r="EM28" s="173"/>
      <c r="EN28" s="173"/>
      <c r="EO28" s="173"/>
      <c r="EP28" s="173"/>
      <c r="EQ28" s="173"/>
      <c r="ER28" s="173"/>
      <c r="ES28" s="173"/>
      <c r="ET28" s="173"/>
      <c r="EU28" s="173"/>
      <c r="EX28" s="173"/>
      <c r="FA28" s="173"/>
      <c r="FB28" s="173"/>
    </row>
    <row r="29" spans="2:158" ht="15.75" x14ac:dyDescent="0.25">
      <c r="B29" s="185" t="s">
        <v>88</v>
      </c>
      <c r="C29" s="173"/>
      <c r="D29" s="173"/>
      <c r="E29" s="173"/>
      <c r="F29" s="173" t="s">
        <v>18</v>
      </c>
      <c r="G29" s="173"/>
      <c r="H29" s="173"/>
      <c r="I29" s="173"/>
      <c r="J29" s="173"/>
      <c r="K29" s="173" t="s">
        <v>89</v>
      </c>
      <c r="L29" s="173"/>
      <c r="M29" s="173"/>
      <c r="N29" s="173"/>
      <c r="O29" s="173"/>
      <c r="P29" s="173"/>
      <c r="Q29" s="173" t="s">
        <v>83</v>
      </c>
      <c r="R29" s="173"/>
      <c r="S29" s="173"/>
      <c r="T29" s="173"/>
      <c r="U29" s="173"/>
      <c r="V29" s="173"/>
      <c r="W29" s="173"/>
      <c r="X29" s="173" t="s">
        <v>91</v>
      </c>
      <c r="Y29" s="173"/>
      <c r="Z29" s="173"/>
      <c r="AA29" s="173"/>
      <c r="AB29" s="173"/>
      <c r="AC29" s="173"/>
      <c r="AD29" s="173"/>
      <c r="AE29" s="166" t="s">
        <v>117</v>
      </c>
      <c r="AF29" s="166"/>
      <c r="AG29" s="166"/>
      <c r="AH29" s="173"/>
      <c r="AI29" s="173"/>
      <c r="AJ29" s="173"/>
      <c r="AK29" s="173"/>
      <c r="AL29" s="173"/>
      <c r="AM29" s="173"/>
      <c r="AN29" s="173"/>
      <c r="AO29" s="173"/>
      <c r="AR29" s="185" t="s">
        <v>150</v>
      </c>
      <c r="AS29" s="173"/>
      <c r="AT29" s="173"/>
      <c r="AU29" s="173"/>
      <c r="AV29" s="173" t="s">
        <v>18</v>
      </c>
      <c r="AW29" s="173"/>
      <c r="AX29" s="173"/>
      <c r="BD29" s="173"/>
      <c r="BG29" s="105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U29" s="105"/>
      <c r="BV29" s="175" t="s">
        <v>118</v>
      </c>
      <c r="BX29" s="173"/>
      <c r="BY29" s="166"/>
      <c r="BZ29" s="166"/>
      <c r="CA29" s="166"/>
      <c r="CB29" s="166"/>
      <c r="CC29" s="166"/>
      <c r="CE29" s="185" t="s">
        <v>125</v>
      </c>
      <c r="CF29" s="173"/>
      <c r="CG29" s="173"/>
      <c r="CH29" s="173"/>
      <c r="CI29" s="173"/>
      <c r="CJ29" s="173"/>
      <c r="CK29" s="173"/>
      <c r="CL29" s="173"/>
      <c r="CM29" s="173"/>
      <c r="CN29" s="173" t="s">
        <v>89</v>
      </c>
      <c r="CO29" s="173"/>
      <c r="CP29" s="173"/>
      <c r="CQ29" s="173"/>
      <c r="CR29" s="173"/>
      <c r="CS29" s="173"/>
      <c r="CT29" s="173" t="s">
        <v>83</v>
      </c>
      <c r="CU29" s="173"/>
      <c r="CV29" s="173"/>
      <c r="CW29" s="173"/>
      <c r="CX29" s="173"/>
      <c r="CY29" s="173"/>
      <c r="CZ29" s="173"/>
      <c r="DA29" s="173" t="s">
        <v>91</v>
      </c>
      <c r="DB29" s="173"/>
      <c r="DC29" s="173"/>
      <c r="DD29" s="173"/>
      <c r="DE29" s="173"/>
      <c r="DF29" s="173"/>
      <c r="DG29" s="173"/>
      <c r="DH29" s="166" t="s">
        <v>117</v>
      </c>
      <c r="DI29" s="166"/>
      <c r="DJ29" s="166"/>
      <c r="DK29" s="173"/>
      <c r="DL29" s="173"/>
      <c r="DM29" s="173"/>
      <c r="DN29" s="173"/>
      <c r="DO29" s="173"/>
      <c r="DP29" s="173"/>
      <c r="DQ29" s="173"/>
      <c r="DR29" s="173"/>
      <c r="DU29" s="178"/>
      <c r="DV29" s="178"/>
      <c r="DW29" s="178"/>
      <c r="DX29" s="178"/>
      <c r="DY29" s="178"/>
      <c r="DZ29" s="178"/>
      <c r="EA29" s="178"/>
      <c r="EB29" s="178"/>
      <c r="EC29" s="178"/>
      <c r="ED29" s="178"/>
      <c r="EE29" s="178"/>
      <c r="EF29" s="178"/>
      <c r="EG29" s="178"/>
      <c r="EH29" s="178"/>
      <c r="EI29" s="178"/>
      <c r="EJ29" s="178"/>
      <c r="EK29" s="178"/>
      <c r="EL29" s="178"/>
      <c r="EM29" s="178"/>
      <c r="EN29" s="178"/>
      <c r="EO29" s="178"/>
      <c r="EP29" s="178"/>
      <c r="EQ29" s="178"/>
      <c r="ER29" s="178"/>
      <c r="ES29" s="178"/>
      <c r="ET29" s="178"/>
      <c r="EU29" s="178"/>
      <c r="EV29" s="178"/>
      <c r="EW29" s="178"/>
      <c r="EX29" s="178"/>
      <c r="EY29" s="178"/>
      <c r="EZ29" s="178"/>
      <c r="FA29" s="178"/>
      <c r="FB29" s="178"/>
    </row>
    <row r="30" spans="2:158" ht="15.75" x14ac:dyDescent="0.25">
      <c r="B30" s="173"/>
      <c r="C30" s="173"/>
      <c r="D30" s="173"/>
      <c r="E30" s="173"/>
      <c r="F30" s="105"/>
      <c r="G30" s="185" t="s">
        <v>92</v>
      </c>
      <c r="H30" s="173"/>
      <c r="I30" s="173"/>
      <c r="J30" s="173"/>
      <c r="K30" s="105"/>
      <c r="L30" s="185" t="s">
        <v>37</v>
      </c>
      <c r="M30" s="173"/>
      <c r="N30" s="173"/>
      <c r="O30" s="173"/>
      <c r="P30" s="173"/>
      <c r="Q30" s="173" t="s">
        <v>90</v>
      </c>
      <c r="R30" s="173"/>
      <c r="S30" s="173"/>
      <c r="T30" s="173"/>
      <c r="U30" s="173"/>
      <c r="V30" s="173"/>
      <c r="W30" s="173"/>
      <c r="X30" s="105"/>
      <c r="Y30" s="185" t="s">
        <v>94</v>
      </c>
      <c r="Z30" s="173"/>
      <c r="AA30" s="173"/>
      <c r="AB30" s="173"/>
      <c r="AC30" s="173"/>
      <c r="AD30" s="173"/>
      <c r="AE30" s="105"/>
      <c r="AF30" s="175" t="s">
        <v>118</v>
      </c>
      <c r="AG30" s="166"/>
      <c r="AH30" s="173"/>
      <c r="AI30" s="105"/>
      <c r="AJ30" s="184" t="s">
        <v>95</v>
      </c>
      <c r="AK30" s="105"/>
      <c r="AL30" s="184" t="s">
        <v>96</v>
      </c>
      <c r="AM30" s="105"/>
      <c r="AN30" s="184" t="s">
        <v>97</v>
      </c>
      <c r="AO30" s="173"/>
      <c r="AS30" s="173"/>
      <c r="AT30" s="173"/>
      <c r="AU30" s="173"/>
      <c r="AV30" s="105"/>
      <c r="AW30" s="185" t="s">
        <v>92</v>
      </c>
      <c r="BD30" s="173"/>
      <c r="BX30" s="173"/>
      <c r="BY30" s="166"/>
      <c r="BZ30" s="166"/>
      <c r="CA30" s="166"/>
      <c r="CB30" s="166"/>
      <c r="CC30" s="166"/>
      <c r="CE30" s="173"/>
      <c r="CF30" s="173"/>
      <c r="CG30" s="173"/>
      <c r="CH30" s="173"/>
      <c r="CI30" s="166"/>
      <c r="CJ30" s="173"/>
      <c r="CK30" s="173"/>
      <c r="CL30" s="173"/>
      <c r="CM30" s="173"/>
      <c r="CN30" s="105"/>
      <c r="CO30" s="185" t="s">
        <v>37</v>
      </c>
      <c r="CP30" s="173"/>
      <c r="CQ30" s="173"/>
      <c r="CR30" s="173"/>
      <c r="CS30" s="173"/>
      <c r="CT30" s="173" t="s">
        <v>90</v>
      </c>
      <c r="CU30" s="173"/>
      <c r="CV30" s="173"/>
      <c r="CW30" s="173"/>
      <c r="CX30" s="173"/>
      <c r="CY30" s="173"/>
      <c r="CZ30" s="173"/>
      <c r="DA30" s="105"/>
      <c r="DB30" s="185" t="s">
        <v>94</v>
      </c>
      <c r="DC30" s="173"/>
      <c r="DD30" s="173"/>
      <c r="DE30" s="173"/>
      <c r="DF30" s="173"/>
      <c r="DG30" s="173"/>
      <c r="DH30" s="105"/>
      <c r="DI30" s="175" t="s">
        <v>118</v>
      </c>
      <c r="DJ30" s="166"/>
      <c r="DK30" s="173"/>
      <c r="DL30" s="105"/>
      <c r="DM30" s="184" t="s">
        <v>140</v>
      </c>
      <c r="DN30" s="105"/>
      <c r="DO30" s="184" t="s">
        <v>85</v>
      </c>
      <c r="DP30" s="105"/>
      <c r="DQ30" s="184" t="s">
        <v>86</v>
      </c>
      <c r="DR30" s="173"/>
    </row>
    <row r="31" spans="2:158" ht="15.75" x14ac:dyDescent="0.25"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05"/>
      <c r="R31" s="185" t="s">
        <v>93</v>
      </c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G31" s="173"/>
      <c r="AH31" s="173"/>
      <c r="AI31" s="173"/>
      <c r="AJ31" s="173"/>
      <c r="AK31" s="173"/>
      <c r="AL31" s="173"/>
      <c r="AM31" s="173"/>
      <c r="AN31" s="173"/>
      <c r="AO31" s="173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178"/>
      <c r="CC31" s="178"/>
      <c r="CE31" s="173"/>
      <c r="CF31" s="173"/>
      <c r="CG31" s="173"/>
      <c r="CH31" s="173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  <c r="CT31" s="105"/>
      <c r="CU31" s="185" t="s">
        <v>93</v>
      </c>
      <c r="CV31" s="185"/>
      <c r="CW31" s="173"/>
      <c r="CX31" s="173"/>
      <c r="CY31" s="173"/>
      <c r="CZ31" s="173"/>
      <c r="DA31" s="173"/>
      <c r="DB31" s="173"/>
      <c r="DC31" s="173"/>
      <c r="DD31" s="173"/>
      <c r="DE31" s="173"/>
      <c r="DF31" s="173"/>
      <c r="DG31" s="173"/>
      <c r="DJ31" s="173"/>
      <c r="DK31" s="173"/>
      <c r="DL31" s="173"/>
      <c r="DM31" s="173"/>
      <c r="DN31" s="173"/>
      <c r="DO31" s="173"/>
      <c r="DP31" s="173"/>
      <c r="DQ31" s="173"/>
      <c r="DR31" s="173"/>
      <c r="DU31" s="173"/>
      <c r="DV31" s="173" t="s">
        <v>107</v>
      </c>
      <c r="DW31" s="173"/>
      <c r="DX31" s="173"/>
      <c r="DY31" s="173" t="s">
        <v>108</v>
      </c>
      <c r="DZ31" s="173"/>
      <c r="EA31" s="173"/>
      <c r="EB31" s="173"/>
      <c r="EC31" s="173"/>
      <c r="ED31" s="173"/>
      <c r="EE31" s="173"/>
      <c r="EF31" s="173"/>
      <c r="EG31" s="173"/>
      <c r="EH31" s="173"/>
      <c r="EI31" s="173"/>
      <c r="EJ31" s="173"/>
      <c r="EK31" s="173"/>
      <c r="EL31" s="173"/>
      <c r="EM31" s="173" t="s">
        <v>109</v>
      </c>
      <c r="EN31" s="173"/>
      <c r="EO31" s="173"/>
      <c r="EP31" s="173"/>
      <c r="EQ31" s="173"/>
      <c r="ER31" s="173"/>
      <c r="ES31" s="173"/>
      <c r="ET31" s="173"/>
      <c r="EU31" s="173"/>
      <c r="EV31" s="173"/>
      <c r="EW31" s="173"/>
      <c r="EX31" s="173"/>
      <c r="EY31" s="173"/>
      <c r="EZ31" s="173"/>
      <c r="FA31" s="173"/>
      <c r="FB31" s="173"/>
    </row>
    <row r="32" spans="2:158" ht="18" x14ac:dyDescent="0.25">
      <c r="B32" s="173"/>
      <c r="C32" s="173"/>
      <c r="D32" s="173"/>
      <c r="E32" s="173"/>
      <c r="F32" s="173" t="s">
        <v>106</v>
      </c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05"/>
      <c r="AJ32" s="184" t="s">
        <v>98</v>
      </c>
      <c r="AK32" s="105"/>
      <c r="AL32" s="184" t="s">
        <v>99</v>
      </c>
      <c r="AM32" s="173"/>
      <c r="AN32" s="173"/>
      <c r="AO32" s="173"/>
      <c r="AR32" s="183" t="s">
        <v>130</v>
      </c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3"/>
      <c r="BX32" s="173"/>
      <c r="BY32" s="173"/>
      <c r="BZ32" s="173"/>
      <c r="CA32" s="173"/>
      <c r="CB32" s="173"/>
      <c r="CC32" s="173"/>
      <c r="CE32" s="173"/>
      <c r="CF32" s="173"/>
      <c r="CG32" s="173"/>
      <c r="CH32" s="173"/>
      <c r="CI32" s="173"/>
      <c r="CJ32" s="173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3"/>
      <c r="CV32" s="173"/>
      <c r="CW32" s="173"/>
      <c r="CX32" s="173"/>
      <c r="CY32" s="173"/>
      <c r="CZ32" s="173"/>
      <c r="DA32" s="173"/>
      <c r="DB32" s="173"/>
      <c r="DC32" s="173"/>
      <c r="DD32" s="173"/>
      <c r="DE32" s="173"/>
      <c r="DF32" s="173"/>
      <c r="DG32" s="173"/>
      <c r="DH32" s="173"/>
      <c r="DI32" s="173"/>
      <c r="DJ32" s="173"/>
      <c r="DK32" s="173"/>
      <c r="DL32" s="105"/>
      <c r="DM32" s="184" t="s">
        <v>87</v>
      </c>
      <c r="DN32" s="105"/>
      <c r="DO32" s="184" t="s">
        <v>95</v>
      </c>
      <c r="DP32" s="173"/>
      <c r="DQ32" s="173"/>
      <c r="DR32" s="173"/>
    </row>
    <row r="33" spans="2:157" ht="15" x14ac:dyDescent="0.2"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R33" s="173"/>
      <c r="AS33" s="173"/>
      <c r="AT33" s="173"/>
      <c r="AU33" s="173"/>
      <c r="AV33" s="173" t="s">
        <v>17</v>
      </c>
      <c r="AW33" s="173"/>
      <c r="AX33" s="173"/>
      <c r="AY33" s="173"/>
      <c r="AZ33" s="173"/>
      <c r="BA33" s="173" t="s">
        <v>81</v>
      </c>
      <c r="BB33" s="173"/>
      <c r="BC33" s="173"/>
      <c r="BD33" s="173"/>
      <c r="BE33" s="173"/>
      <c r="BF33" s="173"/>
      <c r="BG33" s="173" t="s">
        <v>122</v>
      </c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66" t="s">
        <v>148</v>
      </c>
      <c r="BV33" s="166"/>
      <c r="BW33" s="173"/>
      <c r="BX33" s="173"/>
      <c r="BY33" s="166"/>
      <c r="BZ33" s="166"/>
      <c r="CA33" s="166"/>
      <c r="CB33" s="166"/>
      <c r="CC33" s="166"/>
      <c r="CE33" s="178"/>
      <c r="CF33" s="178"/>
      <c r="CG33" s="178"/>
      <c r="CH33" s="178"/>
      <c r="CI33" s="178"/>
      <c r="CJ33" s="178"/>
      <c r="CK33" s="178"/>
      <c r="CL33" s="178"/>
      <c r="CM33" s="178"/>
      <c r="CN33" s="178"/>
      <c r="CO33" s="178"/>
      <c r="CP33" s="178"/>
      <c r="CQ33" s="178"/>
      <c r="CR33" s="178"/>
      <c r="CS33" s="178"/>
      <c r="CT33" s="178"/>
      <c r="CU33" s="178"/>
      <c r="CV33" s="178"/>
      <c r="CW33" s="178"/>
      <c r="CX33" s="178"/>
      <c r="CY33" s="178"/>
      <c r="CZ33" s="178"/>
      <c r="DA33" s="178"/>
      <c r="DB33" s="178"/>
      <c r="DC33" s="178"/>
      <c r="DD33" s="178"/>
      <c r="DE33" s="178"/>
      <c r="DF33" s="178"/>
      <c r="DG33" s="178"/>
      <c r="DH33" s="178"/>
      <c r="DI33" s="178"/>
      <c r="DJ33" s="178"/>
      <c r="DK33" s="178"/>
      <c r="DL33" s="178"/>
      <c r="DM33" s="178"/>
      <c r="DN33" s="178"/>
      <c r="DO33" s="178"/>
      <c r="DP33" s="178"/>
      <c r="DQ33" s="178"/>
      <c r="DR33" s="178"/>
      <c r="DV33" s="106"/>
      <c r="DW33" s="178"/>
      <c r="DY33" s="106"/>
      <c r="DZ33" s="186"/>
      <c r="EA33" s="178"/>
      <c r="EB33" s="178"/>
      <c r="EC33" s="178"/>
      <c r="ED33" s="178"/>
      <c r="EE33" s="178"/>
      <c r="EF33" s="178"/>
      <c r="EG33" s="178"/>
      <c r="EH33" s="178"/>
      <c r="EI33" s="178"/>
      <c r="EJ33" s="178"/>
      <c r="EK33" s="178"/>
      <c r="EM33" s="106"/>
      <c r="EN33" s="178"/>
      <c r="EO33" s="178"/>
      <c r="EP33" s="178"/>
      <c r="EQ33" s="178"/>
      <c r="ER33" s="178"/>
      <c r="ES33" s="178"/>
      <c r="ET33" s="178"/>
      <c r="EU33" s="178"/>
      <c r="EV33" s="178"/>
      <c r="EW33" s="178"/>
      <c r="EX33" s="178"/>
      <c r="EY33" s="178"/>
      <c r="EZ33" s="178"/>
      <c r="FA33" s="178"/>
    </row>
    <row r="34" spans="2:157" ht="15.75" x14ac:dyDescent="0.25">
      <c r="AR34" s="173"/>
      <c r="AS34" s="173"/>
      <c r="AT34" s="173"/>
      <c r="AU34" s="173"/>
      <c r="AV34" s="105"/>
      <c r="AW34" s="173"/>
      <c r="AX34" s="173"/>
      <c r="AY34" s="173"/>
      <c r="AZ34" s="173"/>
      <c r="BA34" s="105"/>
      <c r="BB34" s="173"/>
      <c r="BC34" s="173"/>
      <c r="BD34" s="173"/>
      <c r="BE34" s="173"/>
      <c r="BF34" s="173"/>
      <c r="BG34" s="105"/>
      <c r="BH34" s="185" t="s">
        <v>121</v>
      </c>
      <c r="BI34" s="173"/>
      <c r="BJ34" s="173"/>
      <c r="BK34" s="173"/>
      <c r="BL34" s="173"/>
      <c r="BM34" s="173"/>
      <c r="BN34" s="173" t="s">
        <v>84</v>
      </c>
      <c r="BO34" s="173"/>
      <c r="BP34" s="173"/>
      <c r="BQ34" s="173"/>
      <c r="BR34" s="173"/>
      <c r="BS34" s="173"/>
      <c r="BT34" s="173"/>
      <c r="BU34" s="173" t="s">
        <v>147</v>
      </c>
      <c r="BW34" s="166"/>
      <c r="BX34" s="173"/>
      <c r="BY34" s="166"/>
      <c r="BZ34" s="174"/>
      <c r="CA34" s="166"/>
      <c r="CB34" s="174"/>
      <c r="CC34" s="166"/>
    </row>
    <row r="35" spans="2:157" ht="15.75" x14ac:dyDescent="0.25">
      <c r="B35" s="173"/>
      <c r="C35" s="173" t="s">
        <v>107</v>
      </c>
      <c r="D35" s="173"/>
      <c r="E35" s="173"/>
      <c r="F35" s="173" t="s">
        <v>108</v>
      </c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 t="s">
        <v>109</v>
      </c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R35" s="185" t="s">
        <v>120</v>
      </c>
      <c r="AS35" s="173"/>
      <c r="AT35" s="173"/>
      <c r="AU35" s="173"/>
      <c r="AV35" s="173" t="s">
        <v>18</v>
      </c>
      <c r="AW35" s="173"/>
      <c r="AX35" s="173"/>
      <c r="AY35" s="173"/>
      <c r="AZ35" s="173"/>
      <c r="BA35" s="173" t="s">
        <v>89</v>
      </c>
      <c r="BB35" s="173"/>
      <c r="BC35" s="173"/>
      <c r="BD35" s="173"/>
      <c r="BE35" s="173"/>
      <c r="BF35" s="173"/>
      <c r="BG35" s="173" t="s">
        <v>83</v>
      </c>
      <c r="BH35" s="173"/>
      <c r="BI35" s="173"/>
      <c r="BJ35" s="173"/>
      <c r="BK35" s="173"/>
      <c r="BL35" s="173"/>
      <c r="BM35" s="173"/>
      <c r="BN35" s="173" t="s">
        <v>91</v>
      </c>
      <c r="BO35" s="173"/>
      <c r="BP35" s="173"/>
      <c r="BQ35" s="173"/>
      <c r="BR35" s="173"/>
      <c r="BS35" s="173"/>
      <c r="BT35" s="173"/>
      <c r="BU35" s="166" t="s">
        <v>117</v>
      </c>
      <c r="BV35" s="166"/>
      <c r="BW35" s="166"/>
      <c r="BX35" s="173"/>
      <c r="BY35" s="166"/>
      <c r="BZ35" s="166"/>
      <c r="CA35" s="166"/>
      <c r="CB35" s="166"/>
      <c r="CC35" s="166"/>
      <c r="CE35" s="173"/>
      <c r="CF35" s="173" t="s">
        <v>107</v>
      </c>
      <c r="CG35" s="173"/>
      <c r="CH35" s="173"/>
      <c r="CI35" s="173" t="s">
        <v>108</v>
      </c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3"/>
      <c r="CV35" s="173"/>
      <c r="CW35" s="173" t="s">
        <v>109</v>
      </c>
      <c r="CX35" s="173"/>
      <c r="CY35" s="173"/>
      <c r="CZ35" s="173"/>
      <c r="DA35" s="173"/>
      <c r="DB35" s="173"/>
      <c r="DC35" s="173"/>
      <c r="DD35" s="173"/>
      <c r="DE35" s="173"/>
      <c r="DF35" s="173"/>
      <c r="DG35" s="173"/>
      <c r="DH35" s="173"/>
      <c r="DI35" s="173"/>
      <c r="DJ35" s="173"/>
      <c r="DK35" s="173"/>
      <c r="DL35" s="173"/>
      <c r="DM35" s="173"/>
      <c r="DN35" s="173"/>
      <c r="DO35" s="173"/>
      <c r="DP35" s="173"/>
      <c r="DQ35" s="173"/>
      <c r="DR35" s="173"/>
      <c r="DV35" s="106"/>
      <c r="DW35" s="178"/>
      <c r="DY35" s="106"/>
      <c r="DZ35" s="178"/>
      <c r="EA35" s="178"/>
      <c r="EB35" s="178"/>
      <c r="EC35" s="178"/>
      <c r="ED35" s="178"/>
      <c r="EE35" s="178"/>
      <c r="EF35" s="178"/>
      <c r="EG35" s="178"/>
      <c r="EH35" s="178"/>
      <c r="EI35" s="178"/>
      <c r="EJ35" s="178"/>
      <c r="EK35" s="178"/>
      <c r="EM35" s="106"/>
      <c r="EN35" s="178"/>
      <c r="EO35" s="178"/>
      <c r="EP35" s="178"/>
      <c r="EQ35" s="178"/>
      <c r="ER35" s="178"/>
      <c r="ES35" s="178"/>
      <c r="ET35" s="178"/>
      <c r="EU35" s="178"/>
      <c r="EV35" s="178"/>
      <c r="EW35" s="178"/>
      <c r="EX35" s="178"/>
      <c r="EY35" s="178"/>
      <c r="EZ35" s="178"/>
      <c r="FA35" s="178"/>
    </row>
    <row r="36" spans="2:157" ht="15.75" x14ac:dyDescent="0.25">
      <c r="AR36" s="173"/>
      <c r="AS36" s="173"/>
      <c r="AT36" s="173"/>
      <c r="AU36" s="173"/>
      <c r="AV36" s="105"/>
      <c r="AW36" s="185" t="s">
        <v>92</v>
      </c>
      <c r="AX36" s="173"/>
      <c r="AY36" s="173"/>
      <c r="AZ36" s="173"/>
      <c r="BA36" s="105"/>
      <c r="BB36" s="185" t="s">
        <v>37</v>
      </c>
      <c r="BC36" s="173"/>
      <c r="BD36" s="173"/>
      <c r="BE36" s="173"/>
      <c r="BF36" s="173"/>
      <c r="BG36" s="173" t="s">
        <v>90</v>
      </c>
      <c r="BH36" s="173"/>
      <c r="BI36" s="173"/>
      <c r="BJ36" s="173"/>
      <c r="BK36" s="173"/>
      <c r="BL36" s="173"/>
      <c r="BM36" s="173"/>
      <c r="BN36" s="105"/>
      <c r="BO36" s="185" t="s">
        <v>94</v>
      </c>
      <c r="BP36" s="173"/>
      <c r="BQ36" s="173"/>
      <c r="BR36" s="173"/>
      <c r="BS36" s="173"/>
      <c r="BT36" s="173"/>
      <c r="BU36" s="105"/>
      <c r="BV36" s="175" t="s">
        <v>118</v>
      </c>
      <c r="BW36" s="166"/>
      <c r="BX36" s="173"/>
      <c r="BY36" s="166"/>
      <c r="BZ36" s="174"/>
      <c r="CA36" s="166"/>
      <c r="CB36" s="174"/>
      <c r="CC36" s="166"/>
    </row>
    <row r="37" spans="2:157" ht="15.75" x14ac:dyDescent="0.25">
      <c r="C37" s="106"/>
      <c r="D37" s="178"/>
      <c r="F37" s="106"/>
      <c r="G37" s="186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T37" s="106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05"/>
      <c r="BH37" s="185" t="s">
        <v>93</v>
      </c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W37" s="173"/>
      <c r="BX37" s="173"/>
      <c r="BY37" s="166"/>
      <c r="BZ37" s="166"/>
      <c r="CA37" s="166"/>
      <c r="CB37" s="166"/>
      <c r="CC37" s="166"/>
      <c r="CF37" s="106"/>
      <c r="CG37" s="178"/>
      <c r="CI37" s="106"/>
      <c r="CJ37" s="186"/>
      <c r="CK37" s="178"/>
      <c r="CL37" s="178"/>
      <c r="CM37" s="178"/>
      <c r="CN37" s="178"/>
      <c r="CO37" s="178"/>
      <c r="CP37" s="178"/>
      <c r="CQ37" s="178"/>
      <c r="CR37" s="178"/>
      <c r="CS37" s="178"/>
      <c r="CT37" s="178"/>
      <c r="CU37" s="178"/>
      <c r="CW37" s="106"/>
      <c r="CX37" s="178"/>
      <c r="CY37" s="178"/>
      <c r="CZ37" s="178"/>
      <c r="DA37" s="178"/>
      <c r="DB37" s="178"/>
      <c r="DC37" s="178"/>
      <c r="DD37" s="178"/>
      <c r="DE37" s="178"/>
      <c r="DF37" s="178"/>
      <c r="DG37" s="178"/>
      <c r="DH37" s="178"/>
      <c r="DI37" s="178"/>
      <c r="DJ37" s="178"/>
      <c r="DK37" s="178"/>
      <c r="DL37" s="178"/>
      <c r="DM37" s="178"/>
      <c r="DN37" s="178"/>
      <c r="DO37" s="178"/>
      <c r="DP37" s="178"/>
      <c r="DV37" s="106"/>
      <c r="DW37" s="178"/>
      <c r="DY37" s="106"/>
      <c r="DZ37" s="178"/>
      <c r="EA37" s="178"/>
      <c r="EB37" s="178"/>
      <c r="EC37" s="178"/>
      <c r="ED37" s="178"/>
      <c r="EE37" s="178"/>
      <c r="EF37" s="178"/>
      <c r="EG37" s="178"/>
      <c r="EH37" s="178"/>
      <c r="EI37" s="178"/>
      <c r="EJ37" s="178"/>
      <c r="EK37" s="178"/>
      <c r="EM37" s="106"/>
      <c r="EN37" s="178"/>
      <c r="EO37" s="178"/>
      <c r="EP37" s="178"/>
      <c r="EQ37" s="178"/>
      <c r="ER37" s="178"/>
      <c r="ES37" s="178"/>
      <c r="ET37" s="178"/>
      <c r="EU37" s="178"/>
      <c r="EV37" s="178"/>
      <c r="EW37" s="178"/>
      <c r="EX37" s="178"/>
      <c r="EY37" s="178"/>
      <c r="EZ37" s="178"/>
      <c r="FA37" s="178"/>
    </row>
    <row r="38" spans="2:157" ht="15" x14ac:dyDescent="0.2">
      <c r="AR38" s="173"/>
      <c r="AS38" s="173"/>
      <c r="AT38" s="173"/>
      <c r="AU38" s="173"/>
      <c r="AV38" s="173" t="s">
        <v>106</v>
      </c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66"/>
      <c r="BZ38" s="174"/>
      <c r="CA38" s="166"/>
      <c r="CB38" s="174"/>
      <c r="CC38" s="166"/>
    </row>
    <row r="39" spans="2:157" x14ac:dyDescent="0.2">
      <c r="C39" s="106"/>
      <c r="D39" s="178"/>
      <c r="F39" s="106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T39" s="106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8"/>
      <c r="CC39" s="178"/>
      <c r="CF39" s="106"/>
      <c r="CG39" s="178"/>
      <c r="CI39" s="106"/>
      <c r="CJ39" s="178"/>
      <c r="CK39" s="178"/>
      <c r="CL39" s="178"/>
      <c r="CM39" s="178"/>
      <c r="CN39" s="178"/>
      <c r="CO39" s="178"/>
      <c r="CP39" s="178"/>
      <c r="CQ39" s="178"/>
      <c r="CR39" s="178"/>
      <c r="CS39" s="178"/>
      <c r="CT39" s="178"/>
      <c r="CU39" s="178"/>
      <c r="CW39" s="106"/>
      <c r="CX39" s="178"/>
      <c r="CY39" s="178"/>
      <c r="CZ39" s="178"/>
      <c r="DA39" s="178"/>
      <c r="DB39" s="178"/>
      <c r="DC39" s="178"/>
      <c r="DD39" s="178"/>
      <c r="DE39" s="178"/>
      <c r="DF39" s="178"/>
      <c r="DG39" s="178"/>
      <c r="DH39" s="178"/>
      <c r="DI39" s="178"/>
      <c r="DJ39" s="178"/>
      <c r="DK39" s="178"/>
      <c r="DL39" s="178"/>
      <c r="DM39" s="178"/>
      <c r="DN39" s="178"/>
      <c r="DO39" s="178"/>
      <c r="DP39" s="178"/>
      <c r="DV39" s="106"/>
      <c r="DW39" s="178"/>
      <c r="DY39" s="106"/>
      <c r="DZ39" s="178"/>
      <c r="EA39" s="178"/>
      <c r="EB39" s="178"/>
      <c r="EC39" s="178"/>
      <c r="ED39" s="178"/>
      <c r="EE39" s="178"/>
      <c r="EF39" s="178"/>
      <c r="EG39" s="178"/>
      <c r="EH39" s="178"/>
      <c r="EI39" s="178"/>
      <c r="EJ39" s="178"/>
      <c r="EK39" s="178"/>
      <c r="EM39" s="106"/>
      <c r="EN39" s="178"/>
      <c r="EO39" s="178"/>
      <c r="EP39" s="178"/>
      <c r="EQ39" s="178"/>
      <c r="ER39" s="178"/>
      <c r="ES39" s="178"/>
      <c r="ET39" s="178"/>
      <c r="EU39" s="178"/>
      <c r="EV39" s="178"/>
      <c r="EW39" s="178"/>
      <c r="EX39" s="178"/>
      <c r="EY39" s="178"/>
      <c r="EZ39" s="178"/>
      <c r="FA39" s="178"/>
    </row>
    <row r="41" spans="2:157" ht="15" x14ac:dyDescent="0.2">
      <c r="C41" s="106"/>
      <c r="D41" s="178"/>
      <c r="F41" s="106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T41" s="106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R41" s="173"/>
      <c r="AS41" s="173" t="s">
        <v>107</v>
      </c>
      <c r="AT41" s="173"/>
      <c r="AU41" s="173"/>
      <c r="AV41" s="173" t="s">
        <v>108</v>
      </c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 t="s">
        <v>109</v>
      </c>
      <c r="BK41" s="173"/>
      <c r="BL41" s="173"/>
      <c r="BM41" s="173"/>
      <c r="BN41" s="173"/>
      <c r="BO41" s="173"/>
      <c r="BP41" s="173"/>
      <c r="BQ41" s="173"/>
      <c r="BR41" s="173"/>
      <c r="BS41" s="173"/>
      <c r="BT41" s="173"/>
      <c r="BU41" s="173"/>
      <c r="BV41" s="173"/>
      <c r="BW41" s="173"/>
      <c r="BX41" s="173"/>
      <c r="BY41" s="173"/>
      <c r="BZ41" s="173"/>
      <c r="CA41" s="173"/>
      <c r="CB41" s="173"/>
      <c r="CC41" s="173"/>
      <c r="CF41" s="106"/>
      <c r="CG41" s="178"/>
      <c r="CI41" s="106"/>
      <c r="CJ41" s="178"/>
      <c r="CK41" s="178"/>
      <c r="CL41" s="178"/>
      <c r="CM41" s="178"/>
      <c r="CN41" s="178"/>
      <c r="CO41" s="178"/>
      <c r="CP41" s="178"/>
      <c r="CQ41" s="178"/>
      <c r="CR41" s="178"/>
      <c r="CS41" s="178"/>
      <c r="CT41" s="178"/>
      <c r="CU41" s="178"/>
      <c r="CW41" s="106"/>
      <c r="CX41" s="178"/>
      <c r="CY41" s="178"/>
      <c r="CZ41" s="178"/>
      <c r="DA41" s="178"/>
      <c r="DB41" s="178"/>
      <c r="DC41" s="178"/>
      <c r="DD41" s="178"/>
      <c r="DE41" s="178"/>
      <c r="DF41" s="178"/>
      <c r="DG41" s="178"/>
      <c r="DH41" s="178"/>
      <c r="DI41" s="178"/>
      <c r="DJ41" s="178"/>
      <c r="DK41" s="178"/>
      <c r="DL41" s="178"/>
      <c r="DM41" s="178"/>
      <c r="DN41" s="178"/>
      <c r="DO41" s="178"/>
      <c r="DP41" s="178"/>
      <c r="DV41" s="106"/>
      <c r="DW41" s="178"/>
      <c r="DY41" s="106"/>
      <c r="DZ41" s="178"/>
      <c r="EA41" s="178"/>
      <c r="EB41" s="178"/>
      <c r="EC41" s="178"/>
      <c r="ED41" s="178"/>
      <c r="EE41" s="178"/>
      <c r="EF41" s="178"/>
      <c r="EG41" s="178"/>
      <c r="EH41" s="178"/>
      <c r="EI41" s="178"/>
      <c r="EJ41" s="178"/>
      <c r="EK41" s="178"/>
      <c r="EM41" s="106"/>
      <c r="EN41" s="178"/>
      <c r="EO41" s="178"/>
      <c r="EP41" s="178"/>
      <c r="EQ41" s="178"/>
      <c r="ER41" s="178"/>
      <c r="ES41" s="178"/>
      <c r="ET41" s="178"/>
      <c r="EU41" s="178"/>
      <c r="EV41" s="178"/>
      <c r="EW41" s="178"/>
      <c r="EX41" s="178"/>
      <c r="EY41" s="178"/>
      <c r="EZ41" s="178"/>
      <c r="FA41" s="178"/>
    </row>
    <row r="43" spans="2:157" x14ac:dyDescent="0.2">
      <c r="C43" s="106"/>
      <c r="D43" s="178"/>
      <c r="F43" s="106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T43" s="106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S43" s="106"/>
      <c r="AT43" s="178"/>
      <c r="AV43" s="106"/>
      <c r="AW43" s="186"/>
      <c r="AX43" s="178"/>
      <c r="AY43" s="178"/>
      <c r="AZ43" s="178"/>
      <c r="BA43" s="178"/>
      <c r="BB43" s="178"/>
      <c r="BC43" s="178"/>
      <c r="BD43" s="178"/>
      <c r="BE43" s="178"/>
      <c r="BF43" s="178"/>
      <c r="BG43" s="178"/>
      <c r="BH43" s="178"/>
      <c r="BJ43" s="106"/>
      <c r="BK43" s="178"/>
      <c r="BL43" s="178"/>
      <c r="BM43" s="178"/>
      <c r="BN43" s="178"/>
      <c r="BO43" s="178"/>
      <c r="BP43" s="178"/>
      <c r="BQ43" s="178"/>
      <c r="BR43" s="178"/>
      <c r="BS43" s="178"/>
      <c r="BT43" s="178"/>
      <c r="BU43" s="178"/>
      <c r="BV43" s="178"/>
      <c r="BW43" s="178"/>
      <c r="BX43" s="178"/>
      <c r="BY43" s="178"/>
      <c r="BZ43" s="178"/>
      <c r="CA43" s="178"/>
      <c r="CB43" s="178"/>
      <c r="CC43" s="178"/>
      <c r="CF43" s="106"/>
      <c r="CG43" s="178"/>
      <c r="CI43" s="106"/>
      <c r="CJ43" s="178"/>
      <c r="CK43" s="178"/>
      <c r="CL43" s="178"/>
      <c r="CM43" s="178"/>
      <c r="CN43" s="178"/>
      <c r="CO43" s="178"/>
      <c r="CP43" s="178"/>
      <c r="CQ43" s="178"/>
      <c r="CR43" s="178"/>
      <c r="CS43" s="178"/>
      <c r="CT43" s="178"/>
      <c r="CU43" s="178"/>
      <c r="CW43" s="106"/>
      <c r="CX43" s="178"/>
      <c r="CY43" s="178"/>
      <c r="CZ43" s="178"/>
      <c r="DA43" s="178"/>
      <c r="DB43" s="178"/>
      <c r="DC43" s="178"/>
      <c r="DD43" s="178"/>
      <c r="DE43" s="178"/>
      <c r="DF43" s="178"/>
      <c r="DG43" s="178"/>
      <c r="DH43" s="178"/>
      <c r="DI43" s="178"/>
      <c r="DJ43" s="178"/>
      <c r="DK43" s="178"/>
      <c r="DL43" s="178"/>
      <c r="DM43" s="178"/>
      <c r="DN43" s="178"/>
      <c r="DO43" s="178"/>
      <c r="DP43" s="178"/>
      <c r="DV43" s="106"/>
      <c r="DW43" s="178"/>
      <c r="DY43" s="106"/>
      <c r="DZ43" s="178"/>
      <c r="EA43" s="178"/>
      <c r="EB43" s="178"/>
      <c r="EC43" s="178"/>
      <c r="ED43" s="178"/>
      <c r="EE43" s="178"/>
      <c r="EF43" s="178"/>
      <c r="EG43" s="178"/>
      <c r="EH43" s="178"/>
      <c r="EI43" s="178"/>
      <c r="EJ43" s="178"/>
      <c r="EK43" s="178"/>
      <c r="EM43" s="106"/>
      <c r="EN43" s="178"/>
      <c r="EO43" s="178"/>
      <c r="EP43" s="178"/>
      <c r="EQ43" s="178"/>
      <c r="ER43" s="178"/>
      <c r="ES43" s="178"/>
      <c r="ET43" s="178"/>
      <c r="EU43" s="178"/>
      <c r="EV43" s="178"/>
      <c r="EW43" s="178"/>
      <c r="EX43" s="178"/>
      <c r="EY43" s="178"/>
      <c r="EZ43" s="178"/>
      <c r="FA43" s="178"/>
    </row>
    <row r="45" spans="2:157" x14ac:dyDescent="0.2">
      <c r="C45" s="106"/>
      <c r="D45" s="178"/>
      <c r="F45" s="106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T45" s="106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S45" s="106"/>
      <c r="AT45" s="178"/>
      <c r="AV45" s="106"/>
      <c r="AW45" s="178"/>
      <c r="AX45" s="178"/>
      <c r="AY45" s="178"/>
      <c r="AZ45" s="178"/>
      <c r="BA45" s="178"/>
      <c r="BB45" s="178"/>
      <c r="BC45" s="178"/>
      <c r="BD45" s="178"/>
      <c r="BE45" s="178"/>
      <c r="BF45" s="178"/>
      <c r="BG45" s="178"/>
      <c r="BH45" s="178"/>
      <c r="BJ45" s="106"/>
      <c r="BK45" s="178"/>
      <c r="BL45" s="178"/>
      <c r="BM45" s="178"/>
      <c r="BN45" s="178"/>
      <c r="BO45" s="178"/>
      <c r="BP45" s="178"/>
      <c r="BQ45" s="178"/>
      <c r="BR45" s="178"/>
      <c r="BS45" s="178"/>
      <c r="BT45" s="178"/>
      <c r="BU45" s="178"/>
      <c r="BV45" s="178"/>
      <c r="BW45" s="178"/>
      <c r="BX45" s="178"/>
      <c r="BY45" s="178"/>
      <c r="BZ45" s="178"/>
      <c r="CA45" s="178"/>
      <c r="CB45" s="178"/>
      <c r="CC45" s="178"/>
      <c r="CF45" s="106"/>
      <c r="CG45" s="178"/>
      <c r="CI45" s="106"/>
      <c r="CJ45" s="178"/>
      <c r="CK45" s="178"/>
      <c r="CL45" s="178"/>
      <c r="CM45" s="178"/>
      <c r="CN45" s="178"/>
      <c r="CO45" s="178"/>
      <c r="CP45" s="178"/>
      <c r="CQ45" s="178"/>
      <c r="CR45" s="178"/>
      <c r="CS45" s="178"/>
      <c r="CT45" s="178"/>
      <c r="CU45" s="178"/>
      <c r="CW45" s="106"/>
      <c r="CX45" s="178"/>
      <c r="CY45" s="178"/>
      <c r="CZ45" s="178"/>
      <c r="DA45" s="178"/>
      <c r="DB45" s="178"/>
      <c r="DC45" s="178"/>
      <c r="DD45" s="178"/>
      <c r="DE45" s="178"/>
      <c r="DF45" s="178"/>
      <c r="DG45" s="178"/>
      <c r="DH45" s="178"/>
      <c r="DI45" s="178"/>
      <c r="DJ45" s="178"/>
      <c r="DK45" s="178"/>
      <c r="DL45" s="178"/>
      <c r="DM45" s="178"/>
      <c r="DN45" s="178"/>
      <c r="DO45" s="178"/>
      <c r="DP45" s="178"/>
      <c r="DV45" s="106"/>
      <c r="DW45" s="178"/>
      <c r="DY45" s="106"/>
      <c r="DZ45" s="178"/>
      <c r="EA45" s="178"/>
      <c r="EB45" s="178"/>
      <c r="EC45" s="178"/>
      <c r="ED45" s="178"/>
      <c r="EE45" s="178"/>
      <c r="EF45" s="178"/>
      <c r="EG45" s="178"/>
      <c r="EH45" s="178"/>
      <c r="EI45" s="178"/>
      <c r="EJ45" s="178"/>
      <c r="EK45" s="178"/>
      <c r="EM45" s="106"/>
      <c r="EN45" s="178"/>
      <c r="EO45" s="178"/>
      <c r="EP45" s="178"/>
      <c r="EQ45" s="178"/>
      <c r="ER45" s="178"/>
      <c r="ES45" s="178"/>
      <c r="ET45" s="178"/>
      <c r="EU45" s="178"/>
      <c r="EV45" s="178"/>
      <c r="EW45" s="178"/>
      <c r="EX45" s="178"/>
      <c r="EY45" s="178"/>
      <c r="EZ45" s="178"/>
      <c r="FA45" s="178"/>
    </row>
    <row r="47" spans="2:157" x14ac:dyDescent="0.2">
      <c r="C47" s="106"/>
      <c r="D47" s="178"/>
      <c r="F47" s="106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T47" s="106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S47" s="106"/>
      <c r="AT47" s="178"/>
      <c r="AV47" s="106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J47" s="106"/>
      <c r="BK47" s="178"/>
      <c r="BL47" s="178"/>
      <c r="BM47" s="178"/>
      <c r="BN47" s="178"/>
      <c r="BO47" s="178"/>
      <c r="BP47" s="178"/>
      <c r="BQ47" s="178"/>
      <c r="BR47" s="178"/>
      <c r="BS47" s="178"/>
      <c r="BT47" s="178"/>
      <c r="BU47" s="178"/>
      <c r="BV47" s="178"/>
      <c r="BW47" s="178"/>
      <c r="BX47" s="178"/>
      <c r="BY47" s="178"/>
      <c r="BZ47" s="178"/>
      <c r="CA47" s="178"/>
      <c r="CB47" s="178"/>
      <c r="CC47" s="178"/>
      <c r="CF47" s="106"/>
      <c r="CG47" s="178"/>
      <c r="CI47" s="106"/>
      <c r="CJ47" s="178"/>
      <c r="CK47" s="178"/>
      <c r="CL47" s="178"/>
      <c r="CM47" s="178"/>
      <c r="CN47" s="178"/>
      <c r="CO47" s="178"/>
      <c r="CP47" s="178"/>
      <c r="CQ47" s="178"/>
      <c r="CR47" s="178"/>
      <c r="CS47" s="178"/>
      <c r="CT47" s="178"/>
      <c r="CU47" s="178"/>
      <c r="CW47" s="106"/>
      <c r="CX47" s="178"/>
      <c r="CY47" s="178"/>
      <c r="CZ47" s="178"/>
      <c r="DA47" s="178"/>
      <c r="DB47" s="178"/>
      <c r="DC47" s="178"/>
      <c r="DD47" s="178"/>
      <c r="DE47" s="178"/>
      <c r="DF47" s="178"/>
      <c r="DG47" s="178"/>
      <c r="DH47" s="178"/>
      <c r="DI47" s="178"/>
      <c r="DJ47" s="178"/>
      <c r="DK47" s="178"/>
      <c r="DL47" s="178"/>
      <c r="DM47" s="178"/>
      <c r="DN47" s="178"/>
      <c r="DO47" s="178"/>
      <c r="DP47" s="178"/>
    </row>
    <row r="49" spans="3:120" x14ac:dyDescent="0.2">
      <c r="C49" s="106"/>
      <c r="D49" s="178"/>
      <c r="F49" s="106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T49" s="106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S49" s="106"/>
      <c r="AT49" s="178"/>
      <c r="AV49" s="106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J49" s="106"/>
      <c r="BK49" s="178"/>
      <c r="BL49" s="178"/>
      <c r="BM49" s="178"/>
      <c r="BN49" s="178"/>
      <c r="BO49" s="178"/>
      <c r="BP49" s="178"/>
      <c r="BQ49" s="178"/>
      <c r="BR49" s="178"/>
      <c r="BS49" s="178"/>
      <c r="BT49" s="178"/>
      <c r="BU49" s="178"/>
      <c r="BV49" s="178"/>
      <c r="BW49" s="178"/>
      <c r="BX49" s="178"/>
      <c r="BY49" s="178"/>
      <c r="BZ49" s="178"/>
      <c r="CA49" s="178"/>
      <c r="CB49" s="178"/>
      <c r="CC49" s="178"/>
      <c r="CF49" s="106"/>
      <c r="CG49" s="178"/>
      <c r="CI49" s="106"/>
      <c r="CJ49" s="178"/>
      <c r="CK49" s="178"/>
      <c r="CL49" s="178"/>
      <c r="CM49" s="178"/>
      <c r="CN49" s="178"/>
      <c r="CO49" s="178"/>
      <c r="CP49" s="178"/>
      <c r="CQ49" s="178"/>
      <c r="CR49" s="178"/>
      <c r="CS49" s="178"/>
      <c r="CT49" s="178"/>
      <c r="CU49" s="178"/>
      <c r="CW49" s="106"/>
      <c r="CX49" s="178"/>
      <c r="CY49" s="178"/>
      <c r="CZ49" s="178"/>
      <c r="DA49" s="178"/>
      <c r="DB49" s="178"/>
      <c r="DC49" s="178"/>
      <c r="DD49" s="178"/>
      <c r="DE49" s="178"/>
      <c r="DF49" s="178"/>
      <c r="DG49" s="178"/>
      <c r="DH49" s="178"/>
      <c r="DI49" s="178"/>
      <c r="DJ49" s="178"/>
      <c r="DK49" s="178"/>
      <c r="DL49" s="178"/>
      <c r="DM49" s="178"/>
      <c r="DN49" s="178"/>
      <c r="DO49" s="178"/>
      <c r="DP49" s="178"/>
    </row>
    <row r="51" spans="3:120" x14ac:dyDescent="0.2">
      <c r="AS51" s="106"/>
      <c r="AT51" s="178"/>
      <c r="AV51" s="106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J51" s="106"/>
      <c r="BK51" s="178"/>
      <c r="BL51" s="178"/>
      <c r="BM51" s="178"/>
      <c r="BN51" s="178"/>
      <c r="BO51" s="178"/>
      <c r="BP51" s="178"/>
      <c r="BQ51" s="178"/>
      <c r="BR51" s="178"/>
      <c r="BS51" s="178"/>
      <c r="BT51" s="178"/>
      <c r="BU51" s="178"/>
      <c r="BV51" s="178"/>
      <c r="BW51" s="178"/>
      <c r="BX51" s="178"/>
      <c r="BY51" s="178"/>
      <c r="BZ51" s="178"/>
      <c r="CA51" s="178"/>
      <c r="CB51" s="178"/>
      <c r="CC51" s="178"/>
    </row>
  </sheetData>
  <sheetProtection password="E5B6" sheet="1"/>
  <pageMargins left="0.45" right="0.45" top="0.25" bottom="0.25" header="0.3" footer="0.3"/>
  <pageSetup scale="87" fitToWidth="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zoomScaleNormal="100" workbookViewId="0">
      <selection activeCell="A2" sqref="A2"/>
    </sheetView>
  </sheetViews>
  <sheetFormatPr defaultRowHeight="12.75" x14ac:dyDescent="0.2"/>
  <cols>
    <col min="1" max="1" width="4.85546875" style="202" customWidth="1"/>
    <col min="2" max="2" width="9.42578125" style="202" customWidth="1"/>
    <col min="3" max="3" width="10.5703125" style="202" customWidth="1"/>
    <col min="4" max="5" width="9.140625" style="202" customWidth="1"/>
    <col min="6" max="6" width="7.5703125" style="202" customWidth="1"/>
    <col min="7" max="7" width="9.140625" style="201" customWidth="1"/>
    <col min="8" max="8" width="10.28515625" style="201" customWidth="1"/>
    <col min="9" max="9" width="1.28515625" style="201" customWidth="1"/>
    <col min="10" max="10" width="7.42578125" style="202" bestFit="1" customWidth="1"/>
    <col min="11" max="12" width="9" style="202" customWidth="1"/>
    <col min="13" max="13" width="20.28515625" style="202" customWidth="1"/>
    <col min="14" max="17" width="9.140625" style="6"/>
    <col min="18" max="18" width="12" style="6" customWidth="1"/>
    <col min="19" max="19" width="12.42578125" style="6" customWidth="1"/>
    <col min="20" max="16384" width="9.140625" style="6"/>
  </cols>
  <sheetData>
    <row r="1" spans="1:19" ht="53.25" customHeight="1" x14ac:dyDescent="0.2">
      <c r="A1" s="203" t="s">
        <v>171</v>
      </c>
      <c r="B1" s="203" t="s">
        <v>170</v>
      </c>
      <c r="C1" s="204" t="s">
        <v>169</v>
      </c>
      <c r="D1" s="205" t="s">
        <v>168</v>
      </c>
      <c r="E1" s="205" t="s">
        <v>167</v>
      </c>
      <c r="F1" s="205" t="s">
        <v>166</v>
      </c>
      <c r="G1" s="206" t="s">
        <v>165</v>
      </c>
      <c r="H1" s="206" t="s">
        <v>164</v>
      </c>
      <c r="I1" s="204"/>
      <c r="J1" s="207" t="s">
        <v>163</v>
      </c>
      <c r="K1" s="208" t="s">
        <v>162</v>
      </c>
      <c r="L1" s="208" t="s">
        <v>161</v>
      </c>
      <c r="M1" s="203" t="s">
        <v>328</v>
      </c>
      <c r="P1" s="29"/>
      <c r="Q1" s="29"/>
      <c r="R1" s="199"/>
      <c r="S1" s="199"/>
    </row>
    <row r="2" spans="1:19" x14ac:dyDescent="0.2">
      <c r="A2" s="200"/>
      <c r="B2" s="200"/>
      <c r="C2" s="200"/>
      <c r="D2" s="200"/>
      <c r="E2" s="200"/>
      <c r="F2" s="200"/>
      <c r="J2" s="200"/>
      <c r="K2" s="200"/>
      <c r="L2" s="200"/>
      <c r="M2" s="200"/>
      <c r="P2" s="29"/>
    </row>
    <row r="3" spans="1:19" x14ac:dyDescent="0.2">
      <c r="A3" s="200"/>
      <c r="B3" s="200"/>
      <c r="C3" s="200"/>
      <c r="D3" s="200"/>
      <c r="E3" s="200"/>
      <c r="F3" s="200"/>
      <c r="J3" s="200"/>
      <c r="K3" s="200"/>
      <c r="L3" s="200"/>
      <c r="M3" s="200"/>
      <c r="P3" s="29"/>
    </row>
    <row r="4" spans="1:19" x14ac:dyDescent="0.2">
      <c r="A4" s="200"/>
      <c r="B4" s="200"/>
      <c r="C4" s="200"/>
      <c r="D4" s="200"/>
      <c r="E4" s="200"/>
      <c r="F4" s="200"/>
      <c r="J4" s="200"/>
      <c r="K4" s="200"/>
      <c r="L4" s="200"/>
      <c r="M4" s="200"/>
      <c r="P4" s="29"/>
    </row>
    <row r="5" spans="1:19" x14ac:dyDescent="0.2">
      <c r="A5" s="200"/>
      <c r="B5" s="200"/>
      <c r="C5" s="200"/>
      <c r="D5" s="200"/>
      <c r="E5" s="200"/>
      <c r="F5" s="200"/>
      <c r="J5" s="200"/>
      <c r="K5" s="200"/>
      <c r="L5" s="200"/>
      <c r="M5" s="200"/>
      <c r="P5" s="29"/>
    </row>
    <row r="6" spans="1:19" x14ac:dyDescent="0.2">
      <c r="A6" s="200"/>
      <c r="B6" s="200"/>
      <c r="C6" s="200"/>
      <c r="D6" s="200"/>
      <c r="E6" s="200"/>
      <c r="F6" s="200"/>
      <c r="J6" s="200"/>
      <c r="K6" s="200"/>
      <c r="L6" s="200"/>
      <c r="M6" s="200"/>
      <c r="P6" s="29"/>
    </row>
    <row r="7" spans="1:19" x14ac:dyDescent="0.2">
      <c r="A7" s="200"/>
      <c r="B7" s="200"/>
      <c r="C7" s="200"/>
      <c r="D7" s="200"/>
      <c r="E7" s="200"/>
      <c r="F7" s="200"/>
      <c r="J7" s="200"/>
      <c r="K7" s="200"/>
      <c r="L7" s="200"/>
      <c r="M7" s="200"/>
    </row>
    <row r="8" spans="1:19" x14ac:dyDescent="0.2">
      <c r="A8" s="200"/>
      <c r="B8" s="200"/>
      <c r="C8" s="200"/>
      <c r="D8" s="200"/>
      <c r="E8" s="200"/>
      <c r="F8" s="200"/>
      <c r="J8" s="200"/>
      <c r="K8" s="200"/>
      <c r="L8" s="200"/>
      <c r="M8" s="200"/>
    </row>
    <row r="9" spans="1:19" x14ac:dyDescent="0.2">
      <c r="A9" s="200"/>
      <c r="B9" s="200"/>
      <c r="C9" s="200"/>
      <c r="D9" s="200"/>
      <c r="E9" s="200"/>
      <c r="F9" s="200"/>
      <c r="J9" s="200"/>
      <c r="K9" s="200"/>
      <c r="L9" s="200"/>
      <c r="M9" s="200"/>
    </row>
    <row r="10" spans="1:19" x14ac:dyDescent="0.2">
      <c r="A10" s="200"/>
      <c r="B10" s="200"/>
      <c r="C10" s="200"/>
      <c r="D10" s="200"/>
      <c r="E10" s="200"/>
      <c r="F10" s="200"/>
      <c r="J10" s="200"/>
      <c r="K10" s="200"/>
      <c r="L10" s="200"/>
      <c r="M10" s="200"/>
    </row>
    <row r="11" spans="1:19" x14ac:dyDescent="0.2">
      <c r="A11" s="200"/>
      <c r="B11" s="200"/>
      <c r="C11" s="200"/>
      <c r="D11" s="200"/>
      <c r="E11" s="200"/>
      <c r="F11" s="200"/>
      <c r="J11" s="200"/>
      <c r="K11" s="200"/>
      <c r="L11" s="200"/>
      <c r="M11" s="200"/>
    </row>
    <row r="12" spans="1:19" x14ac:dyDescent="0.2">
      <c r="A12" s="200"/>
      <c r="B12" s="200"/>
      <c r="C12" s="200"/>
      <c r="D12" s="200"/>
      <c r="E12" s="200"/>
      <c r="F12" s="200"/>
      <c r="J12" s="200"/>
      <c r="K12" s="200"/>
      <c r="L12" s="200"/>
      <c r="M12" s="200"/>
    </row>
    <row r="13" spans="1:19" x14ac:dyDescent="0.2">
      <c r="A13" s="200"/>
      <c r="B13" s="200"/>
      <c r="C13" s="200"/>
      <c r="D13" s="200"/>
      <c r="E13" s="200"/>
      <c r="F13" s="200"/>
      <c r="J13" s="200"/>
      <c r="K13" s="200"/>
      <c r="L13" s="200"/>
      <c r="M13" s="200"/>
    </row>
    <row r="14" spans="1:19" x14ac:dyDescent="0.2">
      <c r="A14" s="200"/>
      <c r="B14" s="200"/>
      <c r="C14" s="200"/>
      <c r="D14" s="200"/>
      <c r="E14" s="200"/>
      <c r="F14" s="200"/>
      <c r="J14" s="200"/>
      <c r="K14" s="200"/>
      <c r="L14" s="200"/>
      <c r="M14" s="200"/>
    </row>
    <row r="15" spans="1:19" x14ac:dyDescent="0.2">
      <c r="A15" s="200"/>
      <c r="B15" s="200"/>
      <c r="C15" s="200"/>
      <c r="D15" s="200"/>
      <c r="E15" s="200"/>
      <c r="F15" s="200"/>
      <c r="J15" s="200"/>
      <c r="K15" s="200"/>
      <c r="L15" s="200"/>
      <c r="M15" s="200"/>
    </row>
    <row r="16" spans="1:19" x14ac:dyDescent="0.2">
      <c r="A16" s="200"/>
      <c r="B16" s="200"/>
      <c r="C16" s="200"/>
      <c r="D16" s="200"/>
      <c r="E16" s="200"/>
      <c r="F16" s="200"/>
      <c r="J16" s="200"/>
      <c r="K16" s="200"/>
      <c r="L16" s="200"/>
      <c r="M16" s="200"/>
    </row>
    <row r="17" spans="1:13" x14ac:dyDescent="0.2">
      <c r="A17" s="200"/>
      <c r="B17" s="200"/>
      <c r="C17" s="200"/>
      <c r="D17" s="200"/>
      <c r="E17" s="200"/>
      <c r="F17" s="200"/>
      <c r="J17" s="200"/>
      <c r="K17" s="200"/>
      <c r="L17" s="200"/>
      <c r="M17" s="200"/>
    </row>
    <row r="18" spans="1:13" x14ac:dyDescent="0.2">
      <c r="A18" s="200"/>
      <c r="B18" s="200"/>
      <c r="C18" s="200"/>
      <c r="D18" s="200"/>
      <c r="E18" s="200"/>
      <c r="F18" s="200"/>
      <c r="J18" s="200"/>
      <c r="K18" s="200"/>
      <c r="L18" s="200"/>
      <c r="M18" s="200"/>
    </row>
    <row r="19" spans="1:13" x14ac:dyDescent="0.2">
      <c r="A19" s="200"/>
      <c r="B19" s="200"/>
      <c r="C19" s="200"/>
      <c r="D19" s="200"/>
      <c r="E19" s="200"/>
      <c r="F19" s="200"/>
      <c r="J19" s="200"/>
      <c r="K19" s="200"/>
      <c r="L19" s="200"/>
      <c r="M19" s="200"/>
    </row>
    <row r="20" spans="1:13" x14ac:dyDescent="0.2">
      <c r="A20" s="200"/>
      <c r="B20" s="200"/>
      <c r="C20" s="200"/>
      <c r="D20" s="200"/>
      <c r="E20" s="200"/>
      <c r="F20" s="200"/>
      <c r="J20" s="200"/>
      <c r="K20" s="200"/>
      <c r="L20" s="200"/>
      <c r="M20" s="200"/>
    </row>
    <row r="21" spans="1:13" x14ac:dyDescent="0.2">
      <c r="A21" s="200"/>
      <c r="B21" s="200"/>
      <c r="C21" s="200"/>
      <c r="D21" s="200"/>
      <c r="E21" s="200"/>
      <c r="F21" s="200"/>
      <c r="J21" s="200"/>
      <c r="K21" s="200"/>
      <c r="L21" s="200"/>
      <c r="M21" s="200"/>
    </row>
    <row r="22" spans="1:13" x14ac:dyDescent="0.2">
      <c r="A22" s="200"/>
      <c r="B22" s="200"/>
      <c r="C22" s="200"/>
      <c r="D22" s="200"/>
      <c r="E22" s="200"/>
      <c r="F22" s="200"/>
      <c r="J22" s="200"/>
      <c r="K22" s="200"/>
      <c r="L22" s="200"/>
      <c r="M22" s="200"/>
    </row>
    <row r="23" spans="1:13" x14ac:dyDescent="0.2">
      <c r="A23" s="200"/>
      <c r="B23" s="200"/>
      <c r="C23" s="200"/>
      <c r="D23" s="200"/>
      <c r="E23" s="200"/>
      <c r="F23" s="200"/>
      <c r="J23" s="200"/>
      <c r="K23" s="200"/>
      <c r="L23" s="200"/>
      <c r="M23" s="200"/>
    </row>
    <row r="24" spans="1:13" x14ac:dyDescent="0.2">
      <c r="A24" s="200"/>
      <c r="B24" s="200"/>
      <c r="C24" s="200"/>
      <c r="D24" s="200"/>
      <c r="E24" s="200"/>
      <c r="F24" s="200"/>
      <c r="J24" s="200"/>
      <c r="K24" s="200"/>
      <c r="L24" s="200"/>
      <c r="M24" s="200"/>
    </row>
    <row r="25" spans="1:13" x14ac:dyDescent="0.2">
      <c r="A25" s="200"/>
      <c r="B25" s="200"/>
      <c r="C25" s="200"/>
      <c r="D25" s="200"/>
      <c r="E25" s="200"/>
      <c r="F25" s="200"/>
      <c r="J25" s="200"/>
      <c r="K25" s="200"/>
      <c r="L25" s="200"/>
      <c r="M25" s="200"/>
    </row>
    <row r="26" spans="1:13" x14ac:dyDescent="0.2">
      <c r="A26" s="200"/>
      <c r="B26" s="200"/>
      <c r="C26" s="200"/>
      <c r="D26" s="200"/>
      <c r="E26" s="200"/>
      <c r="F26" s="200"/>
      <c r="J26" s="200"/>
      <c r="K26" s="200"/>
      <c r="L26" s="200"/>
      <c r="M26" s="200"/>
    </row>
    <row r="27" spans="1:13" x14ac:dyDescent="0.2">
      <c r="A27" s="200"/>
      <c r="B27" s="200"/>
      <c r="C27" s="200"/>
      <c r="D27" s="200"/>
      <c r="E27" s="200"/>
      <c r="F27" s="200"/>
      <c r="J27" s="200"/>
      <c r="K27" s="200"/>
      <c r="L27" s="200"/>
      <c r="M27" s="200"/>
    </row>
    <row r="28" spans="1:13" x14ac:dyDescent="0.2">
      <c r="A28" s="200"/>
      <c r="B28" s="200"/>
      <c r="C28" s="200"/>
      <c r="D28" s="200"/>
      <c r="E28" s="200"/>
      <c r="F28" s="200"/>
      <c r="J28" s="200"/>
      <c r="K28" s="200"/>
      <c r="L28" s="200"/>
      <c r="M28" s="200"/>
    </row>
    <row r="29" spans="1:13" x14ac:dyDescent="0.2">
      <c r="A29" s="200"/>
      <c r="B29" s="200"/>
      <c r="C29" s="200"/>
      <c r="D29" s="200"/>
      <c r="E29" s="200"/>
      <c r="F29" s="200"/>
      <c r="J29" s="200"/>
      <c r="K29" s="200"/>
      <c r="L29" s="200"/>
      <c r="M29" s="200"/>
    </row>
    <row r="30" spans="1:13" x14ac:dyDescent="0.2">
      <c r="A30" s="200"/>
      <c r="B30" s="200"/>
      <c r="C30" s="200"/>
      <c r="D30" s="200"/>
      <c r="E30" s="200"/>
      <c r="F30" s="200"/>
      <c r="J30" s="200"/>
      <c r="K30" s="200"/>
      <c r="L30" s="200"/>
      <c r="M30" s="200"/>
    </row>
    <row r="31" spans="1:13" x14ac:dyDescent="0.2">
      <c r="A31" s="200"/>
      <c r="B31" s="200"/>
      <c r="C31" s="200"/>
      <c r="D31" s="200"/>
      <c r="E31" s="200"/>
      <c r="F31" s="200"/>
      <c r="J31" s="200"/>
      <c r="K31" s="200"/>
      <c r="L31" s="200"/>
      <c r="M31" s="200"/>
    </row>
    <row r="32" spans="1:13" x14ac:dyDescent="0.2">
      <c r="A32" s="200"/>
      <c r="B32" s="200"/>
      <c r="C32" s="200"/>
      <c r="D32" s="200"/>
      <c r="E32" s="200"/>
      <c r="F32" s="200"/>
      <c r="J32" s="200"/>
      <c r="K32" s="200"/>
      <c r="L32" s="200"/>
      <c r="M32" s="200"/>
    </row>
    <row r="33" spans="1:13" x14ac:dyDescent="0.2">
      <c r="A33" s="200"/>
      <c r="B33" s="200"/>
      <c r="C33" s="200"/>
      <c r="D33" s="200"/>
      <c r="E33" s="200"/>
      <c r="F33" s="200"/>
      <c r="J33" s="200"/>
      <c r="K33" s="200"/>
      <c r="L33" s="200"/>
      <c r="M33" s="200"/>
    </row>
    <row r="34" spans="1:13" x14ac:dyDescent="0.2">
      <c r="A34" s="200"/>
      <c r="B34" s="200"/>
      <c r="C34" s="200"/>
      <c r="D34" s="200"/>
      <c r="E34" s="200"/>
      <c r="F34" s="200"/>
      <c r="J34" s="200"/>
      <c r="K34" s="200"/>
      <c r="L34" s="200"/>
      <c r="M34" s="200"/>
    </row>
    <row r="35" spans="1:13" x14ac:dyDescent="0.2">
      <c r="A35" s="200"/>
      <c r="B35" s="200"/>
      <c r="C35" s="200"/>
      <c r="D35" s="200"/>
      <c r="E35" s="200"/>
      <c r="F35" s="200"/>
      <c r="J35" s="200"/>
      <c r="K35" s="200"/>
      <c r="L35" s="200"/>
      <c r="M35" s="200"/>
    </row>
    <row r="36" spans="1:13" x14ac:dyDescent="0.2">
      <c r="A36" s="200"/>
      <c r="B36" s="200"/>
      <c r="C36" s="200"/>
      <c r="D36" s="200"/>
      <c r="E36" s="200"/>
      <c r="F36" s="200"/>
      <c r="J36" s="200"/>
      <c r="K36" s="200"/>
      <c r="L36" s="200"/>
      <c r="M36" s="200"/>
    </row>
    <row r="37" spans="1:13" x14ac:dyDescent="0.2">
      <c r="A37" s="200"/>
      <c r="B37" s="200"/>
      <c r="C37" s="200"/>
      <c r="D37" s="200"/>
      <c r="E37" s="200"/>
      <c r="F37" s="200"/>
      <c r="J37" s="200"/>
      <c r="K37" s="200"/>
      <c r="L37" s="200"/>
      <c r="M37" s="200"/>
    </row>
    <row r="38" spans="1:13" x14ac:dyDescent="0.2">
      <c r="A38" s="200"/>
      <c r="B38" s="200"/>
      <c r="C38" s="200"/>
      <c r="D38" s="200"/>
      <c r="E38" s="200"/>
      <c r="F38" s="200"/>
      <c r="J38" s="200"/>
      <c r="K38" s="200"/>
      <c r="L38" s="200"/>
      <c r="M38" s="200"/>
    </row>
    <row r="39" spans="1:13" x14ac:dyDescent="0.2">
      <c r="A39" s="200"/>
      <c r="B39" s="200"/>
      <c r="C39" s="200"/>
      <c r="D39" s="200"/>
      <c r="E39" s="200"/>
      <c r="F39" s="200"/>
      <c r="J39" s="200"/>
      <c r="K39" s="200"/>
      <c r="L39" s="200"/>
      <c r="M39" s="200"/>
    </row>
    <row r="40" spans="1:13" x14ac:dyDescent="0.2">
      <c r="A40" s="200"/>
      <c r="B40" s="200"/>
      <c r="C40" s="200"/>
      <c r="D40" s="200"/>
      <c r="E40" s="200"/>
      <c r="F40" s="200"/>
      <c r="J40" s="200"/>
      <c r="K40" s="200"/>
      <c r="L40" s="200"/>
      <c r="M40" s="200"/>
    </row>
    <row r="41" spans="1:13" x14ac:dyDescent="0.2">
      <c r="A41" s="200"/>
      <c r="B41" s="200"/>
      <c r="C41" s="200"/>
      <c r="D41" s="200"/>
      <c r="E41" s="200"/>
      <c r="F41" s="200"/>
      <c r="J41" s="200"/>
      <c r="K41" s="200"/>
      <c r="L41" s="200"/>
      <c r="M41" s="200"/>
    </row>
    <row r="42" spans="1:13" x14ac:dyDescent="0.2">
      <c r="A42" s="200"/>
      <c r="B42" s="200"/>
      <c r="C42" s="200"/>
      <c r="D42" s="200"/>
      <c r="E42" s="200"/>
      <c r="F42" s="200"/>
      <c r="J42" s="200"/>
      <c r="K42" s="200"/>
      <c r="L42" s="200"/>
      <c r="M42" s="200"/>
    </row>
    <row r="43" spans="1:13" x14ac:dyDescent="0.2">
      <c r="A43" s="200"/>
      <c r="B43" s="200"/>
      <c r="C43" s="200"/>
      <c r="D43" s="200"/>
      <c r="E43" s="200"/>
      <c r="F43" s="200"/>
      <c r="J43" s="200"/>
      <c r="K43" s="200"/>
      <c r="L43" s="200"/>
      <c r="M43" s="200"/>
    </row>
    <row r="44" spans="1:13" x14ac:dyDescent="0.2">
      <c r="A44" s="200"/>
      <c r="B44" s="200"/>
      <c r="C44" s="200"/>
      <c r="D44" s="200"/>
      <c r="E44" s="200"/>
      <c r="F44" s="200"/>
      <c r="J44" s="200"/>
      <c r="K44" s="200"/>
      <c r="L44" s="200"/>
      <c r="M44" s="200"/>
    </row>
    <row r="45" spans="1:13" x14ac:dyDescent="0.2">
      <c r="A45" s="200"/>
      <c r="B45" s="200"/>
      <c r="C45" s="200"/>
      <c r="D45" s="200"/>
      <c r="E45" s="200"/>
      <c r="F45" s="200"/>
      <c r="J45" s="200"/>
      <c r="K45" s="200"/>
      <c r="L45" s="200"/>
      <c r="M45" s="200"/>
    </row>
    <row r="46" spans="1:13" x14ac:dyDescent="0.2">
      <c r="A46" s="200"/>
      <c r="B46" s="200"/>
      <c r="C46" s="200"/>
      <c r="D46" s="200"/>
      <c r="E46" s="200"/>
      <c r="F46" s="200"/>
      <c r="J46" s="200"/>
      <c r="K46" s="200"/>
      <c r="L46" s="200"/>
      <c r="M46" s="200"/>
    </row>
    <row r="47" spans="1:13" x14ac:dyDescent="0.2">
      <c r="A47" s="200"/>
      <c r="B47" s="200"/>
      <c r="C47" s="200"/>
      <c r="D47" s="200"/>
      <c r="E47" s="200"/>
      <c r="F47" s="200"/>
      <c r="J47" s="200"/>
      <c r="K47" s="200"/>
      <c r="L47" s="200"/>
      <c r="M47" s="200"/>
    </row>
    <row r="48" spans="1:13" x14ac:dyDescent="0.2">
      <c r="A48" s="200"/>
      <c r="B48" s="200"/>
      <c r="C48" s="200"/>
      <c r="D48" s="200"/>
      <c r="E48" s="200"/>
      <c r="F48" s="200"/>
      <c r="J48" s="200"/>
      <c r="K48" s="200"/>
      <c r="L48" s="200"/>
      <c r="M48" s="200"/>
    </row>
    <row r="49" spans="1:13" x14ac:dyDescent="0.2">
      <c r="A49" s="200"/>
      <c r="B49" s="200"/>
      <c r="C49" s="200"/>
      <c r="D49" s="200"/>
      <c r="E49" s="200"/>
      <c r="F49" s="200"/>
      <c r="J49" s="200"/>
      <c r="K49" s="200"/>
      <c r="L49" s="200"/>
      <c r="M49" s="200"/>
    </row>
    <row r="50" spans="1:13" x14ac:dyDescent="0.2">
      <c r="A50" s="200"/>
      <c r="B50" s="200"/>
      <c r="C50" s="200"/>
      <c r="D50" s="200"/>
      <c r="E50" s="200"/>
      <c r="F50" s="200"/>
      <c r="J50" s="200"/>
      <c r="K50" s="200"/>
      <c r="L50" s="200"/>
      <c r="M50" s="200"/>
    </row>
    <row r="51" spans="1:13" x14ac:dyDescent="0.2">
      <c r="A51" s="200"/>
      <c r="B51" s="200"/>
      <c r="C51" s="200"/>
      <c r="D51" s="200"/>
      <c r="E51" s="200"/>
      <c r="F51" s="200"/>
      <c r="J51" s="200"/>
      <c r="K51" s="200"/>
      <c r="L51" s="200"/>
      <c r="M51" s="200"/>
    </row>
    <row r="52" spans="1:13" x14ac:dyDescent="0.2">
      <c r="A52" s="200"/>
      <c r="B52" s="200"/>
      <c r="C52" s="200"/>
      <c r="D52" s="200"/>
      <c r="E52" s="200"/>
      <c r="F52" s="200"/>
      <c r="J52" s="200"/>
      <c r="K52" s="200"/>
      <c r="L52" s="200"/>
      <c r="M52" s="200"/>
    </row>
    <row r="53" spans="1:13" x14ac:dyDescent="0.2">
      <c r="A53" s="200"/>
      <c r="B53" s="200"/>
      <c r="C53" s="200"/>
      <c r="D53" s="200"/>
      <c r="E53" s="200"/>
      <c r="F53" s="200"/>
      <c r="J53" s="200"/>
      <c r="K53" s="200"/>
      <c r="L53" s="200"/>
      <c r="M53" s="200"/>
    </row>
    <row r="54" spans="1:13" x14ac:dyDescent="0.2">
      <c r="A54" s="200"/>
      <c r="B54" s="200"/>
      <c r="C54" s="200"/>
      <c r="D54" s="200"/>
      <c r="E54" s="200"/>
      <c r="F54" s="200"/>
      <c r="J54" s="200"/>
      <c r="K54" s="200"/>
      <c r="L54" s="200"/>
      <c r="M54" s="200"/>
    </row>
    <row r="55" spans="1:13" x14ac:dyDescent="0.2">
      <c r="A55" s="200"/>
      <c r="B55" s="200"/>
      <c r="C55" s="200"/>
      <c r="D55" s="200"/>
      <c r="E55" s="200"/>
      <c r="F55" s="200"/>
      <c r="J55" s="200"/>
      <c r="K55" s="200"/>
      <c r="L55" s="200"/>
      <c r="M55" s="200"/>
    </row>
  </sheetData>
  <sheetProtection formatCells="0" formatColumns="0" formatRows="0" insertColumns="0" insertRows="0" deleteRows="0" sort="0"/>
  <pageMargins left="0.7" right="0.7" top="0.75" bottom="0.75" header="0.3" footer="0.3"/>
  <pageSetup orientation="landscape" r:id="rId1"/>
  <headerFooter alignWithMargins="0"/>
</worksheet>
</file>

<file path=docMetadata/LabelInfo.xml><?xml version="1.0" encoding="utf-8"?>
<clbl:labelList xmlns:clbl="http://schemas.microsoft.com/office/2020/mipLabelMetadata">
  <clbl:label id="{408625f2-951f-470a-83e2-e8d37bbe5c38}" enabled="0" method="" siteId="{408625f2-951f-470a-83e2-e8d37bbe5c38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ZW5000 Series</vt:lpstr>
      <vt:lpstr>ZW4000 Series</vt:lpstr>
      <vt:lpstr>ZW4100 Series</vt:lpstr>
      <vt:lpstr>Z3000 Series</vt:lpstr>
      <vt:lpstr>Z2100 Series</vt:lpstr>
      <vt:lpstr>PartNumberAssistant</vt:lpstr>
      <vt:lpstr>ValveList</vt:lpstr>
      <vt:lpstr>'Z2100 Series'!Print_Area</vt:lpstr>
      <vt:lpstr>'Z3000 Series'!Print_Area</vt:lpstr>
      <vt:lpstr>'ZW4000 Series'!Print_Area</vt:lpstr>
      <vt:lpstr>'ZW4100 Series'!Print_Area</vt:lpstr>
      <vt:lpstr>'Z2100 Series'!Print_Titles</vt:lpstr>
      <vt:lpstr>'Z3000 Series'!Print_Titles</vt:lpstr>
      <vt:lpstr>'ZW4000 Series'!Print_Titles</vt:lpstr>
      <vt:lpstr>'ZW4100 Series'!Print_Titles</vt:lpstr>
    </vt:vector>
  </TitlesOfParts>
  <Company>Zurn Industries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Wilkins</dc:creator>
  <cp:lastModifiedBy>Reuben Westmoreland</cp:lastModifiedBy>
  <cp:lastPrinted>2013-04-25T14:54:27Z</cp:lastPrinted>
  <dcterms:created xsi:type="dcterms:W3CDTF">2006-03-08T00:41:10Z</dcterms:created>
  <dcterms:modified xsi:type="dcterms:W3CDTF">2024-04-09T22:25:22Z</dcterms:modified>
</cp:coreProperties>
</file>